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66925"/>
  <mc:AlternateContent xmlns:mc="http://schemas.openxmlformats.org/markup-compatibility/2006">
    <mc:Choice Requires="x15">
      <x15ac:absPath xmlns:x15ac="http://schemas.microsoft.com/office/spreadsheetml/2010/11/ac" url="D:\CONTRATACION 2020\LICITACIÓN PUBLICA\20-02-2020 MANTENIMIENTO SUBRECIÓN SUROESTE\3. ADENDAS\"/>
    </mc:Choice>
  </mc:AlternateContent>
  <xr:revisionPtr revIDLastSave="0" documentId="13_ncr:1_{0886AFCB-61D1-4282-AE20-FEEEDC31B331}" xr6:coauthVersionLast="45" xr6:coauthVersionMax="45" xr10:uidLastSave="{00000000-0000-0000-0000-000000000000}"/>
  <bookViews>
    <workbookView xWindow="-120" yWindow="-120" windowWidth="29040" windowHeight="15840" activeTab="1" xr2:uid="{8E08E63C-F138-4653-9AB2-E5A7A50F7BDC}"/>
  </bookViews>
  <sheets>
    <sheet name="PRESUPUESTO OFICIAL" sheetId="3" r:id="rId1"/>
    <sheet name="PROPUESTA ECONOMICA" sheetId="1" r:id="rId2"/>
    <sheet name="INDICAR CÓDIGO DEL ITEM DE PAGO" sheetId="2" r:id="rId3"/>
  </sheet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46" i="1" l="1"/>
  <c r="J146" i="3" l="1"/>
  <c r="J157" i="3" l="1"/>
  <c r="J135" i="3"/>
  <c r="J136" i="3" s="1"/>
  <c r="J132" i="3"/>
  <c r="J131" i="3"/>
  <c r="J130" i="3"/>
  <c r="J133" i="3" s="1"/>
  <c r="J127" i="3"/>
  <c r="J128" i="3" s="1"/>
  <c r="J126" i="3"/>
  <c r="J125" i="3"/>
  <c r="J122" i="3"/>
  <c r="J121" i="3"/>
  <c r="J120" i="3"/>
  <c r="J117" i="3"/>
  <c r="J116" i="3"/>
  <c r="J118" i="3" s="1"/>
  <c r="J113" i="3"/>
  <c r="J114" i="3" s="1"/>
  <c r="J110" i="3"/>
  <c r="J109" i="3"/>
  <c r="J108" i="3"/>
  <c r="J107" i="3"/>
  <c r="J106" i="3"/>
  <c r="J105" i="3"/>
  <c r="J104" i="3"/>
  <c r="J103" i="3"/>
  <c r="J102" i="3"/>
  <c r="J101" i="3"/>
  <c r="J100" i="3"/>
  <c r="J99" i="3"/>
  <c r="J98" i="3"/>
  <c r="J97" i="3"/>
  <c r="J96" i="3"/>
  <c r="J95" i="3"/>
  <c r="J94" i="3"/>
  <c r="J93" i="3"/>
  <c r="J92" i="3"/>
  <c r="J91" i="3"/>
  <c r="J90" i="3"/>
  <c r="J89" i="3"/>
  <c r="J86" i="3"/>
  <c r="J85" i="3"/>
  <c r="J84" i="3"/>
  <c r="J83" i="3"/>
  <c r="J87" i="3" s="1"/>
  <c r="J80" i="3"/>
  <c r="J79" i="3"/>
  <c r="J78" i="3"/>
  <c r="J77" i="3"/>
  <c r="J76" i="3"/>
  <c r="J75" i="3"/>
  <c r="J74" i="3"/>
  <c r="J73" i="3"/>
  <c r="J72" i="3"/>
  <c r="J71" i="3"/>
  <c r="J70" i="3"/>
  <c r="J69" i="3"/>
  <c r="J68" i="3"/>
  <c r="J67" i="3"/>
  <c r="J66" i="3"/>
  <c r="J65" i="3"/>
  <c r="J62" i="3"/>
  <c r="J61" i="3"/>
  <c r="J60" i="3"/>
  <c r="J59" i="3"/>
  <c r="J58" i="3"/>
  <c r="J55" i="3"/>
  <c r="J54" i="3"/>
  <c r="J53" i="3"/>
  <c r="J52" i="3"/>
  <c r="J51" i="3"/>
  <c r="J50" i="3"/>
  <c r="J49" i="3"/>
  <c r="J48" i="3"/>
  <c r="J47" i="3"/>
  <c r="J46" i="3"/>
  <c r="J45" i="3"/>
  <c r="J44" i="3"/>
  <c r="J43" i="3"/>
  <c r="J42" i="3"/>
  <c r="J41" i="3"/>
  <c r="J40" i="3"/>
  <c r="J39" i="3"/>
  <c r="J38" i="3"/>
  <c r="J37" i="3"/>
  <c r="J36" i="3"/>
  <c r="J35" i="3"/>
  <c r="J34" i="3"/>
  <c r="J33" i="3"/>
  <c r="J32" i="3"/>
  <c r="J31" i="3"/>
  <c r="J30" i="3"/>
  <c r="J29" i="3"/>
  <c r="J28" i="3"/>
  <c r="J27" i="3"/>
  <c r="J26" i="3"/>
  <c r="J23" i="3"/>
  <c r="J24" i="3" s="1"/>
  <c r="J20" i="3"/>
  <c r="J19" i="3"/>
  <c r="J18" i="3"/>
  <c r="J17" i="3"/>
  <c r="J16" i="3"/>
  <c r="J21" i="3" s="1"/>
  <c r="B16" i="3"/>
  <c r="B17" i="3" s="1"/>
  <c r="B18" i="3" s="1"/>
  <c r="B19" i="3" s="1"/>
  <c r="B20" i="3" s="1"/>
  <c r="B23" i="3" s="1"/>
  <c r="B26" i="3" s="1"/>
  <c r="B27" i="3" s="1"/>
  <c r="B28" i="3" s="1"/>
  <c r="B29" i="3" s="1"/>
  <c r="B30" i="3" s="1"/>
  <c r="B31" i="3" s="1"/>
  <c r="B32" i="3" s="1"/>
  <c r="B33" i="3" s="1"/>
  <c r="B34" i="3" s="1"/>
  <c r="B35" i="3" s="1"/>
  <c r="B36" i="3" s="1"/>
  <c r="B37" i="3" s="1"/>
  <c r="B38" i="3" s="1"/>
  <c r="B39" i="3" s="1"/>
  <c r="B40" i="3" s="1"/>
  <c r="B41" i="3" s="1"/>
  <c r="B42" i="3" s="1"/>
  <c r="B43" i="3" s="1"/>
  <c r="B44" i="3" s="1"/>
  <c r="B45" i="3" s="1"/>
  <c r="B46" i="3" s="1"/>
  <c r="B47" i="3" s="1"/>
  <c r="B48" i="3" s="1"/>
  <c r="B49" i="3" s="1"/>
  <c r="B50" i="3" s="1"/>
  <c r="B51" i="3" s="1"/>
  <c r="B52" i="3" s="1"/>
  <c r="B53" i="3" s="1"/>
  <c r="B54" i="3" s="1"/>
  <c r="B55" i="3" s="1"/>
  <c r="B58" i="3" s="1"/>
  <c r="B59" i="3" s="1"/>
  <c r="B60" i="3" s="1"/>
  <c r="B61" i="3" s="1"/>
  <c r="B62" i="3" s="1"/>
  <c r="B65" i="3" s="1"/>
  <c r="B66" i="3" s="1"/>
  <c r="B67" i="3" s="1"/>
  <c r="B68" i="3" s="1"/>
  <c r="B69" i="3" s="1"/>
  <c r="B70" i="3" s="1"/>
  <c r="B71" i="3" s="1"/>
  <c r="B72" i="3" s="1"/>
  <c r="B73" i="3" s="1"/>
  <c r="B74" i="3" s="1"/>
  <c r="B75" i="3" s="1"/>
  <c r="B76" i="3" s="1"/>
  <c r="B77" i="3" s="1"/>
  <c r="B78" i="3" s="1"/>
  <c r="B79" i="3" s="1"/>
  <c r="B80" i="3" s="1"/>
  <c r="B83" i="3" s="1"/>
  <c r="B84" i="3" s="1"/>
  <c r="B85" i="3" s="1"/>
  <c r="B86" i="3" s="1"/>
  <c r="B89" i="3" s="1"/>
  <c r="B90" i="3" s="1"/>
  <c r="B91" i="3" s="1"/>
  <c r="B92" i="3" s="1"/>
  <c r="B93" i="3" s="1"/>
  <c r="B94" i="3" s="1"/>
  <c r="B95" i="3" s="1"/>
  <c r="B96" i="3" s="1"/>
  <c r="B97" i="3" s="1"/>
  <c r="B98" i="3" s="1"/>
  <c r="B99" i="3" s="1"/>
  <c r="B100" i="3" s="1"/>
  <c r="B101" i="3" s="1"/>
  <c r="B102" i="3" s="1"/>
  <c r="B103" i="3" s="1"/>
  <c r="B104" i="3" s="1"/>
  <c r="B105" i="3" s="1"/>
  <c r="B106" i="3" s="1"/>
  <c r="B107" i="3" s="1"/>
  <c r="B108" i="3" s="1"/>
  <c r="B109" i="3" s="1"/>
  <c r="B110" i="3" s="1"/>
  <c r="B113" i="3" s="1"/>
  <c r="B116" i="3" s="1"/>
  <c r="B117" i="3" s="1"/>
  <c r="B120" i="3" s="1"/>
  <c r="B121" i="3" s="1"/>
  <c r="B122" i="3" s="1"/>
  <c r="B125" i="3" s="1"/>
  <c r="B126" i="3" s="1"/>
  <c r="B127" i="3" s="1"/>
  <c r="B130" i="3" s="1"/>
  <c r="B131" i="3" s="1"/>
  <c r="B132" i="3" s="1"/>
  <c r="B135" i="3" s="1"/>
  <c r="J13" i="3"/>
  <c r="J14" i="3" s="1"/>
  <c r="J63" i="3" l="1"/>
  <c r="J56" i="3"/>
  <c r="J111" i="3"/>
  <c r="J123" i="3"/>
  <c r="J81" i="3"/>
  <c r="J137" i="3"/>
  <c r="J148" i="3" s="1"/>
  <c r="J13" i="1" l="1"/>
  <c r="J14" i="1" s="1"/>
  <c r="J157" i="1"/>
  <c r="J135" i="1"/>
  <c r="J136" i="1" s="1"/>
  <c r="J132" i="1"/>
  <c r="J131" i="1"/>
  <c r="J130" i="1"/>
  <c r="J127" i="1"/>
  <c r="J126" i="1"/>
  <c r="J125" i="1"/>
  <c r="J122" i="1"/>
  <c r="J121" i="1"/>
  <c r="J120" i="1"/>
  <c r="J117" i="1"/>
  <c r="J116" i="1"/>
  <c r="J113" i="1"/>
  <c r="J114" i="1" s="1"/>
  <c r="J110" i="1"/>
  <c r="J109" i="1"/>
  <c r="J108" i="1"/>
  <c r="J107" i="1"/>
  <c r="J106" i="1"/>
  <c r="J105" i="1"/>
  <c r="J104" i="1"/>
  <c r="J103" i="1"/>
  <c r="J102" i="1"/>
  <c r="J101" i="1"/>
  <c r="J100" i="1"/>
  <c r="J99" i="1"/>
  <c r="J98" i="1"/>
  <c r="J97" i="1"/>
  <c r="J96" i="1"/>
  <c r="J95" i="1"/>
  <c r="J94" i="1"/>
  <c r="J93" i="1"/>
  <c r="J92" i="1"/>
  <c r="J91" i="1"/>
  <c r="J90" i="1"/>
  <c r="J89" i="1"/>
  <c r="J86" i="1"/>
  <c r="J85" i="1"/>
  <c r="J84" i="1"/>
  <c r="J83" i="1"/>
  <c r="J80" i="1"/>
  <c r="J79" i="1"/>
  <c r="J78" i="1"/>
  <c r="J77" i="1"/>
  <c r="J76" i="1"/>
  <c r="J75" i="1"/>
  <c r="J74" i="1"/>
  <c r="J73" i="1"/>
  <c r="J72" i="1"/>
  <c r="J71" i="1"/>
  <c r="J70" i="1"/>
  <c r="J69" i="1"/>
  <c r="J68" i="1"/>
  <c r="J67" i="1"/>
  <c r="J66" i="1"/>
  <c r="J65" i="1"/>
  <c r="J62" i="1"/>
  <c r="J61" i="1"/>
  <c r="J60" i="1"/>
  <c r="J59" i="1"/>
  <c r="J58" i="1"/>
  <c r="J55" i="1"/>
  <c r="J54" i="1"/>
  <c r="J53" i="1"/>
  <c r="J52" i="1"/>
  <c r="J51" i="1"/>
  <c r="J50" i="1"/>
  <c r="J49" i="1"/>
  <c r="J48" i="1"/>
  <c r="J47" i="1"/>
  <c r="J46" i="1"/>
  <c r="J45" i="1"/>
  <c r="J44" i="1"/>
  <c r="J43" i="1"/>
  <c r="J42" i="1"/>
  <c r="J41" i="1"/>
  <c r="J40" i="1"/>
  <c r="J39" i="1"/>
  <c r="J38" i="1"/>
  <c r="J37" i="1"/>
  <c r="J36" i="1"/>
  <c r="J35" i="1"/>
  <c r="J34" i="1"/>
  <c r="J33" i="1"/>
  <c r="J32" i="1"/>
  <c r="J31" i="1"/>
  <c r="J30" i="1"/>
  <c r="J29" i="1"/>
  <c r="J28" i="1"/>
  <c r="J27" i="1"/>
  <c r="J26" i="1"/>
  <c r="J23" i="1"/>
  <c r="J24" i="1" s="1"/>
  <c r="J20" i="1"/>
  <c r="J19" i="1"/>
  <c r="J18" i="1"/>
  <c r="J17" i="1"/>
  <c r="J16" i="1"/>
  <c r="B16" i="1"/>
  <c r="B17" i="1" s="1"/>
  <c r="B18" i="1" s="1"/>
  <c r="B19" i="1" s="1"/>
  <c r="B20" i="1" s="1"/>
  <c r="B23"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8" i="1" s="1"/>
  <c r="B59" i="1" s="1"/>
  <c r="B60" i="1" s="1"/>
  <c r="B61" i="1" s="1"/>
  <c r="B62" i="1" s="1"/>
  <c r="B65" i="1" s="1"/>
  <c r="B66" i="1" s="1"/>
  <c r="B67" i="1" s="1"/>
  <c r="B68" i="1" s="1"/>
  <c r="B69" i="1" s="1"/>
  <c r="B70" i="1" s="1"/>
  <c r="B71" i="1" s="1"/>
  <c r="B72" i="1" s="1"/>
  <c r="B73" i="1" s="1"/>
  <c r="B74" i="1" s="1"/>
  <c r="B75" i="1" s="1"/>
  <c r="B76" i="1" s="1"/>
  <c r="B77" i="1" s="1"/>
  <c r="B78" i="1" s="1"/>
  <c r="B79" i="1" s="1"/>
  <c r="B80" i="1" s="1"/>
  <c r="B83" i="1" s="1"/>
  <c r="B84" i="1" s="1"/>
  <c r="B85" i="1" s="1"/>
  <c r="B86" i="1" s="1"/>
  <c r="B89" i="1" s="1"/>
  <c r="B90" i="1" s="1"/>
  <c r="B91" i="1" s="1"/>
  <c r="B92" i="1" s="1"/>
  <c r="B93" i="1" s="1"/>
  <c r="B94" i="1" s="1"/>
  <c r="B95" i="1" s="1"/>
  <c r="B96" i="1" s="1"/>
  <c r="B97" i="1" s="1"/>
  <c r="B98" i="1" s="1"/>
  <c r="B99" i="1" s="1"/>
  <c r="B100" i="1" s="1"/>
  <c r="B101" i="1" s="1"/>
  <c r="B102" i="1" s="1"/>
  <c r="B103" i="1" s="1"/>
  <c r="B104" i="1" s="1"/>
  <c r="B105" i="1" s="1"/>
  <c r="B106" i="1" s="1"/>
  <c r="B107" i="1" s="1"/>
  <c r="B108" i="1" s="1"/>
  <c r="B109" i="1" s="1"/>
  <c r="B110" i="1" s="1"/>
  <c r="B113" i="1" s="1"/>
  <c r="B116" i="1" s="1"/>
  <c r="B117" i="1" s="1"/>
  <c r="B120" i="1" s="1"/>
  <c r="B121" i="1" s="1"/>
  <c r="B122" i="1" s="1"/>
  <c r="B125" i="1" s="1"/>
  <c r="B126" i="1" s="1"/>
  <c r="B127" i="1" s="1"/>
  <c r="B130" i="1" s="1"/>
  <c r="B131" i="1" s="1"/>
  <c r="B132" i="1" s="1"/>
  <c r="B135" i="1" s="1"/>
  <c r="J118" i="1" l="1"/>
  <c r="J123" i="1"/>
  <c r="J128" i="1"/>
  <c r="J133" i="1"/>
  <c r="J21" i="1"/>
  <c r="J63" i="1"/>
  <c r="J56" i="1"/>
  <c r="J81" i="1"/>
  <c r="J111" i="1"/>
  <c r="J87" i="1"/>
  <c r="J137" i="1" l="1"/>
</calcChain>
</file>

<file path=xl/sharedStrings.xml><?xml version="1.0" encoding="utf-8"?>
<sst xmlns="http://schemas.openxmlformats.org/spreadsheetml/2006/main" count="851" uniqueCount="339">
  <si>
    <t>Código</t>
  </si>
  <si>
    <t>CCE-EICP-FM-14</t>
  </si>
  <si>
    <t>Versión</t>
  </si>
  <si>
    <t>FORMULARIO 1</t>
  </si>
  <si>
    <t>DEPARTAMENTO DE ANTIOQUIA</t>
  </si>
  <si>
    <t>SECRETARIA DE INFRAESTRUCTURA FÍSICA</t>
  </si>
  <si>
    <t xml:space="preserve">“CONSERVACIÓN, MANTENIMIENTO Y REHABILITACIÓN DE LAS VIAS A CARGO DEL DEPARTAMENTO DE ANTIOQUIA EN LA SUBREGIÓN SUROESTE” </t>
  </si>
  <si>
    <t>Nº</t>
  </si>
  <si>
    <t>ITEM DE
 PAGO</t>
  </si>
  <si>
    <t xml:space="preserve">ESPECIFICACIONES </t>
  </si>
  <si>
    <t>DESCRIPCION</t>
  </si>
  <si>
    <t>UND.</t>
  </si>
  <si>
    <t>CANTIDAD</t>
  </si>
  <si>
    <t>VALOR
UNITARIO</t>
  </si>
  <si>
    <t xml:space="preserve">VALOR TOTAL                                </t>
  </si>
  <si>
    <t>GENERAL</t>
  </si>
  <si>
    <t>PARTICULAR</t>
  </si>
  <si>
    <t>CAPITULO 1</t>
  </si>
  <si>
    <t>1</t>
  </si>
  <si>
    <t>1.1</t>
  </si>
  <si>
    <t>Subtotal</t>
  </si>
  <si>
    <t>TOTAL CAPITULO 1</t>
  </si>
  <si>
    <t>CAPITULO 2</t>
  </si>
  <si>
    <t>2.3</t>
  </si>
  <si>
    <t>2.5</t>
  </si>
  <si>
    <t>2.7</t>
  </si>
  <si>
    <t>2.8</t>
  </si>
  <si>
    <t>2.23</t>
  </si>
  <si>
    <t>TOTAL CAPITULO 2</t>
  </si>
  <si>
    <t>CAPITULO 3</t>
  </si>
  <si>
    <t>3.6</t>
  </si>
  <si>
    <t>TOTAL CAPITULO 3</t>
  </si>
  <si>
    <t>CAPITULO 4</t>
  </si>
  <si>
    <t>4.1.1</t>
  </si>
  <si>
    <t>4.1.6</t>
  </si>
  <si>
    <t>4.1.7</t>
  </si>
  <si>
    <t>4.1.8</t>
  </si>
  <si>
    <t>4.1.9</t>
  </si>
  <si>
    <t>4.1.20</t>
  </si>
  <si>
    <t>4.1.21</t>
  </si>
  <si>
    <t>4.1.22</t>
  </si>
  <si>
    <t>4.1.23</t>
  </si>
  <si>
    <t>4.1.24</t>
  </si>
  <si>
    <t>4.1.25</t>
  </si>
  <si>
    <t>4.1.26</t>
  </si>
  <si>
    <t>4.1.27</t>
  </si>
  <si>
    <t>4.1.28</t>
  </si>
  <si>
    <t>4.1.29</t>
  </si>
  <si>
    <t>4.1.30</t>
  </si>
  <si>
    <t>4.1.31</t>
  </si>
  <si>
    <t>4.1.56</t>
  </si>
  <si>
    <t>4.1.57</t>
  </si>
  <si>
    <t>4.1.58</t>
  </si>
  <si>
    <t>4.2.1</t>
  </si>
  <si>
    <t>4.2.2</t>
  </si>
  <si>
    <t>4.2.3</t>
  </si>
  <si>
    <t>4.2.4</t>
  </si>
  <si>
    <t>4.2.6</t>
  </si>
  <si>
    <t>4.2.8</t>
  </si>
  <si>
    <t>4.2.9</t>
  </si>
  <si>
    <t>4.3.2</t>
  </si>
  <si>
    <t>4.3.5</t>
  </si>
  <si>
    <t>4.3.6</t>
  </si>
  <si>
    <t>TOTAL CAPITULO 4</t>
  </si>
  <si>
    <t>CAPITULO 5</t>
  </si>
  <si>
    <t>5.1.1</t>
  </si>
  <si>
    <t>5.1.2</t>
  </si>
  <si>
    <t>5.1.4</t>
  </si>
  <si>
    <t>5.1.6</t>
  </si>
  <si>
    <t>5.2.8</t>
  </si>
  <si>
    <t>TOTAL CAPITULO 5</t>
  </si>
  <si>
    <t>CAPITULO 6</t>
  </si>
  <si>
    <t>6.1.1</t>
  </si>
  <si>
    <t>6.1.3</t>
  </si>
  <si>
    <t>6.1.25</t>
  </si>
  <si>
    <t>6.2.2</t>
  </si>
  <si>
    <t>6.2.3</t>
  </si>
  <si>
    <t>6.2.4</t>
  </si>
  <si>
    <t>6.2.5</t>
  </si>
  <si>
    <t>6.2.6</t>
  </si>
  <si>
    <t>6.2.8</t>
  </si>
  <si>
    <t>6.2.9</t>
  </si>
  <si>
    <t>6.2.10</t>
  </si>
  <si>
    <t>6.2.27</t>
  </si>
  <si>
    <t>6.2.31</t>
  </si>
  <si>
    <t>6.2.32</t>
  </si>
  <si>
    <t>6.2.33</t>
  </si>
  <si>
    <t>6.2.42</t>
  </si>
  <si>
    <t>TOTAL CAPITULO 6</t>
  </si>
  <si>
    <t>CAPITULO 7</t>
  </si>
  <si>
    <t>7.1.1</t>
  </si>
  <si>
    <t>7.1.2</t>
  </si>
  <si>
    <t>7.1.10</t>
  </si>
  <si>
    <t>7.1.18</t>
  </si>
  <si>
    <t>TOTAL CAPITULO 7</t>
  </si>
  <si>
    <t>CAPITULO 8</t>
  </si>
  <si>
    <t>8.2</t>
  </si>
  <si>
    <t>8.3</t>
  </si>
  <si>
    <t>8.4</t>
  </si>
  <si>
    <t>8.8</t>
  </si>
  <si>
    <t>8.9</t>
  </si>
  <si>
    <t>8.11</t>
  </si>
  <si>
    <t>8.18</t>
  </si>
  <si>
    <t>8.21</t>
  </si>
  <si>
    <t>8.27</t>
  </si>
  <si>
    <t>8.31</t>
  </si>
  <si>
    <t>8.33</t>
  </si>
  <si>
    <t>8.35</t>
  </si>
  <si>
    <t>8.36</t>
  </si>
  <si>
    <t>8.39</t>
  </si>
  <si>
    <t>8.40</t>
  </si>
  <si>
    <t>8.41</t>
  </si>
  <si>
    <t>8.42</t>
  </si>
  <si>
    <t>8.44</t>
  </si>
  <si>
    <t>8.47</t>
  </si>
  <si>
    <t>8.48</t>
  </si>
  <si>
    <t>8.50</t>
  </si>
  <si>
    <t>8.52</t>
  </si>
  <si>
    <t>TOTAL CAPITULO 8</t>
  </si>
  <si>
    <t>CAPITULO 10</t>
  </si>
  <si>
    <t>10.1</t>
  </si>
  <si>
    <t>TOTAL CAPITULO 10</t>
  </si>
  <si>
    <t>CAPITULO 11</t>
  </si>
  <si>
    <t>11.1</t>
  </si>
  <si>
    <t>11.11</t>
  </si>
  <si>
    <t>TOTAL CAPITULO 11</t>
  </si>
  <si>
    <t>CAPITULO 12</t>
  </si>
  <si>
    <t>12.1</t>
  </si>
  <si>
    <t>12.2</t>
  </si>
  <si>
    <t>12.5</t>
  </si>
  <si>
    <t>TOTAL CAPITULO 12</t>
  </si>
  <si>
    <t>CAPITULO 13</t>
  </si>
  <si>
    <t>13.1</t>
  </si>
  <si>
    <t>13.3</t>
  </si>
  <si>
    <t>13.5</t>
  </si>
  <si>
    <t>TOTAL CAPITULO 13</t>
  </si>
  <si>
    <t>CAPITULO 15</t>
  </si>
  <si>
    <t>15.1</t>
  </si>
  <si>
    <t>15.8</t>
  </si>
  <si>
    <t>15.11</t>
  </si>
  <si>
    <t>TOTAL CAPITULO 15</t>
  </si>
  <si>
    <t>CAPITULO 18</t>
  </si>
  <si>
    <t>18.1</t>
  </si>
  <si>
    <t>TOTAL CAPITULO 18</t>
  </si>
  <si>
    <t xml:space="preserve">SUBTOTAL OBRAS </t>
  </si>
  <si>
    <t xml:space="preserve">PROVISION PARA AJUSTES, OBRAS COMPLEMENTARIAS Y/O ADICIONALES </t>
  </si>
  <si>
    <t>PLAN DE MANEJO AMBIENTAL, SOCIAL Y SST (Incluye IVA)</t>
  </si>
  <si>
    <t>estimado</t>
  </si>
  <si>
    <t>PLAN DE MANEJO DE TRANSITO (PMT) (Incluye IVA)</t>
  </si>
  <si>
    <t>PLAN APLICACIÓN PROTOCOLO SANITARIO PARA LA OBRA PAPSO (Incluye IVA)</t>
  </si>
  <si>
    <t>REAJUSTE A PRECIOS UNITARIOS</t>
  </si>
  <si>
    <t>DISEÑOS, AJUSTES A DISEÑOS, LICENCIAS Y PERMISOS (Incluye IVA)</t>
  </si>
  <si>
    <t>GEORREFERENCIACIÓN (Incluye IVA)</t>
  </si>
  <si>
    <t>UND</t>
  </si>
  <si>
    <t>VALOR TOTAL</t>
  </si>
  <si>
    <t xml:space="preserve">VALOR TOTAL EN LETRAS: </t>
  </si>
  <si>
    <r>
      <t xml:space="preserve">NOTA 1: </t>
    </r>
    <r>
      <rPr>
        <sz val="12"/>
        <rFont val="Arial Narrow"/>
        <family val="2"/>
      </rPr>
      <t xml:space="preserve">Se debe tener en cuenta que el PRECIO UNITARIO incluye el valor de A.I.U. </t>
    </r>
  </si>
  <si>
    <t>PORCENTAJE</t>
  </si>
  <si>
    <r>
      <rPr>
        <b/>
        <sz val="12"/>
        <rFont val="Arial Narrow"/>
        <family val="2"/>
      </rPr>
      <t xml:space="preserve">NOTA 2: </t>
    </r>
    <r>
      <rPr>
        <sz val="12"/>
        <rFont val="Arial Narrow"/>
        <family val="2"/>
      </rPr>
      <t xml:space="preserve">Cuando la fracción decimal del peso sea  igual o superior a 5 se aproximará por exceso al número entero siguiente del peso y cuando la fracción decimal del peso sea inferior a 5 se aproximará por defecto al número entero del peso. </t>
    </r>
  </si>
  <si>
    <t>ADMINISTRACION</t>
  </si>
  <si>
    <t>A=</t>
  </si>
  <si>
    <r>
      <rPr>
        <b/>
        <sz val="12"/>
        <rFont val="Arial Narrow"/>
        <family val="2"/>
      </rPr>
      <t xml:space="preserve">NOTA 3: </t>
    </r>
    <r>
      <rPr>
        <sz val="12"/>
        <rFont val="Arial Narrow"/>
        <family val="2"/>
      </rPr>
      <t>El A.I.U y su discriminación deben estar en porcentaje (%).</t>
    </r>
  </si>
  <si>
    <t>IMPREVISTO</t>
  </si>
  <si>
    <t>I=</t>
  </si>
  <si>
    <r>
      <rPr>
        <b/>
        <sz val="12"/>
        <rFont val="Arial Narrow"/>
        <family val="2"/>
      </rPr>
      <t>NOTA 4:</t>
    </r>
    <r>
      <rPr>
        <sz val="12"/>
        <rFont val="Arial Narrow"/>
        <family val="2"/>
      </rPr>
      <t xml:space="preserve"> El valor de los rubros denominados "estimados" no podrá ser modificado por el proponente.</t>
    </r>
  </si>
  <si>
    <t>UTILIDAD</t>
  </si>
  <si>
    <t>U=</t>
  </si>
  <si>
    <r>
      <rPr>
        <b/>
        <sz val="12"/>
        <rFont val="Arial Narrow"/>
        <family val="2"/>
      </rPr>
      <t>NOTA 5:</t>
    </r>
    <r>
      <rPr>
        <sz val="12"/>
        <rFont val="Arial Narrow"/>
        <family val="2"/>
      </rPr>
      <t xml:space="preserve"> </t>
    </r>
  </si>
  <si>
    <t>TOTAL A.I.U</t>
  </si>
  <si>
    <t>A.I.U.=</t>
  </si>
  <si>
    <t>NOTA 6:</t>
  </si>
  <si>
    <t>Localización, trazado y replanteo con equipos de precisión.</t>
  </si>
  <si>
    <t>Demolición de pavimento asfáltico, de cualquier espesor. Incluye corte con cortadora según trazado y cargue, transporte y disposición final de escombros</t>
  </si>
  <si>
    <t>Demolición de roca a cielo abierto, con agente demoledor no explosivo, para volúmenes de roca mayores a 0.10 m3. Incluye cemento demoledor, desembombe, acarreo interno a sitio de acopio donde indique la interventoría y todo lo necesario para su correcta ejecución. Incluye cargue, transporte y disposición final del material.</t>
  </si>
  <si>
    <t>Demolición pisos, andenes, cunetas  y bordillos de concreto, en cualquier espesor. Incluye retiro de malla de refuerzo si existe, cargue, transporte y disposición de los materiales provenientes de la demolición.</t>
  </si>
  <si>
    <t>Demolición de estructuras (Concreto reforzado).  Incluye cargue, transporte y disposición de los materiales provenientes de la demolición.</t>
  </si>
  <si>
    <t>Fresado de pavimento asfáltico en cualquier espesor.  Incluye transporte, botada y disposición final del material.</t>
  </si>
  <si>
    <t>Suministro, transporte e instalación de cerco en alambre de púas con alambre galvanizado de 2 hilos calibre 12.5, con estacón de madera inmunizado de 4" separados 3 metros y tres (3) hilos horizontales de alambre. Incluye impermeabilización de tramo en contacto directo con el suelo a 2 manos</t>
  </si>
  <si>
    <t>Excavación en material común de la explanación, canales y prestamos.  Incluye botada y disposición final de los  materiales.</t>
  </si>
  <si>
    <t>Excavación sin clasificar de la explanación, canales y prestamos. Incluye transporte y disposición final de los materiales.</t>
  </si>
  <si>
    <t>Excavaciones para estructuras varias en material común en seco.  Incluye entibado. Incluye transporte y disposición final de los materiales.</t>
  </si>
  <si>
    <t>Excavaciones para estructuras varias en material común en seco sin entibado.  Incluye transporte y disposición final de los materiales.</t>
  </si>
  <si>
    <t>Excavaciones para estructuras varias en material común bajo agua, incluye entibado, motobomba.  Incluye transporte y disposición final de los materiales.</t>
  </si>
  <si>
    <t>Excavación varias en material común en cualquier condición de humedad  para pilas 0-2 m, diámetro interno 1.2 mt,  Incluye anillo en concreto e=10cm 17.5 Mpa . Incluye transporte y disposición final de los materiales.</t>
  </si>
  <si>
    <t>Excavación varias en material común en cualquier condición de humedad  para pilas 2-4 m, diámetro interno 1.2 mt,  Incluye anillo en concreto e=10cm 17.5 Mpa. Incluye transporte y disposición final de los materiales.</t>
  </si>
  <si>
    <t>Excavación varias en material común en cualquier condición de humedad para pilas 4-6 m, diámetro interno 1.2 mt,  Incluye anillo en concreto e=10cm 17.5 Mpa. Iincluye transporte y disposición final de los materiales.</t>
  </si>
  <si>
    <t>Excavación varias en material común en cualquier condición de humedad para pilas 6-8 m, diámetro interno 1.2 mt,  Incluye anillo en concreto e=10cm 17.5 Mpa. Incluye transporte y disposición final de los materiales.</t>
  </si>
  <si>
    <t>Excavación varias en material común en cualquier condición de humedad  para pilas 8-10 m, diámetro interno1.2 mt,  Incluye anillo en concreto e=10cm 17.5 Mpa. Incluye transporte y disposición final de los materiales.</t>
  </si>
  <si>
    <t>Excavación varias en material común en cualquier condición de humedad  para pilas 10-12 m, diámetro interno 1.2 mt,  Incluye anillo en concreto e=10cm 17.5 pa. Incluye transporte y disposición final de los materiales.</t>
  </si>
  <si>
    <t>Excavación varias en material común en cualquier condición de humedad  para pilas 12-15 m, diámetro interno 1.2 mt,  Incluye anillo en concreto e=10cm 21 mpa. Incluye transporte y disposición final de los materiales.</t>
  </si>
  <si>
    <t>Excavación varias en material común en cualquier condición de humedad para pilas 0-2 m, diámetro interno 1.0 mt,  Incluye anillo en concreto e=10cm 17.5 Mpa. Incluye transporte y disposición final de los materiales.</t>
  </si>
  <si>
    <t>Excavación varias en material común en cualquier condición de humedad  para pilas 2-4 m, diámetro interno 1.0 mt,  Incluye anillo en concreto e=10cm 17.5 Mpa. Incluye transporte y disposición final de los materiales.</t>
  </si>
  <si>
    <t>Excavación varias en material común en cualquier condición de humedad para pilas 4-6 m, diámetro interno 1.0 mt,  Incluye anillo en concreto e=10cm 17.5 Mpa. Incluye transporte y disposición final de los materiales.</t>
  </si>
  <si>
    <t>Excavación varias en material común en cualquier condición de humedad  para pilas 6-8 m, diámetro interno 1.0 mt,  Incluye anillo en concreto e=10cm 17.5 Mpa. Incluye transporte y disposición final de los materiales.</t>
  </si>
  <si>
    <t>Excavación varias en material común en cualquier condición de humedad  para pilas 8-10 m, diámetro interno 1.0 mt,  Incluye anillo en concreto e=10cm 17.5 Mpa. Incluye transporte y disposición final de los materiales.</t>
  </si>
  <si>
    <t>Descapote a maquina del terreno natural. Incluye transporte y disposición final de los materiales.</t>
  </si>
  <si>
    <t>Remoción de derrumbes. No Incluye transporte ni la disposición final de los materiales.</t>
  </si>
  <si>
    <t>Voladura roca con explosivo. Incluye desembombe, transporte y disposición final de los materiales.</t>
  </si>
  <si>
    <t>Lleno mecánico compactado con material proveniente de la excavación hasta obtener una densidad mínima del 95%, de la obtenida en el ensayo del Proctor modificado. Incluye selección, acarreo interno y compactación del material.</t>
  </si>
  <si>
    <t>Lleno manual compactado con material proveniente de la excavación hasta obtener una densidad mínima del 95%, de la obtenida en el ensayo del Proctor modificado. Incluye selección, acarreo interno y compactación del material.</t>
  </si>
  <si>
    <t>Lleno con Material filtrante 1 1/2". Incluye suministro y colocación, el transporte se pagará por su respectivo item.</t>
  </si>
  <si>
    <t>Pedraplen compacto.  Incluye suministro de material, transporte, colocación y todo lo necesario para su correcta ejecución.</t>
  </si>
  <si>
    <t>Pedraplen compacto.  Incluye suministro de material, colocación y todo lo necesario para su correcta ejecución. No incluye transporte del material</t>
  </si>
  <si>
    <t>Conformación de la calzada con motoniveladora. Incluye riego, conformación, bombeo, nivelación y compactación, limpieza y reconstrucción de cunetas y todo lo necesario para la correcta ejecución de la actividad.</t>
  </si>
  <si>
    <t>Adecuación zonas de depósito y disposición final de material sobrante. Incluye descapote, conformación y compactación.</t>
  </si>
  <si>
    <t>Mejoramiento de la subrasante involucrando suelo existente.  Incluye la disgregación del material de la subrasante existente, el retiro o adición de materiales, la compactación y perfilado final, de acuerdo a las dimensiones, alineamientos y pendientes de la vía.</t>
  </si>
  <si>
    <t>Suministro, colocación, conformación y compactación de material de la zona para afirmado de vías, no incluye transporte. Compactación hasta obtener una densidad mínima del 95%, de la obtenida en el ensayo del Proctor modificado.</t>
  </si>
  <si>
    <t>Suministro, colocación, conformación y compactación de afirmado para Bacheo, no incluye transporte. Compactación hasta obtener una densidad mínima del 95%, de la obtenida en el ensayo del Proctor modificado.</t>
  </si>
  <si>
    <t>Suministro, colocación, conformación y compactación de Base, no incluye transporte. Compactación hasta obtener una densidad mínima del 98%, de la obtenida en el ensayo del Proctor modificado.</t>
  </si>
  <si>
    <t>Suministro, colocación, conformación y compactación de Sub-base granular, no incluye transporte. Compactación hasta obtener una densidad mínima del 95%, de la obtenida en el ensayo del Proctor modificado.</t>
  </si>
  <si>
    <t>Instalación de base existente reciclada con adición de base granular y cemento, E = 30cm (7 cm de Mezcla asfáltica recuperada, 20 cm Base granular existente y 3 cm de Base granular nueva)</t>
  </si>
  <si>
    <t>Pila en concreto Clase D (21 MPa) fundido en sitio, D=1.20 m, sin anillo</t>
  </si>
  <si>
    <t>Pila en concreto Clase D (21 MPa) fundido en sitio, D=1.30 m, sin anillo</t>
  </si>
  <si>
    <t>Concreto Clase D (21 MPa). Llave de confinamiento para pavimento en adoquín de 0,15 x 0,40 m</t>
  </si>
  <si>
    <t>Concreto Clase G (Ciclópeo con concreto clase F - 14 MPa)</t>
  </si>
  <si>
    <t>Concreto Clase F (14 MPa). Elementos varios.</t>
  </si>
  <si>
    <t>Concreto Clase E (17.5 MPa). Elementos varios.</t>
  </si>
  <si>
    <t>Concreto Clase D (21 MPa). Cunetas.</t>
  </si>
  <si>
    <t>Concreto Clase D (21 MPa). Cunetas colectoras de aguas lluvias desarrollo 1.00 m e: 0.10 m. La malla electrosoldada se pagará en su respectivo item.</t>
  </si>
  <si>
    <t>Concreto Clase D (21MPa) - Box Coulvert. Losa Inferior</t>
  </si>
  <si>
    <t>Concreto Clase D (21 MPa). Box Coulvert - Losa superior y muros laterales</t>
  </si>
  <si>
    <t>Concreto Clase D (21 MPa). Muros, disipadores, aletas y estribos.</t>
  </si>
  <si>
    <t>Concreto Clase C (28 MPa). Estribos y vigas cabezales. Incluye suministro, transporte, colocación, formaleta, obra falsa para puentes y demás elementos necesarios para su correcta ejecución.</t>
  </si>
  <si>
    <t>Concreto clase C (28 MPa). Tablero, losa de de fondo y bordillo. Incluye suministro, transporte, colocación, formaleta, obra falsa para puentes y demás elementos necesarios para su correcta ejecución.</t>
  </si>
  <si>
    <t>Concreto Clase C (28 MPa). Viaducto peatonal. Incluye suministro, transporte y colocación del concreto, mano de obra y todos los demás elementos necesarios para su construcción. El acero se paga en su ítem correspondiente.</t>
  </si>
  <si>
    <t>Suministro y aplicación de adhesivo epóxico para garantizar el puente de adherencia entre concreto fresco y concreto endurecido. Incluye limpieza de superficie de concreto, no incluye anclajes.</t>
  </si>
  <si>
    <t>Suministro, transporte y aplicación de emulsión asfáltica catiónica de rompimiento lento C.R.L.- 1 o C.R.L. - 0 para imprimación de superficie a pavimentar según normas para la construcción de pavimentos del INVIAS. Incluye todo lo necesario para su correcta construcción y funcionamiento. Incluye Limpieza de superficie y Riego inicial con carrotanque</t>
  </si>
  <si>
    <t>Suministro y aplicación de mezcla asfáltica en caliente tipo densa MDC 19 que cumpla con el Artículo 450-13 de la norma INVIAS 2013. Incluye: colocación con terminadora (finisher) y compactación. No incluye imprimación, ni transporte de materiales, que se pagarán en su respectivo ítem. Su medida de pago será metro cúbico compacto medido en sitio.</t>
  </si>
  <si>
    <t>Sello de grietas en pavimento asfáltico con ruteo</t>
  </si>
  <si>
    <t>Pavimento articulado de adoquines de concreto e=8cm. Incluye arena de nivelación.  El adoquín deberá resellarse por 2 veces con un lapso de 4 meses luego de su instalación</t>
  </si>
  <si>
    <t>Limpieza mecánica de cunetas</t>
  </si>
  <si>
    <t>Limpieza de obras transversales, incluye acarreo interno de todos los sedimentos, escombros, material vegetal y demás elementos extraños que se encuentren obstruyendo la obra.</t>
  </si>
  <si>
    <t>Limpieza de cunetas en concreto, incluye acarreo interno</t>
  </si>
  <si>
    <t>Suministro, transporte e instalación de Geodrén circular. Incluye tubería de drenaje HDPE de 4". No incluye excavación y llenos, los cuales se pagan por su item respectivo.</t>
  </si>
  <si>
    <t>Suministro, transporte e Instalción de Geotextil NT 2500 o Similar. No incluye excavación y llenos, los cuales se pagan por su item respectivo.</t>
  </si>
  <si>
    <t>Suministro, transporte e instalación de Geotextil T 2100 o similar</t>
  </si>
  <si>
    <t>Disipadores de energía y sedimentador en Concreto Clase H (Ciclópeo con concreto clase D - 21 MPa)</t>
  </si>
  <si>
    <t>Tubería de concreto reforzado 900 mm, hecho en obra-280 kg/cm2</t>
  </si>
  <si>
    <t>Suministro, transporte y colocación de tubería PVC 36" para alcantarillado</t>
  </si>
  <si>
    <t>Suministro, transporte y colocación de tubería de 4", perforada para drenaje y filtros</t>
  </si>
  <si>
    <t>Suministro, transporte y colocación de tubería PVC - S de 3" para pases de muro</t>
  </si>
  <si>
    <t>Suministro, transporte y construcción de Gaviones, incluye transporte material</t>
  </si>
  <si>
    <t>Reparación de gavión, reutilizando piedra existente</t>
  </si>
  <si>
    <t>Revegetalización de taludes con agromanto de fique con Brachiaria decumbens, para sembrar en sitios hasta 2.000 mts de altura snm</t>
  </si>
  <si>
    <t>Revegetalización de taludes con agromanto de fique con Reygrass pasares, para sembrar en sitios con alturas mayores de 2.000 mts de altura snm</t>
  </si>
  <si>
    <t>Revegetalización de zonas planas y/o zonas de deposito con estolones de pasto de la zona.</t>
  </si>
  <si>
    <t>Revegetalización de zonas planas y/o zonas de deposito con semillas certificada de gramineas.</t>
  </si>
  <si>
    <t>Bolsacretos, concreto clase E</t>
  </si>
  <si>
    <t>Construcción de Trinchos en madera</t>
  </si>
  <si>
    <t>Rondas de Coronación Trapezoidal en Geomembrana (incluye Excavación)</t>
  </si>
  <si>
    <t>Rondas de Coronación en sacos de polipropileno (suelo cemento 5:1, 60Cm *70cm)</t>
  </si>
  <si>
    <t>Sellado de Grietas con material de Limo y Cal (Grieta máxima de 15 cm de ancho * 60 cm de profundidad)</t>
  </si>
  <si>
    <t>Suministro, transporte y colocación de Acero de refuerzo fy=420 Mpa (Grado 60)</t>
  </si>
  <si>
    <t>Suministro, transporte y colocación de Defensa metálica Galvanizado en Caliente.</t>
  </si>
  <si>
    <t>Barandas metálicas tipo pingüino en tubería de 4", Acero A-500 Grado C - Limpieza (Sand Blasting) grado metal casi blanco, perfil de rugosidad de 1,5 a 2 mils, anticorrosivo epoxipoliamida espesor mínimo de 3 mils, acabado de uretano de espesor mínimo de 3 mils. Incluye platinas de asiento y de anclaje.</t>
  </si>
  <si>
    <t xml:space="preserve">Suministro, transporte y aplicación con pintura acrílica en frio reflectorizada con microesferas de vidrio para línea de demarcación en pavimento. </t>
  </si>
  <si>
    <t>Suministro, transporte y aplicación de pintura acrílica en frio reflectorizada con microesferas de vidrio para resaltos, zonas escolares y otras áreas. Iincluye texto, pictograma y todo lo necesario para su correcta instalación.</t>
  </si>
  <si>
    <t xml:space="preserve">Suministro, transporte e instalación de señal vertical de 75 cm x 75 cm en lámina galvanizada calibre 16 reflectivo tipo XI, estructura metálica tipo pedestal compuesta  por un paral en ángulo de 2"x2"x1/4" y brazo en ángulo de 2"x2"x1/8". </t>
  </si>
  <si>
    <t>Transporte de materiales de afirmado, sub-base, base y mezcla asfáltica para distancias superiores a 1000 m medidos a partir de 100 m. Material compacto (Incluye 30% de expansión).</t>
  </si>
  <si>
    <t>Transporte de material proveniente de derrumbes. Medido suelto para distancias superiores a 1000 m medidos a partir de 100 m</t>
  </si>
  <si>
    <t>Transporte de material ente 100 m y 1000 m. Incluye cargue del material. Medido suelto para distancias que superen el acarreo libre (100 m).</t>
  </si>
  <si>
    <t>Suministro, transporte y siembra de árbol  h&lt;=1.0 m. Incluye insumos, mano de obra, excavación, abono, herramientas, transporte y todo lo necesario para la correcta siembra.</t>
  </si>
  <si>
    <t>Rocería. Incluye cargue, trasporte y disposición adecuada de material resultante</t>
  </si>
  <si>
    <t xml:space="preserve">Tala, cargue y retiro de arboles, bajo cualquier condición, altura entre 1.0 a 5.0 m y DAP mayor de 10 cm. Incluye trozado, retiro de raíces completo, transporte y disposición del material resultante. </t>
  </si>
  <si>
    <t>Obreros por Administración. Incluye factor prestacional.</t>
  </si>
  <si>
    <t>NOMBRE DEL PROPONENTE</t>
  </si>
  <si>
    <t>FIRMA REPRESENTANTE LEGAL PROPONENTE</t>
  </si>
  <si>
    <t>FECHA:___________________________________________</t>
  </si>
  <si>
    <t>día</t>
  </si>
  <si>
    <t>m3</t>
  </si>
  <si>
    <t>ml</t>
  </si>
  <si>
    <t>m2</t>
  </si>
  <si>
    <t>pulg</t>
  </si>
  <si>
    <t>un</t>
  </si>
  <si>
    <t>kg</t>
  </si>
  <si>
    <t>m3-Km</t>
  </si>
  <si>
    <t>m3-km</t>
  </si>
  <si>
    <t>Ha</t>
  </si>
  <si>
    <t>jor</t>
  </si>
  <si>
    <t>Lleno mecánico compactado con material de préstamo hasta obtener una densidad mínima del 95%, de la obtenida en el ensayo del Proctor modificado.No incluye transporte.</t>
  </si>
  <si>
    <t>Lleno manual para estructuras con material de préstamo hasta obtener una densidad mínima del 95%, de la obtenida en el ensayo del Proctor modificado. Incluye suministro de material, conformación, compactación. No incluye transporte.</t>
  </si>
  <si>
    <t>Concreto Clase C (28 MPa). Dado de anclaje de 1.0 x 1.0  x 0.35. Incluye  Suministro, transporte y colocación. No incluye acero de refuerzo.</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</si>
  <si>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</si>
  <si>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</si>
  <si>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</si>
  <si>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</si>
  <si>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</si>
  <si>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</si>
  <si>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</si>
  <si>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</si>
  <si>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</si>
  <si>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</si>
  <si>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</si>
  <si>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</si>
  <si>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</si>
  <si>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</si>
  <si>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</si>
  <si>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</si>
  <si>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</si>
  <si>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</si>
  <si>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</si>
  <si>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</si>
  <si>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</si>
  <si>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</si>
  <si>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</si>
  <si>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</si>
  <si>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</si>
  <si>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</si>
  <si>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</si>
  <si>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</si>
  <si>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</si>
  <si>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</si>
  <si>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</si>
  <si>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</si>
  <si>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</si>
  <si>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</si>
  <si>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</si>
  <si>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</si>
  <si>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</si>
  <si>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</si>
  <si>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</si>
  <si>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</si>
  <si>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</si>
  <si>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</si>
  <si>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</si>
  <si>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</si>
  <si>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</si>
  <si>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</si>
  <si>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</si>
  <si>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</si>
  <si>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</si>
  <si>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</si>
  <si>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</si>
  <si>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</si>
  <si>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</si>
  <si>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</si>
  <si>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no modificar</t>
  </si>
  <si>
    <t>PRESUPUESTO OFICIAL SEGÚN ADENDA No. 1</t>
  </si>
  <si>
    <t>PROPUESTA ECONÓMICA SEGÚN ADENDA No.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</si>
</sst>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1" formatCode="_-* #,##0_-;\-* #,##0_-;_-* &quot;-&quot;_-;_-@_-"/>
    <numFmt numFmtId="43" formatCode="_-* #,##0.00_-;\-* #,##0.00_-;_-* &quot;-&quot;??_-;_-@_-"/>
    <numFmt numFmtId="164" formatCode="_-* #,##0\ &quot;€&quot;_-;\-* #,##0\ &quot;€&quot;_-;_-* &quot;-&quot;\ &quot;€&quot;_-;_-@_-"/>
    <numFmt numFmtId="165" formatCode="&quot;$&quot;\ #,##0.00"/>
    <numFmt numFmtId="166" formatCode="_(* #,##0.00_);_(* \(#,##0.00\);_(* &quot;-&quot;??_);_(@_)"/>
    <numFmt numFmtId="167" formatCode="_(&quot;$&quot;\ * #,##0.00_);_(&quot;$&quot;\ * \(#,##0.00\);_(&quot;$&quot;\ * &quot;-&quot;??_);_(@_)"/>
    <numFmt numFmtId="168" formatCode="_-* #,##0.00\ &quot;Pts&quot;_-;\-* #,##0.00\ &quot;Pts&quot;_-;_-* &quot;-&quot;??\ &quot;Pts&quot;_-;_-@_-"/>
    <numFmt numFmtId="169" formatCode="#,##0.000"/>
    <numFmt numFmtId="170" formatCode="&quot;$&quot;#,##0.00"/>
    <numFmt numFmtId="171" formatCode="_([$$-240A]\ * #,##0_);_([$$-240A]\ * \(#,##0\);_([$$-240A]\ * &quot;-&quot;??_);_(@_)"/>
    <numFmt numFmtId="172" formatCode="0#.00\ \L\t"/>
    <numFmt numFmtId="173" formatCode="_ [$$-240A]\ * #,##0.00_ ;_ [$$-240A]\ * \-#,##0.00_ ;_ [$$-240A]\ * &quot;-&quot;??_ ;_ @_ "/>
    <numFmt numFmtId="174" formatCode="_ * #,##0_ ;_ * \-#,##0_ ;_ * &quot;-&quot;??_ ;_ @_ "/>
    <numFmt numFmtId="175" formatCode="_ * #,##0.00_ ;_ * \-#,##0.00_ ;_ * &quot;-&quot;??_ ;_ @_ "/>
    <numFmt numFmtId="176" formatCode="_-* #,##0.00\ _€_-;\-* #,##0.00\ _€_-;_-* &quot;-&quot;??\ _€_-;_-@_-"/>
  </numFmts>
  <fonts count="28">
    <font>
      <sz val="11"/>
      <color theme="1"/>
      <name val="Calibri"/>
      <family val="2"/>
      <scheme val="minor"/>
    </font>
    <font>
      <sz val="11"/>
      <color theme="1"/>
      <name val="Calibri"/>
      <family val="2"/>
      <scheme val="minor"/>
    </font>
    <font>
      <sz val="11"/>
      <color indexed="8"/>
      <name val="Calibri"/>
      <family val="2"/>
    </font>
    <font>
      <sz val="12"/>
      <name val="Arial Narrow"/>
      <family val="2"/>
    </font>
    <font>
      <b/>
      <sz val="12"/>
      <name val="Arial Narrow"/>
      <family val="2"/>
    </font>
    <font>
      <b/>
      <sz val="8"/>
      <color rgb="FF595959"/>
      <name val="Arial"/>
      <family val="2"/>
      <charset val="1"/>
    </font>
    <font>
      <sz val="7.8"/>
      <color rgb="FF595959"/>
      <name val="Arial"/>
      <family val="2"/>
      <charset val="1"/>
    </font>
    <font>
      <sz val="8"/>
      <color rgb="FF595959"/>
      <name val="Arial"/>
      <family val="2"/>
      <charset val="1"/>
    </font>
    <font>
      <sz val="10"/>
      <name val="Arial"/>
      <family val="2"/>
    </font>
    <font>
      <b/>
      <sz val="12"/>
      <name val="Arial"/>
      <family val="2"/>
    </font>
    <font>
      <b/>
      <sz val="10"/>
      <name val="Arial Narrow"/>
      <family val="2"/>
    </font>
    <font>
      <u/>
      <sz val="12"/>
      <name val="Arial Narrow"/>
      <family val="2"/>
    </font>
    <font>
      <sz val="12"/>
      <color rgb="FFFF0000"/>
      <name val="Arial Narrow"/>
      <family val="2"/>
    </font>
    <font>
      <sz val="12"/>
      <name val="Arial"/>
      <family val="2"/>
    </font>
    <font>
      <sz val="12"/>
      <color theme="1"/>
      <name val="Arial"/>
      <family val="2"/>
    </font>
    <font>
      <sz val="10"/>
      <name val="Arial Narrow"/>
      <family val="2"/>
    </font>
    <font>
      <sz val="11"/>
      <name val="Arial"/>
      <family val="2"/>
    </font>
    <font>
      <u/>
      <sz val="10"/>
      <color indexed="12"/>
      <name val="Arial"/>
      <family val="2"/>
    </font>
    <font>
      <u/>
      <sz val="11"/>
      <name val="Arial"/>
      <family val="2"/>
    </font>
    <font>
      <b/>
      <sz val="11"/>
      <name val="Arial"/>
      <family val="2"/>
    </font>
    <font>
      <sz val="10"/>
      <name val="Geneva"/>
    </font>
    <font>
      <sz val="9"/>
      <name val="Arial Narrow"/>
      <family val="2"/>
    </font>
    <font>
      <b/>
      <sz val="8"/>
      <name val="Arial Narrow"/>
      <family val="2"/>
    </font>
    <font>
      <b/>
      <vertAlign val="superscript"/>
      <sz val="11"/>
      <name val="Arial"/>
      <family val="2"/>
    </font>
    <font>
      <sz val="8"/>
      <name val="Arial Narrow"/>
      <family val="2"/>
    </font>
    <font>
      <b/>
      <sz val="10"/>
      <name val="Arial"/>
      <family val="2"/>
    </font>
    <font>
      <sz val="11"/>
      <color rgb="FFFF0000"/>
      <name val="Calibri"/>
      <family val="2"/>
      <scheme val="minor"/>
    </font>
    <font>
      <u/>
      <sz val="12"/>
      <color rgb="FFFF0000"/>
      <name val="Arial Narrow"/>
      <family val="2"/>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8" tint="0.79998168889431442"/>
        <bgColor indexed="64"/>
      </patternFill>
    </fill>
    <fill>
      <patternFill patternType="solid">
        <fgColor theme="9" tint="0.59999389629810485"/>
        <bgColor indexed="64"/>
      </patternFill>
    </fill>
  </fills>
  <borders count="78">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tted">
        <color indexed="64"/>
      </left>
      <right style="dotted">
        <color indexed="64"/>
      </right>
      <top style="dotted">
        <color indexed="64"/>
      </top>
      <bottom style="dotted">
        <color indexed="64"/>
      </bottom>
      <diagonal/>
    </border>
    <border>
      <left/>
      <right style="double">
        <color indexed="64"/>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medium">
        <color auto="1"/>
      </left>
      <right/>
      <top/>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style="medium">
        <color auto="1"/>
      </right>
      <top style="thin">
        <color auto="1"/>
      </top>
      <bottom/>
      <diagonal/>
    </border>
    <border>
      <left style="thin">
        <color auto="1"/>
      </left>
      <right style="thin">
        <color auto="1"/>
      </right>
      <top style="medium">
        <color auto="1"/>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right style="thin">
        <color indexed="64"/>
      </right>
      <top/>
      <bottom style="medium">
        <color indexed="64"/>
      </bottom>
      <diagonal/>
    </border>
    <border>
      <left style="thin">
        <color auto="1"/>
      </left>
      <right style="medium">
        <color auto="1"/>
      </right>
      <top/>
      <bottom style="medium">
        <color auto="1"/>
      </bottom>
      <diagonal/>
    </border>
    <border>
      <left style="thin">
        <color auto="1"/>
      </left>
      <right style="thin">
        <color auto="1"/>
      </right>
      <top/>
      <bottom/>
      <diagonal/>
    </border>
    <border>
      <left/>
      <right style="thin">
        <color auto="1"/>
      </right>
      <top style="medium">
        <color auto="1"/>
      </top>
      <bottom style="medium">
        <color auto="1"/>
      </bottom>
      <diagonal/>
    </border>
    <border>
      <left/>
      <right style="medium">
        <color auto="1"/>
      </right>
      <top/>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top/>
      <bottom style="double">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double">
        <color auto="1"/>
      </left>
      <right/>
      <top/>
      <bottom style="double">
        <color auto="1"/>
      </bottom>
      <diagonal/>
    </border>
    <border>
      <left/>
      <right style="double">
        <color auto="1"/>
      </right>
      <top/>
      <bottom style="double">
        <color auto="1"/>
      </bottom>
      <diagonal/>
    </border>
  </borders>
  <cellStyleXfs count="22">
    <xf numFmtId="0" fontId="0" fillId="0" borderId="0"/>
    <xf numFmtId="43" fontId="1"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2" fillId="0" borderId="0"/>
    <xf numFmtId="0" fontId="1" fillId="0" borderId="0"/>
    <xf numFmtId="0" fontId="8" fillId="0" borderId="0"/>
    <xf numFmtId="0" fontId="8" fillId="0" borderId="0"/>
    <xf numFmtId="0" fontId="8" fillId="0" borderId="0"/>
    <xf numFmtId="166" fontId="2" fillId="0" borderId="0" applyFont="0" applyFill="0" applyBorder="0" applyAlignment="0" applyProtection="0"/>
    <xf numFmtId="167" fontId="2" fillId="0" borderId="0" applyFont="0" applyFill="0" applyBorder="0" applyAlignment="0" applyProtection="0"/>
    <xf numFmtId="0" fontId="8" fillId="0" borderId="0"/>
    <xf numFmtId="0" fontId="8" fillId="0" borderId="0"/>
    <xf numFmtId="0" fontId="8" fillId="0" borderId="0"/>
    <xf numFmtId="168" fontId="8" fillId="0" borderId="0" applyFont="0" applyFill="0" applyBorder="0" applyAlignment="0" applyProtection="0"/>
    <xf numFmtId="172" fontId="8" fillId="0" borderId="0" applyFont="0" applyFill="0" applyBorder="0" applyAlignment="0" applyProtection="0"/>
    <xf numFmtId="0" fontId="8" fillId="0" borderId="0"/>
    <xf numFmtId="0" fontId="8" fillId="0" borderId="0"/>
    <xf numFmtId="0" fontId="8" fillId="0" borderId="0"/>
    <xf numFmtId="0" fontId="17" fillId="0" borderId="0" applyNumberFormat="0" applyFill="0" applyBorder="0" applyAlignment="0" applyProtection="0">
      <alignment vertical="top"/>
      <protection locked="0"/>
    </xf>
    <xf numFmtId="0" fontId="20" fillId="0" borderId="0"/>
  </cellStyleXfs>
  <cellXfs count="445">
    <xf numFmtId="0" fontId="0" fillId="0" borderId="0" xfId="0"/>
    <xf numFmtId="0" fontId="3" fillId="0" borderId="1" xfId="5" applyFont="1" applyBorder="1"/>
    <xf numFmtId="0" fontId="3" fillId="0" borderId="3" xfId="5" applyFont="1" applyBorder="1"/>
    <xf numFmtId="0" fontId="3" fillId="0" borderId="4" xfId="5" applyFont="1" applyBorder="1"/>
    <xf numFmtId="0" fontId="5" fillId="0" borderId="5" xfId="0" applyFont="1" applyBorder="1" applyAlignment="1">
      <alignment horizontal="left" vertical="center"/>
    </xf>
    <xf numFmtId="0" fontId="6" fillId="0" borderId="5" xfId="0" applyFont="1" applyBorder="1" applyAlignment="1">
      <alignment horizontal="left" vertical="center"/>
    </xf>
    <xf numFmtId="0" fontId="7" fillId="0" borderId="5" xfId="0" applyFont="1" applyBorder="1" applyAlignment="1">
      <alignment horizontal="left" vertical="center"/>
    </xf>
    <xf numFmtId="0" fontId="4" fillId="0" borderId="0" xfId="5" applyFont="1" applyAlignment="1">
      <alignment horizontal="center"/>
    </xf>
    <xf numFmtId="0" fontId="3" fillId="0" borderId="6" xfId="5" applyFont="1" applyBorder="1"/>
    <xf numFmtId="0" fontId="3" fillId="2" borderId="4" xfId="5" applyFont="1" applyFill="1" applyBorder="1"/>
    <xf numFmtId="0" fontId="3" fillId="2" borderId="6" xfId="5" applyFont="1" applyFill="1" applyBorder="1"/>
    <xf numFmtId="0" fontId="10" fillId="0" borderId="20" xfId="8" applyFont="1" applyBorder="1" applyAlignment="1">
      <alignment horizontal="center" vertical="center" wrapText="1"/>
    </xf>
    <xf numFmtId="0" fontId="4" fillId="3" borderId="13" xfId="7" applyFont="1" applyFill="1" applyBorder="1" applyAlignment="1">
      <alignment vertical="center"/>
    </xf>
    <xf numFmtId="0" fontId="4" fillId="3" borderId="14" xfId="7" applyFont="1" applyFill="1" applyBorder="1" applyAlignment="1">
      <alignment vertical="center"/>
    </xf>
    <xf numFmtId="0" fontId="4" fillId="3" borderId="14" xfId="7" applyFont="1" applyFill="1" applyBorder="1" applyAlignment="1">
      <alignment vertical="center" wrapText="1"/>
    </xf>
    <xf numFmtId="0" fontId="4" fillId="3" borderId="14" xfId="7" applyFont="1" applyFill="1" applyBorder="1" applyAlignment="1">
      <alignment horizontal="center" vertical="center"/>
    </xf>
    <xf numFmtId="4" fontId="4" fillId="3" borderId="14" xfId="7" applyNumberFormat="1" applyFont="1" applyFill="1" applyBorder="1" applyAlignment="1">
      <alignment vertical="center"/>
    </xf>
    <xf numFmtId="165" fontId="4" fillId="3" borderId="14" xfId="7" applyNumberFormat="1" applyFont="1" applyFill="1" applyBorder="1" applyAlignment="1">
      <alignment horizontal="right" vertical="center"/>
    </xf>
    <xf numFmtId="165" fontId="4" fillId="3" borderId="15" xfId="7" applyNumberFormat="1" applyFont="1" applyFill="1" applyBorder="1" applyAlignment="1">
      <alignment horizontal="right" vertical="center"/>
    </xf>
    <xf numFmtId="49" fontId="3" fillId="0" borderId="22" xfId="7" applyNumberFormat="1" applyFont="1" applyBorder="1" applyAlignment="1">
      <alignment horizontal="center" vertical="center"/>
    </xf>
    <xf numFmtId="49" fontId="3" fillId="0" borderId="23" xfId="9" applyNumberFormat="1" applyFont="1" applyBorder="1" applyAlignment="1">
      <alignment horizontal="center" vertical="center"/>
    </xf>
    <xf numFmtId="0" fontId="3" fillId="0" borderId="23" xfId="9" applyFont="1" applyBorder="1" applyAlignment="1">
      <alignment horizontal="center" vertical="center" wrapText="1"/>
    </xf>
    <xf numFmtId="0" fontId="3" fillId="0" borderId="23" xfId="9" applyFont="1" applyBorder="1" applyAlignment="1">
      <alignment horizontal="center" vertical="center"/>
    </xf>
    <xf numFmtId="3" fontId="3" fillId="0" borderId="23" xfId="9" applyNumberFormat="1" applyFont="1" applyBorder="1" applyAlignment="1">
      <alignment horizontal="left" vertical="center" wrapText="1"/>
    </xf>
    <xf numFmtId="3" fontId="3" fillId="0" borderId="23" xfId="9" applyNumberFormat="1" applyFont="1" applyBorder="1" applyAlignment="1">
      <alignment horizontal="center" vertical="center" wrapText="1"/>
    </xf>
    <xf numFmtId="4" fontId="3" fillId="0" borderId="23" xfId="10" applyNumberFormat="1" applyFont="1" applyFill="1" applyBorder="1" applyAlignment="1">
      <alignment vertical="center" wrapText="1"/>
    </xf>
    <xf numFmtId="165" fontId="3" fillId="0" borderId="23" xfId="3" applyNumberFormat="1" applyFont="1" applyFill="1" applyBorder="1" applyAlignment="1">
      <alignment horizontal="right" vertical="center"/>
    </xf>
    <xf numFmtId="165" fontId="3" fillId="0" borderId="24" xfId="11" applyNumberFormat="1" applyFont="1" applyBorder="1" applyAlignment="1">
      <alignment horizontal="right" vertical="center" wrapText="1"/>
    </xf>
    <xf numFmtId="0" fontId="3" fillId="0" borderId="19" xfId="7" applyFont="1" applyBorder="1" applyAlignment="1">
      <alignment horizontal="center" vertical="center"/>
    </xf>
    <xf numFmtId="0" fontId="3" fillId="0" borderId="20" xfId="7" applyFont="1" applyBorder="1" applyAlignment="1">
      <alignment horizontal="center" vertical="center"/>
    </xf>
    <xf numFmtId="0" fontId="3" fillId="0" borderId="20" xfId="7" applyFont="1" applyBorder="1" applyAlignment="1">
      <alignment horizontal="center" vertical="center" wrapText="1"/>
    </xf>
    <xf numFmtId="0" fontId="3" fillId="0" borderId="20" xfId="7" applyFont="1" applyBorder="1" applyAlignment="1">
      <alignment horizontal="left" vertical="center" wrapText="1"/>
    </xf>
    <xf numFmtId="0" fontId="4" fillId="0" borderId="20" xfId="7" applyFont="1" applyBorder="1" applyAlignment="1">
      <alignment horizontal="center" vertical="center"/>
    </xf>
    <xf numFmtId="4" fontId="3" fillId="0" borderId="20" xfId="10" applyNumberFormat="1" applyFont="1" applyBorder="1" applyAlignment="1">
      <alignment horizontal="center" vertical="center" wrapText="1"/>
    </xf>
    <xf numFmtId="4" fontId="3" fillId="0" borderId="20" xfId="11" applyNumberFormat="1" applyFont="1" applyBorder="1" applyAlignment="1">
      <alignment horizontal="right" vertical="center" wrapText="1"/>
    </xf>
    <xf numFmtId="165" fontId="3" fillId="0" borderId="20" xfId="7" applyNumberFormat="1" applyFont="1" applyBorder="1" applyAlignment="1">
      <alignment horizontal="right" vertical="center"/>
    </xf>
    <xf numFmtId="165" fontId="4" fillId="0" borderId="21" xfId="3" applyNumberFormat="1" applyFont="1" applyBorder="1" applyAlignment="1">
      <alignment horizontal="right" vertical="center"/>
    </xf>
    <xf numFmtId="0" fontId="3" fillId="0" borderId="22" xfId="7" applyFont="1" applyBorder="1" applyAlignment="1">
      <alignment horizontal="center" vertical="center"/>
    </xf>
    <xf numFmtId="0" fontId="3" fillId="0" borderId="20" xfId="8" applyFont="1" applyBorder="1" applyAlignment="1">
      <alignment horizontal="center" vertical="center"/>
    </xf>
    <xf numFmtId="0" fontId="3" fillId="0" borderId="20" xfId="8" applyFont="1" applyBorder="1" applyAlignment="1">
      <alignment horizontal="center" vertical="center" wrapText="1"/>
    </xf>
    <xf numFmtId="0" fontId="4" fillId="0" borderId="20" xfId="8" applyFont="1" applyBorder="1" applyAlignment="1">
      <alignment horizontal="center" vertical="center"/>
    </xf>
    <xf numFmtId="4" fontId="3" fillId="0" borderId="20" xfId="10" applyNumberFormat="1" applyFont="1" applyBorder="1" applyAlignment="1">
      <alignment vertical="center" wrapText="1"/>
    </xf>
    <xf numFmtId="165" fontId="4" fillId="0" borderId="21" xfId="11" applyNumberFormat="1" applyFont="1" applyBorder="1" applyAlignment="1">
      <alignment horizontal="right" vertical="center" wrapText="1"/>
    </xf>
    <xf numFmtId="0" fontId="3" fillId="0" borderId="19" xfId="7" applyFont="1" applyBorder="1" applyAlignment="1">
      <alignment horizontal="left" vertical="center"/>
    </xf>
    <xf numFmtId="0" fontId="3" fillId="0" borderId="25" xfId="7" applyFont="1" applyBorder="1" applyAlignment="1">
      <alignment horizontal="center" vertical="center"/>
    </xf>
    <xf numFmtId="0" fontId="3" fillId="0" borderId="25" xfId="7" applyFont="1" applyBorder="1" applyAlignment="1">
      <alignment horizontal="center" vertical="center" wrapText="1"/>
    </xf>
    <xf numFmtId="0" fontId="4" fillId="0" borderId="25" xfId="7" applyFont="1" applyBorder="1" applyAlignment="1">
      <alignment horizontal="center" vertical="center" wrapText="1"/>
    </xf>
    <xf numFmtId="165" fontId="3" fillId="0" borderId="26" xfId="11" applyNumberFormat="1" applyFont="1" applyFill="1" applyBorder="1" applyAlignment="1">
      <alignment horizontal="right" vertical="center" wrapText="1"/>
    </xf>
    <xf numFmtId="165" fontId="4" fillId="0" borderId="21" xfId="10" applyNumberFormat="1" applyFont="1" applyBorder="1" applyAlignment="1">
      <alignment horizontal="right" vertical="center"/>
    </xf>
    <xf numFmtId="0" fontId="3" fillId="0" borderId="27" xfId="7" applyFont="1" applyBorder="1" applyAlignment="1">
      <alignment horizontal="center" vertical="center"/>
    </xf>
    <xf numFmtId="0" fontId="3" fillId="0" borderId="28" xfId="7" applyFont="1" applyBorder="1" applyAlignment="1">
      <alignment horizontal="center" vertical="center"/>
    </xf>
    <xf numFmtId="0" fontId="3" fillId="0" borderId="29" xfId="7" applyFont="1" applyBorder="1" applyAlignment="1">
      <alignment horizontal="left" vertical="center"/>
    </xf>
    <xf numFmtId="0" fontId="3" fillId="0" borderId="30" xfId="7" applyFont="1" applyBorder="1" applyAlignment="1">
      <alignment horizontal="center" vertical="center"/>
    </xf>
    <xf numFmtId="0" fontId="3" fillId="0" borderId="31" xfId="7" applyFont="1" applyBorder="1" applyAlignment="1">
      <alignment horizontal="center" vertical="center" wrapText="1"/>
    </xf>
    <xf numFmtId="0" fontId="3" fillId="0" borderId="31" xfId="7" applyFont="1" applyBorder="1" applyAlignment="1">
      <alignment horizontal="center" vertical="center"/>
    </xf>
    <xf numFmtId="0" fontId="4" fillId="0" borderId="30" xfId="7" applyFont="1" applyBorder="1" applyAlignment="1">
      <alignment horizontal="center" vertical="center" wrapText="1"/>
    </xf>
    <xf numFmtId="4" fontId="3" fillId="0" borderId="31" xfId="10" applyNumberFormat="1" applyFont="1" applyBorder="1" applyAlignment="1">
      <alignment vertical="center" wrapText="1"/>
    </xf>
    <xf numFmtId="165" fontId="3" fillId="0" borderId="32" xfId="11" applyNumberFormat="1" applyFont="1" applyFill="1" applyBorder="1" applyAlignment="1">
      <alignment horizontal="right" vertical="center" wrapText="1"/>
    </xf>
    <xf numFmtId="165" fontId="4" fillId="0" borderId="33" xfId="10" applyNumberFormat="1" applyFont="1" applyBorder="1" applyAlignment="1">
      <alignment horizontal="right" vertical="center"/>
    </xf>
    <xf numFmtId="0" fontId="4" fillId="3" borderId="34" xfId="7" applyFont="1" applyFill="1" applyBorder="1" applyAlignment="1">
      <alignment vertical="center" wrapText="1"/>
    </xf>
    <xf numFmtId="0" fontId="4" fillId="3" borderId="34" xfId="7" applyFont="1" applyFill="1" applyBorder="1" applyAlignment="1">
      <alignment vertical="center"/>
    </xf>
    <xf numFmtId="0" fontId="3" fillId="0" borderId="35" xfId="7" applyFont="1" applyBorder="1" applyAlignment="1">
      <alignment horizontal="left" vertical="center"/>
    </xf>
    <xf numFmtId="0" fontId="3" fillId="0" borderId="11" xfId="7" applyFont="1" applyBorder="1" applyAlignment="1">
      <alignment horizontal="center" vertical="center"/>
    </xf>
    <xf numFmtId="0" fontId="4" fillId="0" borderId="11" xfId="7" applyFont="1" applyBorder="1" applyAlignment="1">
      <alignment horizontal="center" vertical="center" wrapText="1"/>
    </xf>
    <xf numFmtId="4" fontId="3" fillId="0" borderId="36" xfId="10" applyNumberFormat="1" applyFont="1" applyFill="1" applyBorder="1" applyAlignment="1">
      <alignment vertical="center" wrapText="1"/>
    </xf>
    <xf numFmtId="165" fontId="3" fillId="0" borderId="37" xfId="11" applyNumberFormat="1" applyFont="1" applyBorder="1" applyAlignment="1">
      <alignment horizontal="right" vertical="center" wrapText="1"/>
    </xf>
    <xf numFmtId="165" fontId="4" fillId="0" borderId="38" xfId="10" applyNumberFormat="1" applyFont="1" applyBorder="1" applyAlignment="1">
      <alignment horizontal="right" vertical="center"/>
    </xf>
    <xf numFmtId="4" fontId="4" fillId="3" borderId="14" xfId="7" applyNumberFormat="1" applyFont="1" applyFill="1" applyBorder="1" applyAlignment="1">
      <alignment horizontal="center" vertical="center"/>
    </xf>
    <xf numFmtId="0" fontId="3" fillId="0" borderId="39" xfId="9" applyFont="1" applyBorder="1" applyAlignment="1">
      <alignment horizontal="center" vertical="center" wrapText="1"/>
    </xf>
    <xf numFmtId="0" fontId="3" fillId="0" borderId="39" xfId="9" applyFont="1" applyBorder="1" applyAlignment="1">
      <alignment horizontal="center" vertical="center"/>
    </xf>
    <xf numFmtId="165" fontId="3" fillId="0" borderId="32" xfId="11" applyNumberFormat="1" applyFont="1" applyBorder="1" applyAlignment="1">
      <alignment horizontal="right" vertical="center" wrapText="1"/>
    </xf>
    <xf numFmtId="4" fontId="3" fillId="0" borderId="31" xfId="10" applyNumberFormat="1" applyFont="1" applyFill="1" applyBorder="1" applyAlignment="1">
      <alignment vertical="center" wrapText="1"/>
    </xf>
    <xf numFmtId="4" fontId="3" fillId="0" borderId="39" xfId="10" applyNumberFormat="1" applyFont="1" applyFill="1" applyBorder="1" applyAlignment="1">
      <alignment vertical="center" wrapText="1"/>
    </xf>
    <xf numFmtId="1" fontId="3" fillId="0" borderId="31" xfId="10" applyNumberFormat="1" applyFont="1" applyBorder="1" applyAlignment="1">
      <alignment vertical="center" wrapText="1"/>
    </xf>
    <xf numFmtId="0" fontId="3" fillId="0" borderId="4" xfId="12" applyFont="1" applyBorder="1"/>
    <xf numFmtId="0" fontId="3" fillId="0" borderId="6" xfId="12" applyFont="1" applyBorder="1"/>
    <xf numFmtId="49" fontId="4" fillId="0" borderId="0" xfId="13" applyNumberFormat="1" applyFont="1" applyAlignment="1">
      <alignment horizontal="right" vertical="center"/>
    </xf>
    <xf numFmtId="49" fontId="4" fillId="0" borderId="0" xfId="13" applyNumberFormat="1" applyFont="1" applyAlignment="1">
      <alignment horizontal="right" vertical="center" wrapText="1"/>
    </xf>
    <xf numFmtId="49" fontId="4" fillId="0" borderId="0" xfId="13" applyNumberFormat="1" applyFont="1" applyAlignment="1">
      <alignment horizontal="center" vertical="center"/>
    </xf>
    <xf numFmtId="4" fontId="4" fillId="0" borderId="0" xfId="13" applyNumberFormat="1" applyFont="1" applyAlignment="1">
      <alignment horizontal="right" vertical="center"/>
    </xf>
    <xf numFmtId="165" fontId="4" fillId="0" borderId="0" xfId="13" applyNumberFormat="1" applyFont="1" applyAlignment="1">
      <alignment horizontal="right" vertical="center"/>
    </xf>
    <xf numFmtId="0" fontId="3" fillId="0" borderId="0" xfId="14" applyFont="1"/>
    <xf numFmtId="0" fontId="3" fillId="0" borderId="0" xfId="14" applyFont="1" applyAlignment="1">
      <alignment horizontal="center"/>
    </xf>
    <xf numFmtId="0" fontId="3" fillId="0" borderId="0" xfId="14" applyFont="1" applyAlignment="1">
      <alignment wrapText="1"/>
    </xf>
    <xf numFmtId="0" fontId="3" fillId="0" borderId="0" xfId="8" applyFont="1" applyAlignment="1">
      <alignment horizontal="center" vertical="center"/>
    </xf>
    <xf numFmtId="0" fontId="3" fillId="0" borderId="0" xfId="8" applyFont="1" applyAlignment="1">
      <alignment horizontal="center" vertical="center" wrapText="1"/>
    </xf>
    <xf numFmtId="0" fontId="4" fillId="0" borderId="6" xfId="14" applyFont="1" applyBorder="1" applyAlignment="1">
      <alignment vertical="center"/>
    </xf>
    <xf numFmtId="0" fontId="4" fillId="0" borderId="28" xfId="14" applyFont="1" applyBorder="1" applyAlignment="1">
      <alignment horizontal="left" vertical="center" wrapText="1"/>
    </xf>
    <xf numFmtId="9" fontId="11" fillId="0" borderId="42" xfId="15" applyNumberFormat="1" applyFont="1" applyFill="1" applyBorder="1" applyAlignment="1">
      <alignment horizontal="center" vertical="center"/>
    </xf>
    <xf numFmtId="4" fontId="3" fillId="0" borderId="42" xfId="15" applyNumberFormat="1" applyFont="1" applyFill="1" applyBorder="1" applyAlignment="1">
      <alignment vertical="center"/>
    </xf>
    <xf numFmtId="165" fontId="3" fillId="0" borderId="42" xfId="14" applyNumberFormat="1" applyFont="1" applyBorder="1" applyAlignment="1">
      <alignment horizontal="right" vertical="center"/>
    </xf>
    <xf numFmtId="165" fontId="4" fillId="0" borderId="43" xfId="15" applyNumberFormat="1" applyFont="1" applyFill="1" applyBorder="1" applyAlignment="1">
      <alignment horizontal="right" vertical="center"/>
    </xf>
    <xf numFmtId="0" fontId="4" fillId="0" borderId="28" xfId="14" applyFont="1" applyBorder="1" applyAlignment="1">
      <alignment horizontal="left" wrapText="1"/>
    </xf>
    <xf numFmtId="169" fontId="3" fillId="0" borderId="42" xfId="2" applyNumberFormat="1" applyFont="1" applyFill="1" applyBorder="1" applyAlignment="1">
      <alignment vertical="center"/>
    </xf>
    <xf numFmtId="10" fontId="3" fillId="0" borderId="42" xfId="4" applyNumberFormat="1" applyFont="1" applyFill="1" applyBorder="1" applyAlignment="1">
      <alignment horizontal="right" vertical="center"/>
    </xf>
    <xf numFmtId="0" fontId="4" fillId="0" borderId="19" xfId="14" applyFont="1" applyBorder="1" applyAlignment="1">
      <alignment horizontal="left" vertical="center" wrapText="1"/>
    </xf>
    <xf numFmtId="9" fontId="3" fillId="0" borderId="20" xfId="15" applyNumberFormat="1" applyFont="1" applyFill="1" applyBorder="1" applyAlignment="1">
      <alignment horizontal="center" vertical="center"/>
    </xf>
    <xf numFmtId="2" fontId="3" fillId="0" borderId="36" xfId="10" applyNumberFormat="1" applyFont="1" applyFill="1" applyBorder="1" applyAlignment="1">
      <alignment vertical="center" wrapText="1"/>
    </xf>
    <xf numFmtId="165" fontId="3" fillId="0" borderId="20" xfId="14" applyNumberFormat="1" applyFont="1" applyBorder="1" applyAlignment="1">
      <alignment horizontal="right" vertical="center"/>
    </xf>
    <xf numFmtId="165" fontId="4" fillId="0" borderId="21" xfId="15" applyNumberFormat="1" applyFont="1" applyFill="1" applyBorder="1" applyAlignment="1">
      <alignment horizontal="right" vertical="center"/>
    </xf>
    <xf numFmtId="0" fontId="3" fillId="0" borderId="0" xfId="12" applyFont="1"/>
    <xf numFmtId="0" fontId="4" fillId="0" borderId="13" xfId="14" applyFont="1" applyBorder="1" applyAlignment="1">
      <alignment horizontal="left" vertical="center"/>
    </xf>
    <xf numFmtId="9" fontId="3" fillId="0" borderId="14" xfId="15" applyNumberFormat="1" applyFont="1" applyBorder="1" applyAlignment="1">
      <alignment horizontal="center" vertical="center"/>
    </xf>
    <xf numFmtId="0" fontId="4" fillId="0" borderId="0" xfId="14" applyFont="1" applyAlignment="1">
      <alignment horizontal="left" vertical="center"/>
    </xf>
    <xf numFmtId="9" fontId="3" fillId="0" borderId="0" xfId="15" applyNumberFormat="1" applyFont="1" applyBorder="1" applyAlignment="1">
      <alignment horizontal="center" vertical="center"/>
    </xf>
    <xf numFmtId="0" fontId="12" fillId="0" borderId="0" xfId="12" applyFont="1" applyAlignment="1">
      <alignment horizontal="right"/>
    </xf>
    <xf numFmtId="170" fontId="12" fillId="0" borderId="0" xfId="12" applyNumberFormat="1" applyFont="1"/>
    <xf numFmtId="4" fontId="4" fillId="0" borderId="0" xfId="15" applyNumberFormat="1" applyFont="1" applyBorder="1" applyAlignment="1">
      <alignment vertical="center"/>
    </xf>
    <xf numFmtId="165" fontId="3" fillId="0" borderId="0" xfId="14" applyNumberFormat="1" applyFont="1" applyAlignment="1">
      <alignment horizontal="right" vertical="center"/>
    </xf>
    <xf numFmtId="165" fontId="4" fillId="0" borderId="0" xfId="7" applyNumberFormat="1" applyFont="1" applyAlignment="1">
      <alignment horizontal="right" vertical="center"/>
    </xf>
    <xf numFmtId="0" fontId="3" fillId="0" borderId="0" xfId="14" applyFont="1" applyAlignment="1">
      <alignment horizontal="center" wrapText="1"/>
    </xf>
    <xf numFmtId="4" fontId="3" fillId="0" borderId="0" xfId="14" applyNumberFormat="1" applyFont="1"/>
    <xf numFmtId="165" fontId="3" fillId="0" borderId="0" xfId="15" applyNumberFormat="1" applyFont="1" applyAlignment="1">
      <alignment horizontal="right"/>
    </xf>
    <xf numFmtId="165" fontId="4" fillId="0" borderId="0" xfId="15" applyNumberFormat="1" applyFont="1" applyAlignment="1">
      <alignment horizontal="right" vertical="center"/>
    </xf>
    <xf numFmtId="171" fontId="3" fillId="0" borderId="6" xfId="12" applyNumberFormat="1" applyFont="1" applyBorder="1"/>
    <xf numFmtId="165" fontId="4" fillId="2" borderId="24" xfId="16" applyNumberFormat="1" applyFont="1" applyFill="1" applyBorder="1" applyAlignment="1">
      <alignment horizontal="center" vertical="center"/>
    </xf>
    <xf numFmtId="173" fontId="3" fillId="0" borderId="6" xfId="12" applyNumberFormat="1" applyFont="1" applyBorder="1"/>
    <xf numFmtId="165" fontId="4" fillId="0" borderId="42" xfId="16" applyNumberFormat="1" applyFont="1" applyFill="1" applyBorder="1" applyAlignment="1">
      <alignment horizontal="right" vertical="center"/>
    </xf>
    <xf numFmtId="10" fontId="3" fillId="0" borderId="43" xfId="4" applyNumberFormat="1" applyFont="1" applyFill="1" applyBorder="1" applyAlignment="1">
      <alignment horizontal="center" vertical="center"/>
    </xf>
    <xf numFmtId="0" fontId="4" fillId="0" borderId="0" xfId="6" applyFont="1" applyAlignment="1">
      <alignment vertical="center" wrapText="1"/>
    </xf>
    <xf numFmtId="0" fontId="3" fillId="0" borderId="0" xfId="6" applyFont="1" applyAlignment="1">
      <alignment vertical="center" wrapText="1"/>
    </xf>
    <xf numFmtId="0" fontId="3" fillId="0" borderId="0" xfId="6" applyFont="1" applyAlignment="1">
      <alignment horizontal="center" vertical="center" wrapText="1"/>
    </xf>
    <xf numFmtId="0" fontId="3" fillId="0" borderId="0" xfId="6" applyFont="1" applyAlignment="1">
      <alignment horizontal="left" vertical="center" wrapText="1"/>
    </xf>
    <xf numFmtId="0" fontId="13" fillId="0" borderId="0" xfId="17" applyFont="1" applyAlignment="1" applyProtection="1">
      <alignment vertical="center"/>
      <protection locked="0"/>
    </xf>
    <xf numFmtId="0" fontId="13" fillId="0" borderId="0" xfId="18" applyFont="1" applyAlignment="1">
      <alignment vertical="center"/>
    </xf>
    <xf numFmtId="0" fontId="13" fillId="0" borderId="0" xfId="0" applyFont="1"/>
    <xf numFmtId="0" fontId="3" fillId="0" borderId="47" xfId="5" applyFont="1" applyBorder="1"/>
    <xf numFmtId="0" fontId="3" fillId="0" borderId="47" xfId="5" applyFont="1" applyBorder="1" applyAlignment="1">
      <alignment horizontal="center" wrapText="1"/>
    </xf>
    <xf numFmtId="174" fontId="3" fillId="0" borderId="47" xfId="1" applyNumberFormat="1" applyFont="1" applyBorder="1"/>
    <xf numFmtId="0" fontId="3" fillId="0" borderId="47" xfId="5" applyFont="1" applyBorder="1" applyAlignment="1">
      <alignment horizontal="center"/>
    </xf>
    <xf numFmtId="4" fontId="3" fillId="0" borderId="47" xfId="5" applyNumberFormat="1" applyFont="1" applyBorder="1"/>
    <xf numFmtId="165" fontId="3" fillId="0" borderId="47" xfId="5" applyNumberFormat="1" applyFont="1" applyBorder="1" applyAlignment="1">
      <alignment horizontal="right"/>
    </xf>
    <xf numFmtId="0" fontId="9" fillId="0" borderId="0" xfId="18" applyFont="1" applyAlignment="1">
      <alignment vertical="center"/>
    </xf>
    <xf numFmtId="0" fontId="9" fillId="0" borderId="0" xfId="19" applyFont="1"/>
    <xf numFmtId="0" fontId="9" fillId="0" borderId="0" xfId="19" applyFont="1" applyAlignment="1">
      <alignment horizontal="center" vertical="center"/>
    </xf>
    <xf numFmtId="0" fontId="9" fillId="0" borderId="0" xfId="19" applyFont="1" applyAlignment="1">
      <alignment vertical="center"/>
    </xf>
    <xf numFmtId="3" fontId="9" fillId="0" borderId="0" xfId="19" applyNumberFormat="1" applyFont="1"/>
    <xf numFmtId="0" fontId="14" fillId="0" borderId="0" xfId="19" applyFont="1"/>
    <xf numFmtId="0" fontId="13" fillId="0" borderId="0" xfId="19" applyFont="1" applyAlignment="1">
      <alignment horizontal="center" vertical="center"/>
    </xf>
    <xf numFmtId="0" fontId="13" fillId="0" borderId="0" xfId="19" applyFont="1" applyAlignment="1">
      <alignment vertical="center"/>
    </xf>
    <xf numFmtId="3" fontId="13" fillId="0" borderId="0" xfId="19" applyNumberFormat="1" applyFont="1"/>
    <xf numFmtId="0" fontId="3" fillId="0" borderId="0" xfId="6" applyFont="1"/>
    <xf numFmtId="0" fontId="3" fillId="0" borderId="0" xfId="6" applyFont="1" applyAlignment="1">
      <alignment horizontal="center"/>
    </xf>
    <xf numFmtId="3" fontId="3" fillId="0" borderId="0" xfId="6" applyNumberFormat="1" applyFont="1"/>
    <xf numFmtId="0" fontId="9" fillId="0" borderId="0" xfId="17" applyFont="1" applyAlignment="1" applyProtection="1">
      <alignment horizontal="left" vertical="center"/>
      <protection locked="0"/>
    </xf>
    <xf numFmtId="0" fontId="9" fillId="0" borderId="0" xfId="0" applyFont="1" applyAlignment="1">
      <alignment horizontal="left"/>
    </xf>
    <xf numFmtId="0" fontId="4" fillId="0" borderId="0" xfId="5" applyFont="1"/>
    <xf numFmtId="0" fontId="9" fillId="0" borderId="0" xfId="0" applyFont="1" applyAlignment="1">
      <alignment horizontal="left" vertical="center"/>
    </xf>
    <xf numFmtId="0" fontId="4" fillId="0" borderId="0" xfId="6" applyFont="1"/>
    <xf numFmtId="0" fontId="4" fillId="0" borderId="0" xfId="6" applyFont="1" applyAlignment="1">
      <alignment horizontal="center"/>
    </xf>
    <xf numFmtId="3" fontId="4" fillId="0" borderId="0" xfId="6" applyNumberFormat="1" applyFont="1"/>
    <xf numFmtId="0" fontId="4" fillId="0" borderId="0" xfId="5" applyFont="1" applyAlignment="1">
      <alignment horizontal="center"/>
    </xf>
    <xf numFmtId="0" fontId="3" fillId="0" borderId="23" xfId="9" applyFont="1" applyFill="1" applyBorder="1" applyAlignment="1">
      <alignment horizontal="center" vertical="center" wrapText="1"/>
    </xf>
    <xf numFmtId="0" fontId="3" fillId="0" borderId="23" xfId="9" applyFont="1" applyFill="1" applyBorder="1" applyAlignment="1">
      <alignment horizontal="center" vertical="center"/>
    </xf>
    <xf numFmtId="0" fontId="15" fillId="0" borderId="0" xfId="0" applyFont="1"/>
    <xf numFmtId="0" fontId="15" fillId="0" borderId="1" xfId="0" applyFont="1" applyBorder="1"/>
    <xf numFmtId="0" fontId="15" fillId="0" borderId="2" xfId="0" applyFont="1" applyBorder="1"/>
    <xf numFmtId="0" fontId="15" fillId="0" borderId="3" xfId="0" applyFont="1" applyBorder="1"/>
    <xf numFmtId="0" fontId="15" fillId="0" borderId="4" xfId="0" applyFont="1" applyBorder="1"/>
    <xf numFmtId="0" fontId="15" fillId="0" borderId="6" xfId="0" applyFont="1" applyBorder="1"/>
    <xf numFmtId="0" fontId="5" fillId="0" borderId="0" xfId="0" applyFont="1"/>
    <xf numFmtId="0" fontId="7" fillId="0" borderId="0" xfId="0" applyFont="1"/>
    <xf numFmtId="0" fontId="3" fillId="0" borderId="6" xfId="0" applyFont="1" applyBorder="1" applyAlignment="1">
      <alignment horizontal="center" wrapText="1"/>
    </xf>
    <xf numFmtId="0" fontId="16" fillId="0" borderId="0" xfId="0" applyFont="1"/>
    <xf numFmtId="0" fontId="21" fillId="0" borderId="6" xfId="21" applyFont="1" applyBorder="1" applyAlignment="1">
      <alignment horizontal="center" vertical="center"/>
    </xf>
    <xf numFmtId="0" fontId="21" fillId="0" borderId="6" xfId="0" applyFont="1" applyBorder="1" applyAlignment="1">
      <alignment horizontal="center" vertical="center"/>
    </xf>
    <xf numFmtId="0" fontId="16" fillId="0" borderId="60" xfId="0" applyFont="1" applyBorder="1" applyAlignment="1">
      <alignment horizontal="center"/>
    </xf>
    <xf numFmtId="0" fontId="19" fillId="0" borderId="30" xfId="0" applyFont="1" applyBorder="1" applyAlignment="1">
      <alignment horizontal="center"/>
    </xf>
    <xf numFmtId="0" fontId="16" fillId="0" borderId="30" xfId="0" applyFont="1" applyBorder="1" applyAlignment="1">
      <alignment vertical="center"/>
    </xf>
    <xf numFmtId="0" fontId="16" fillId="0" borderId="58" xfId="0" applyFont="1" applyBorder="1" applyAlignment="1">
      <alignment vertical="center"/>
    </xf>
    <xf numFmtId="0" fontId="21" fillId="0" borderId="6" xfId="0" applyFont="1" applyBorder="1" applyAlignment="1">
      <alignment vertical="center"/>
    </xf>
    <xf numFmtId="0" fontId="16" fillId="0" borderId="7" xfId="0" applyFont="1" applyBorder="1" applyAlignment="1">
      <alignment horizontal="center"/>
    </xf>
    <xf numFmtId="0" fontId="19" fillId="0" borderId="8" xfId="0" applyFont="1" applyBorder="1" applyAlignment="1">
      <alignment horizontal="center"/>
    </xf>
    <xf numFmtId="0" fontId="16" fillId="0" borderId="8" xfId="0" applyFont="1" applyBorder="1" applyAlignment="1">
      <alignment horizontal="right" vertical="center"/>
    </xf>
    <xf numFmtId="0" fontId="16" fillId="0" borderId="17" xfId="0" applyFont="1" applyBorder="1" applyAlignment="1">
      <alignment horizontal="center" vertical="center"/>
    </xf>
    <xf numFmtId="0" fontId="16" fillId="0" borderId="18" xfId="0" applyFont="1" applyBorder="1" applyAlignment="1">
      <alignment horizontal="center" vertical="center"/>
    </xf>
    <xf numFmtId="0" fontId="16" fillId="0" borderId="27" xfId="0" applyFont="1" applyBorder="1" applyAlignment="1">
      <alignment horizontal="center"/>
    </xf>
    <xf numFmtId="0" fontId="19" fillId="0" borderId="0" xfId="0" applyFont="1" applyAlignment="1">
      <alignment horizontal="center"/>
    </xf>
    <xf numFmtId="0" fontId="16" fillId="0" borderId="0" xfId="0" applyFont="1" applyAlignment="1">
      <alignment horizontal="right" vertical="center"/>
    </xf>
    <xf numFmtId="1" fontId="16" fillId="0" borderId="42" xfId="0" applyNumberFormat="1" applyFont="1" applyBorder="1" applyAlignment="1">
      <alignment horizontal="center" vertical="center"/>
    </xf>
    <xf numFmtId="1" fontId="16" fillId="0" borderId="43" xfId="0" applyNumberFormat="1" applyFont="1" applyBorder="1" applyAlignment="1">
      <alignment horizontal="center" vertical="center"/>
    </xf>
    <xf numFmtId="1" fontId="21" fillId="0" borderId="6" xfId="0" applyNumberFormat="1" applyFont="1" applyBorder="1" applyAlignment="1">
      <alignment horizontal="center" vertical="center"/>
    </xf>
    <xf numFmtId="1" fontId="16" fillId="0" borderId="41" xfId="0" applyNumberFormat="1" applyFont="1" applyBorder="1" applyAlignment="1">
      <alignment horizontal="center" vertical="center"/>
    </xf>
    <xf numFmtId="0" fontId="16" fillId="0" borderId="61" xfId="0" applyFont="1" applyBorder="1" applyAlignment="1">
      <alignment horizontal="left"/>
    </xf>
    <xf numFmtId="0" fontId="16" fillId="0" borderId="55" xfId="0" applyFont="1" applyBorder="1" applyAlignment="1">
      <alignment horizontal="center"/>
    </xf>
    <xf numFmtId="0" fontId="16" fillId="0" borderId="56" xfId="0" applyFont="1" applyBorder="1" applyAlignment="1">
      <alignment horizontal="center"/>
    </xf>
    <xf numFmtId="0" fontId="21" fillId="0" borderId="6" xfId="0" applyFont="1" applyBorder="1" applyAlignment="1">
      <alignment horizontal="center"/>
    </xf>
    <xf numFmtId="0" fontId="16" fillId="0" borderId="62" xfId="0" applyFont="1" applyBorder="1"/>
    <xf numFmtId="0" fontId="16" fillId="0" borderId="25" xfId="0" applyFont="1" applyBorder="1"/>
    <xf numFmtId="0" fontId="16" fillId="0" borderId="63" xfId="0" applyFont="1" applyBorder="1"/>
    <xf numFmtId="0" fontId="16" fillId="0" borderId="7" xfId="0" applyFont="1" applyBorder="1"/>
    <xf numFmtId="0" fontId="16" fillId="0" borderId="8" xfId="0" applyFont="1" applyBorder="1"/>
    <xf numFmtId="0" fontId="16" fillId="0" borderId="9" xfId="0" applyFont="1" applyBorder="1"/>
    <xf numFmtId="0" fontId="22" fillId="0" borderId="6" xfId="0" applyFont="1" applyBorder="1" applyAlignment="1" applyProtection="1">
      <alignment horizontal="center"/>
      <protection locked="0"/>
    </xf>
    <xf numFmtId="0" fontId="16" fillId="0" borderId="27" xfId="0" applyFont="1" applyBorder="1"/>
    <xf numFmtId="0" fontId="16" fillId="0" borderId="41" xfId="0" applyFont="1" applyBorder="1"/>
    <xf numFmtId="0" fontId="19" fillId="5" borderId="64" xfId="0" applyFont="1" applyFill="1" applyBorder="1" applyAlignment="1">
      <alignment horizontal="center" vertical="center"/>
    </xf>
    <xf numFmtId="0" fontId="22" fillId="0" borderId="6" xfId="0" applyFont="1" applyBorder="1" applyAlignment="1">
      <alignment horizontal="center" vertical="center"/>
    </xf>
    <xf numFmtId="0" fontId="16" fillId="5" borderId="65" xfId="0" applyFont="1" applyFill="1" applyBorder="1" applyAlignment="1">
      <alignment horizontal="center" vertical="center"/>
    </xf>
    <xf numFmtId="4" fontId="16" fillId="5" borderId="65" xfId="0" applyNumberFormat="1" applyFont="1" applyFill="1" applyBorder="1" applyAlignment="1">
      <alignment horizontal="center" vertical="center"/>
    </xf>
    <xf numFmtId="4" fontId="15" fillId="0" borderId="6" xfId="0" applyNumberFormat="1" applyFont="1" applyBorder="1" applyAlignment="1">
      <alignment horizontal="center" vertical="center"/>
    </xf>
    <xf numFmtId="0" fontId="22" fillId="0" borderId="6" xfId="0" applyFont="1" applyBorder="1" applyAlignment="1">
      <alignment horizontal="left" vertical="center"/>
    </xf>
    <xf numFmtId="0" fontId="19" fillId="5" borderId="17" xfId="0" applyFont="1" applyFill="1" applyBorder="1" applyAlignment="1">
      <alignment horizontal="center"/>
    </xf>
    <xf numFmtId="0" fontId="19" fillId="5" borderId="18" xfId="0" applyFont="1" applyFill="1" applyBorder="1" applyAlignment="1">
      <alignment horizontal="center"/>
    </xf>
    <xf numFmtId="0" fontId="22" fillId="0" borderId="6" xfId="0" applyFont="1" applyBorder="1" applyAlignment="1">
      <alignment horizontal="center"/>
    </xf>
    <xf numFmtId="43" fontId="16" fillId="0" borderId="42" xfId="1" applyFont="1" applyBorder="1"/>
    <xf numFmtId="43" fontId="16" fillId="0" borderId="43" xfId="1" applyFont="1" applyBorder="1"/>
    <xf numFmtId="43" fontId="15" fillId="0" borderId="6" xfId="1" applyFont="1" applyFill="1" applyBorder="1"/>
    <xf numFmtId="0" fontId="16" fillId="0" borderId="60" xfId="0" applyFont="1" applyBorder="1"/>
    <xf numFmtId="0" fontId="16" fillId="0" borderId="30" xfId="0" applyFont="1" applyBorder="1"/>
    <xf numFmtId="0" fontId="16" fillId="0" borderId="32" xfId="0" applyFont="1" applyBorder="1"/>
    <xf numFmtId="0" fontId="16" fillId="0" borderId="57" xfId="0" applyFont="1" applyBorder="1"/>
    <xf numFmtId="43" fontId="16" fillId="0" borderId="36" xfId="1" applyFont="1" applyBorder="1"/>
    <xf numFmtId="175" fontId="16" fillId="0" borderId="74" xfId="0" applyNumberFormat="1" applyFont="1" applyBorder="1"/>
    <xf numFmtId="175" fontId="15" fillId="0" borderId="6" xfId="0" applyNumberFormat="1" applyFont="1" applyBorder="1"/>
    <xf numFmtId="0" fontId="19" fillId="5" borderId="67" xfId="0" applyFont="1" applyFill="1" applyBorder="1" applyAlignment="1">
      <alignment horizontal="center"/>
    </xf>
    <xf numFmtId="0" fontId="16" fillId="0" borderId="70" xfId="0" applyFont="1" applyBorder="1" applyAlignment="1">
      <alignment horizontal="center"/>
    </xf>
    <xf numFmtId="2" fontId="16" fillId="0" borderId="42" xfId="0" applyNumberFormat="1" applyFont="1" applyBorder="1"/>
    <xf numFmtId="0" fontId="16" fillId="0" borderId="20" xfId="0" applyFont="1" applyBorder="1"/>
    <xf numFmtId="43" fontId="16" fillId="0" borderId="21" xfId="1" applyFont="1" applyBorder="1"/>
    <xf numFmtId="43" fontId="16" fillId="0" borderId="74" xfId="1" applyFont="1" applyBorder="1"/>
    <xf numFmtId="0" fontId="19" fillId="5" borderId="45" xfId="0" applyFont="1" applyFill="1" applyBorder="1" applyAlignment="1">
      <alignment horizontal="center"/>
    </xf>
    <xf numFmtId="0" fontId="19" fillId="5" borderId="17" xfId="0" applyFont="1" applyFill="1" applyBorder="1"/>
    <xf numFmtId="2" fontId="16" fillId="0" borderId="42" xfId="0" applyNumberFormat="1" applyFont="1" applyBorder="1" applyAlignment="1">
      <alignment horizontal="center"/>
    </xf>
    <xf numFmtId="2" fontId="16" fillId="0" borderId="70" xfId="0" applyNumberFormat="1" applyFont="1" applyBorder="1" applyAlignment="1">
      <alignment horizontal="center"/>
    </xf>
    <xf numFmtId="0" fontId="16" fillId="0" borderId="36" xfId="0" applyFont="1" applyBorder="1"/>
    <xf numFmtId="0" fontId="16" fillId="0" borderId="11" xfId="0" applyFont="1" applyBorder="1"/>
    <xf numFmtId="43" fontId="16" fillId="0" borderId="38" xfId="1" applyFont="1" applyBorder="1"/>
    <xf numFmtId="0" fontId="19" fillId="5" borderId="45" xfId="0" applyFont="1" applyFill="1" applyBorder="1" applyAlignment="1">
      <alignment horizontal="center" wrapText="1"/>
    </xf>
    <xf numFmtId="0" fontId="19" fillId="5" borderId="17" xfId="0" applyFont="1" applyFill="1" applyBorder="1" applyAlignment="1">
      <alignment horizontal="center" wrapText="1"/>
    </xf>
    <xf numFmtId="0" fontId="19" fillId="5" borderId="18" xfId="0" applyFont="1" applyFill="1" applyBorder="1" applyAlignment="1">
      <alignment horizontal="center" wrapText="1"/>
    </xf>
    <xf numFmtId="0" fontId="22" fillId="0" borderId="6" xfId="0" applyFont="1" applyBorder="1" applyAlignment="1">
      <alignment horizontal="center" wrapText="1"/>
    </xf>
    <xf numFmtId="0" fontId="16" fillId="0" borderId="69" xfId="0" applyFont="1" applyBorder="1" applyAlignment="1">
      <alignment horizontal="left"/>
    </xf>
    <xf numFmtId="0" fontId="16" fillId="0" borderId="70" xfId="0" applyFont="1" applyBorder="1" applyAlignment="1">
      <alignment horizontal="left"/>
    </xf>
    <xf numFmtId="43" fontId="16" fillId="0" borderId="42" xfId="1" applyFont="1" applyBorder="1" applyAlignment="1">
      <alignment horizontal="center"/>
    </xf>
    <xf numFmtId="0" fontId="16" fillId="0" borderId="70" xfId="4" applyNumberFormat="1" applyFont="1" applyBorder="1" applyAlignment="1">
      <alignment horizontal="center"/>
    </xf>
    <xf numFmtId="176" fontId="16" fillId="0" borderId="23" xfId="0" applyNumberFormat="1" applyFont="1" applyBorder="1" applyAlignment="1">
      <alignment horizontal="center" wrapText="1"/>
    </xf>
    <xf numFmtId="43" fontId="16" fillId="0" borderId="24" xfId="1" applyFont="1" applyBorder="1" applyAlignment="1">
      <alignment horizontal="center" wrapText="1"/>
    </xf>
    <xf numFmtId="43" fontId="15" fillId="0" borderId="6" xfId="1" applyFont="1" applyFill="1" applyBorder="1" applyAlignment="1">
      <alignment horizontal="center" wrapText="1"/>
    </xf>
    <xf numFmtId="176" fontId="16" fillId="5" borderId="74" xfId="0" applyNumberFormat="1" applyFont="1" applyFill="1" applyBorder="1"/>
    <xf numFmtId="176" fontId="15" fillId="0" borderId="6" xfId="0" applyNumberFormat="1" applyFont="1" applyBorder="1"/>
    <xf numFmtId="0" fontId="19" fillId="5" borderId="66" xfId="0" applyFont="1" applyFill="1" applyBorder="1" applyAlignment="1">
      <alignment horizontal="center" wrapText="1"/>
    </xf>
    <xf numFmtId="43" fontId="16" fillId="0" borderId="70" xfId="1" applyFont="1" applyBorder="1"/>
    <xf numFmtId="9" fontId="16" fillId="0" borderId="71" xfId="4" applyFont="1" applyBorder="1"/>
    <xf numFmtId="9" fontId="16" fillId="0" borderId="42" xfId="4" applyFont="1" applyBorder="1" applyAlignment="1">
      <alignment horizontal="center"/>
    </xf>
    <xf numFmtId="43" fontId="16" fillId="0" borderId="25" xfId="1" applyFont="1" applyBorder="1"/>
    <xf numFmtId="9" fontId="16" fillId="0" borderId="26" xfId="4" applyFont="1" applyBorder="1"/>
    <xf numFmtId="43" fontId="16" fillId="0" borderId="74" xfId="0" applyNumberFormat="1" applyFont="1" applyBorder="1"/>
    <xf numFmtId="43" fontId="15" fillId="0" borderId="6" xfId="0" applyNumberFormat="1" applyFont="1" applyBorder="1"/>
    <xf numFmtId="43" fontId="16" fillId="5" borderId="74" xfId="0" applyNumberFormat="1" applyFont="1" applyFill="1" applyBorder="1"/>
    <xf numFmtId="0" fontId="16" fillId="0" borderId="55" xfId="0" applyFont="1" applyBorder="1"/>
    <xf numFmtId="0" fontId="24" fillId="0" borderId="6" xfId="0" applyFont="1" applyBorder="1"/>
    <xf numFmtId="0" fontId="16" fillId="0" borderId="0" xfId="0" applyFont="1" applyAlignment="1">
      <alignment horizontal="center"/>
    </xf>
    <xf numFmtId="0" fontId="16" fillId="0" borderId="41" xfId="0" applyFont="1" applyBorder="1" applyAlignment="1">
      <alignment horizontal="center"/>
    </xf>
    <xf numFmtId="0" fontId="15" fillId="0" borderId="6" xfId="0" applyFont="1" applyBorder="1" applyAlignment="1">
      <alignment horizontal="center"/>
    </xf>
    <xf numFmtId="0" fontId="19" fillId="0" borderId="69" xfId="0" applyFont="1" applyBorder="1"/>
    <xf numFmtId="0" fontId="16" fillId="0" borderId="70" xfId="0" applyFont="1" applyBorder="1"/>
    <xf numFmtId="0" fontId="16" fillId="0" borderId="75" xfId="0" applyFont="1" applyBorder="1"/>
    <xf numFmtId="0" fontId="19" fillId="0" borderId="27" xfId="0" applyFont="1" applyBorder="1" applyAlignment="1">
      <alignment horizontal="left"/>
    </xf>
    <xf numFmtId="0" fontId="25" fillId="0" borderId="6" xfId="0" applyFont="1" applyBorder="1" applyAlignment="1">
      <alignment wrapText="1"/>
    </xf>
    <xf numFmtId="0" fontId="16" fillId="0" borderId="0" xfId="0" applyFont="1" applyAlignment="1">
      <alignment horizontal="left"/>
    </xf>
    <xf numFmtId="0" fontId="16" fillId="0" borderId="27" xfId="0" applyFont="1" applyBorder="1" applyAlignment="1">
      <alignment horizontal="left"/>
    </xf>
    <xf numFmtId="0" fontId="3" fillId="0" borderId="6" xfId="0" applyFont="1" applyBorder="1" applyAlignment="1">
      <alignment horizontal="right"/>
    </xf>
    <xf numFmtId="0" fontId="15" fillId="0" borderId="76" xfId="0" applyFont="1" applyBorder="1"/>
    <xf numFmtId="0" fontId="15" fillId="0" borderId="47" xfId="0" applyFont="1" applyBorder="1"/>
    <xf numFmtId="0" fontId="15" fillId="0" borderId="77" xfId="0" applyFont="1" applyBorder="1"/>
    <xf numFmtId="10" fontId="3" fillId="6" borderId="43" xfId="4" applyNumberFormat="1" applyFont="1" applyFill="1" applyBorder="1" applyAlignment="1">
      <alignment horizontal="center" vertical="center"/>
    </xf>
    <xf numFmtId="165" fontId="3" fillId="6" borderId="20" xfId="14" applyNumberFormat="1" applyFont="1" applyFill="1" applyBorder="1" applyAlignment="1">
      <alignment horizontal="right" vertical="center"/>
    </xf>
    <xf numFmtId="165" fontId="4" fillId="6" borderId="21" xfId="15" applyNumberFormat="1" applyFont="1" applyFill="1" applyBorder="1" applyAlignment="1">
      <alignment horizontal="right" vertical="center"/>
    </xf>
    <xf numFmtId="0" fontId="26" fillId="0" borderId="0" xfId="0" applyFont="1" applyAlignment="1">
      <alignment vertical="center"/>
    </xf>
    <xf numFmtId="9" fontId="27" fillId="0" borderId="42" xfId="15" applyNumberFormat="1" applyFont="1" applyFill="1" applyBorder="1" applyAlignment="1">
      <alignment horizontal="center" vertical="center"/>
    </xf>
    <xf numFmtId="165" fontId="3" fillId="6" borderId="23" xfId="3" applyNumberFormat="1" applyFont="1" applyFill="1" applyBorder="1" applyAlignment="1">
      <alignment horizontal="right" vertical="center"/>
    </xf>
    <xf numFmtId="165" fontId="3" fillId="6" borderId="24" xfId="11" applyNumberFormat="1" applyFont="1" applyFill="1" applyBorder="1" applyAlignment="1">
      <alignment horizontal="right" vertical="center" wrapText="1"/>
    </xf>
    <xf numFmtId="165" fontId="4" fillId="6" borderId="33" xfId="10" applyNumberFormat="1" applyFont="1" applyFill="1" applyBorder="1" applyAlignment="1">
      <alignment horizontal="right" vertical="center"/>
    </xf>
    <xf numFmtId="165" fontId="4" fillId="6" borderId="38" xfId="10" applyNumberFormat="1" applyFont="1" applyFill="1" applyBorder="1" applyAlignment="1">
      <alignment horizontal="right" vertical="center"/>
    </xf>
    <xf numFmtId="165" fontId="4" fillId="6" borderId="21" xfId="10" applyNumberFormat="1" applyFont="1" applyFill="1" applyBorder="1" applyAlignment="1">
      <alignment horizontal="right" vertical="center"/>
    </xf>
    <xf numFmtId="165" fontId="4" fillId="6" borderId="21" xfId="11" applyNumberFormat="1" applyFont="1" applyFill="1" applyBorder="1" applyAlignment="1">
      <alignment horizontal="right" vertical="center" wrapText="1"/>
    </xf>
    <xf numFmtId="165" fontId="4" fillId="6" borderId="21" xfId="3" applyNumberFormat="1" applyFont="1" applyFill="1" applyBorder="1" applyAlignment="1">
      <alignment horizontal="right" vertical="center"/>
    </xf>
    <xf numFmtId="0" fontId="3" fillId="7" borderId="22" xfId="7" applyFont="1" applyFill="1" applyBorder="1" applyAlignment="1">
      <alignment horizontal="center" vertical="center"/>
    </xf>
    <xf numFmtId="49" fontId="3" fillId="7" borderId="23" xfId="9" applyNumberFormat="1" applyFont="1" applyFill="1" applyBorder="1" applyAlignment="1">
      <alignment horizontal="center" vertical="center"/>
    </xf>
    <xf numFmtId="0" fontId="3" fillId="7" borderId="23" xfId="9" applyFont="1" applyFill="1" applyBorder="1" applyAlignment="1">
      <alignment horizontal="center" vertical="center" wrapText="1"/>
    </xf>
    <xf numFmtId="0" fontId="3" fillId="7" borderId="23" xfId="9" applyFont="1" applyFill="1" applyBorder="1" applyAlignment="1">
      <alignment horizontal="center" vertical="center"/>
    </xf>
    <xf numFmtId="3" fontId="3" fillId="7" borderId="23" xfId="9" applyNumberFormat="1" applyFont="1" applyFill="1" applyBorder="1" applyAlignment="1">
      <alignment horizontal="left" vertical="center" wrapText="1"/>
    </xf>
    <xf numFmtId="3" fontId="3" fillId="7" borderId="23" xfId="9" applyNumberFormat="1" applyFont="1" applyFill="1" applyBorder="1" applyAlignment="1">
      <alignment horizontal="center" vertical="center" wrapText="1"/>
    </xf>
    <xf numFmtId="4" fontId="3" fillId="7" borderId="23" xfId="10" applyNumberFormat="1" applyFont="1" applyFill="1" applyBorder="1" applyAlignment="1">
      <alignment vertical="center" wrapText="1"/>
    </xf>
    <xf numFmtId="165" fontId="3" fillId="7" borderId="23" xfId="3" applyNumberFormat="1" applyFont="1" applyFill="1" applyBorder="1" applyAlignment="1">
      <alignment horizontal="right" vertical="center"/>
    </xf>
    <xf numFmtId="165" fontId="3" fillId="7" borderId="24" xfId="11" applyNumberFormat="1" applyFont="1" applyFill="1" applyBorder="1" applyAlignment="1">
      <alignment horizontal="right" vertical="center" wrapText="1"/>
    </xf>
    <xf numFmtId="0" fontId="4" fillId="7" borderId="28" xfId="14" applyFont="1" applyFill="1" applyBorder="1" applyAlignment="1">
      <alignment horizontal="left" wrapText="1"/>
    </xf>
    <xf numFmtId="9" fontId="11" fillId="7" borderId="42" xfId="15" applyNumberFormat="1" applyFont="1" applyFill="1" applyBorder="1" applyAlignment="1">
      <alignment horizontal="center" vertical="center"/>
    </xf>
    <xf numFmtId="169" fontId="3" fillId="7" borderId="42" xfId="2" applyNumberFormat="1" applyFont="1" applyFill="1" applyBorder="1" applyAlignment="1">
      <alignment vertical="center"/>
    </xf>
    <xf numFmtId="10" fontId="3" fillId="7" borderId="42" xfId="4" applyNumberFormat="1" applyFont="1" applyFill="1" applyBorder="1" applyAlignment="1">
      <alignment horizontal="right" vertical="center"/>
    </xf>
    <xf numFmtId="165" fontId="4" fillId="7" borderId="43" xfId="15" applyNumberFormat="1" applyFont="1" applyFill="1" applyBorder="1" applyAlignment="1">
      <alignment horizontal="right" vertical="center"/>
    </xf>
    <xf numFmtId="0" fontId="3" fillId="0" borderId="28" xfId="6" applyFont="1" applyBorder="1" applyAlignment="1">
      <alignment vertical="center" wrapText="1"/>
    </xf>
    <xf numFmtId="0" fontId="3" fillId="0" borderId="42" xfId="6" applyFont="1" applyBorder="1" applyAlignment="1">
      <alignment vertical="center" wrapText="1"/>
    </xf>
    <xf numFmtId="3" fontId="4" fillId="0" borderId="42" xfId="6" applyNumberFormat="1" applyFont="1" applyBorder="1" applyAlignment="1">
      <alignment horizontal="center" vertical="center"/>
    </xf>
    <xf numFmtId="0" fontId="4" fillId="0" borderId="19" xfId="6" applyFont="1" applyBorder="1" applyAlignment="1">
      <alignment vertical="center" wrapText="1"/>
    </xf>
    <xf numFmtId="0" fontId="3" fillId="0" borderId="20" xfId="6" applyFont="1" applyBorder="1" applyAlignment="1">
      <alignment vertical="center" wrapText="1"/>
    </xf>
    <xf numFmtId="0" fontId="3" fillId="0" borderId="20" xfId="6" applyFont="1" applyBorder="1" applyAlignment="1">
      <alignment horizontal="center" vertical="center" wrapText="1"/>
    </xf>
    <xf numFmtId="0" fontId="3" fillId="0" borderId="21" xfId="6" applyFont="1" applyBorder="1" applyAlignment="1">
      <alignment horizontal="center" vertical="center" wrapText="1"/>
    </xf>
    <xf numFmtId="0" fontId="4" fillId="0" borderId="42" xfId="6" applyFont="1" applyBorder="1" applyAlignment="1">
      <alignment horizontal="center" vertical="center" wrapText="1"/>
    </xf>
    <xf numFmtId="0" fontId="4" fillId="0" borderId="42" xfId="6" applyFont="1" applyBorder="1" applyAlignment="1">
      <alignment horizontal="center" vertical="center"/>
    </xf>
    <xf numFmtId="0" fontId="3" fillId="0" borderId="28" xfId="0" applyFont="1" applyBorder="1" applyAlignment="1">
      <alignment vertical="center" wrapText="1"/>
    </xf>
    <xf numFmtId="0" fontId="3" fillId="0" borderId="42" xfId="0" applyFont="1" applyBorder="1" applyAlignment="1">
      <alignment vertical="center" wrapText="1"/>
    </xf>
    <xf numFmtId="3" fontId="4" fillId="0" borderId="42" xfId="6" applyNumberFormat="1" applyFont="1" applyBorder="1" applyAlignment="1">
      <alignment horizontal="center" vertical="center" wrapText="1"/>
    </xf>
    <xf numFmtId="0" fontId="4" fillId="2" borderId="28" xfId="6" applyFont="1" applyFill="1" applyBorder="1" applyAlignment="1">
      <alignment vertical="center" wrapText="1"/>
    </xf>
    <xf numFmtId="0" fontId="3" fillId="2" borderId="42" xfId="6" applyFont="1" applyFill="1" applyBorder="1" applyAlignment="1">
      <alignment vertical="center" wrapText="1"/>
    </xf>
    <xf numFmtId="3" fontId="4" fillId="2" borderId="23" xfId="6" applyNumberFormat="1" applyFont="1" applyFill="1" applyBorder="1" applyAlignment="1">
      <alignment horizontal="center" vertical="center" wrapText="1"/>
    </xf>
    <xf numFmtId="0" fontId="4" fillId="3" borderId="13" xfId="7" applyFont="1" applyFill="1" applyBorder="1" applyAlignment="1">
      <alignment horizontal="left" vertical="center"/>
    </xf>
    <xf numFmtId="0" fontId="4" fillId="3" borderId="14" xfId="7" applyFont="1" applyFill="1" applyBorder="1" applyAlignment="1">
      <alignment horizontal="left" vertical="center"/>
    </xf>
    <xf numFmtId="0" fontId="4" fillId="3" borderId="15" xfId="7" applyFont="1" applyFill="1" applyBorder="1" applyAlignment="1">
      <alignment horizontal="left" vertical="center"/>
    </xf>
    <xf numFmtId="0" fontId="4" fillId="2" borderId="16" xfId="7" applyFont="1" applyFill="1" applyBorder="1" applyAlignment="1">
      <alignment horizontal="center" vertical="center" wrapText="1"/>
    </xf>
    <xf numFmtId="0" fontId="4" fillId="2" borderId="19" xfId="7" applyFont="1" applyFill="1" applyBorder="1" applyAlignment="1">
      <alignment horizontal="center" vertical="center" wrapText="1"/>
    </xf>
    <xf numFmtId="0" fontId="4" fillId="2" borderId="17" xfId="7" applyFont="1" applyFill="1" applyBorder="1" applyAlignment="1">
      <alignment horizontal="center" vertical="center" wrapText="1"/>
    </xf>
    <xf numFmtId="0" fontId="4" fillId="2" borderId="20" xfId="7" applyFont="1" applyFill="1" applyBorder="1" applyAlignment="1">
      <alignment horizontal="center" vertical="center" wrapText="1"/>
    </xf>
    <xf numFmtId="0" fontId="4" fillId="0" borderId="17" xfId="8" applyFont="1" applyBorder="1" applyAlignment="1">
      <alignment horizontal="center" vertical="center" wrapText="1"/>
    </xf>
    <xf numFmtId="4" fontId="4" fillId="2" borderId="17" xfId="7" applyNumberFormat="1" applyFont="1" applyFill="1" applyBorder="1" applyAlignment="1">
      <alignment horizontal="center" vertical="center" wrapText="1"/>
    </xf>
    <xf numFmtId="4" fontId="4" fillId="2" borderId="20" xfId="7" applyNumberFormat="1" applyFont="1" applyFill="1" applyBorder="1" applyAlignment="1">
      <alignment horizontal="center" vertical="center" wrapText="1"/>
    </xf>
    <xf numFmtId="165" fontId="4" fillId="2" borderId="17" xfId="7" applyNumberFormat="1" applyFont="1" applyFill="1" applyBorder="1" applyAlignment="1">
      <alignment horizontal="center" vertical="center" wrapText="1"/>
    </xf>
    <xf numFmtId="165" fontId="4" fillId="2" borderId="20" xfId="7" applyNumberFormat="1" applyFont="1" applyFill="1" applyBorder="1" applyAlignment="1">
      <alignment horizontal="center" vertical="center" wrapText="1"/>
    </xf>
    <xf numFmtId="165" fontId="4" fillId="2" borderId="18" xfId="7" applyNumberFormat="1" applyFont="1" applyFill="1" applyBorder="1" applyAlignment="1">
      <alignment horizontal="center" vertical="center" wrapText="1"/>
    </xf>
    <xf numFmtId="165" fontId="4" fillId="2" borderId="21" xfId="7" applyNumberFormat="1" applyFont="1" applyFill="1" applyBorder="1" applyAlignment="1">
      <alignment horizontal="center" vertical="center" wrapText="1"/>
    </xf>
    <xf numFmtId="0" fontId="4" fillId="3" borderId="13" xfId="7" applyFont="1" applyFill="1" applyBorder="1" applyAlignment="1">
      <alignment horizontal="right" vertical="center"/>
    </xf>
    <xf numFmtId="0" fontId="4" fillId="3" borderId="14" xfId="7" applyFont="1" applyFill="1" applyBorder="1" applyAlignment="1">
      <alignment horizontal="right" vertical="center"/>
    </xf>
    <xf numFmtId="0" fontId="4" fillId="3" borderId="40" xfId="7" applyFont="1" applyFill="1" applyBorder="1" applyAlignment="1">
      <alignment horizontal="right" vertical="center"/>
    </xf>
    <xf numFmtId="0" fontId="4" fillId="0" borderId="7" xfId="14" applyFont="1" applyBorder="1" applyAlignment="1">
      <alignment horizontal="left" vertical="center" wrapText="1"/>
    </xf>
    <xf numFmtId="0" fontId="4" fillId="0" borderId="8" xfId="14" applyFont="1" applyBorder="1" applyAlignment="1">
      <alignment horizontal="left" vertical="center" wrapText="1"/>
    </xf>
    <xf numFmtId="0" fontId="4" fillId="0" borderId="9" xfId="14" applyFont="1" applyBorder="1" applyAlignment="1">
      <alignment horizontal="left" vertical="center" wrapText="1"/>
    </xf>
    <xf numFmtId="0" fontId="4" fillId="0" borderId="27" xfId="14" applyFont="1" applyBorder="1" applyAlignment="1">
      <alignment horizontal="center" vertical="center"/>
    </xf>
    <xf numFmtId="0" fontId="4" fillId="0" borderId="0" xfId="14" applyFont="1" applyAlignment="1">
      <alignment horizontal="center" vertical="center"/>
    </xf>
    <xf numFmtId="0" fontId="4" fillId="0" borderId="41" xfId="14" applyFont="1" applyBorder="1" applyAlignment="1">
      <alignment horizontal="center" vertical="center"/>
    </xf>
    <xf numFmtId="165" fontId="3" fillId="0" borderId="14" xfId="14" applyNumberFormat="1" applyFont="1" applyBorder="1" applyAlignment="1">
      <alignment horizontal="center" vertical="center"/>
    </xf>
    <xf numFmtId="165" fontId="3" fillId="0" borderId="40" xfId="14" applyNumberFormat="1" applyFont="1" applyBorder="1" applyAlignment="1">
      <alignment horizontal="center" vertical="center"/>
    </xf>
    <xf numFmtId="0" fontId="4" fillId="0" borderId="44" xfId="7" applyFont="1" applyBorder="1" applyAlignment="1">
      <alignment horizontal="left" vertical="center"/>
    </xf>
    <xf numFmtId="0" fontId="4" fillId="0" borderId="45" xfId="7" applyFont="1" applyBorder="1" applyAlignment="1">
      <alignment horizontal="left" vertical="center"/>
    </xf>
    <xf numFmtId="0" fontId="4" fillId="0" borderId="46" xfId="7" applyFont="1" applyBorder="1" applyAlignment="1">
      <alignment horizontal="left" vertical="center"/>
    </xf>
    <xf numFmtId="0" fontId="9" fillId="0" borderId="7" xfId="7" applyFont="1" applyBorder="1" applyAlignment="1">
      <alignment horizontal="center" vertical="center" wrapText="1"/>
    </xf>
    <xf numFmtId="0" fontId="9" fillId="0" borderId="8" xfId="7" applyFont="1" applyBorder="1" applyAlignment="1">
      <alignment horizontal="center" vertical="center" wrapText="1"/>
    </xf>
    <xf numFmtId="0" fontId="9" fillId="0" borderId="9" xfId="7" applyFont="1" applyBorder="1" applyAlignment="1">
      <alignment horizontal="center" vertical="center" wrapText="1"/>
    </xf>
    <xf numFmtId="0" fontId="9" fillId="0" borderId="10" xfId="7" applyFont="1" applyBorder="1" applyAlignment="1">
      <alignment horizontal="center" vertical="center" wrapText="1"/>
    </xf>
    <xf numFmtId="0" fontId="9" fillId="0" borderId="11" xfId="7" applyFont="1" applyBorder="1" applyAlignment="1">
      <alignment horizontal="center" vertical="center" wrapText="1"/>
    </xf>
    <xf numFmtId="0" fontId="9" fillId="0" borderId="12" xfId="7" applyFont="1" applyBorder="1" applyAlignment="1">
      <alignment horizontal="center" vertical="center" wrapText="1"/>
    </xf>
    <xf numFmtId="0" fontId="4" fillId="0" borderId="2" xfId="5" applyFont="1" applyBorder="1" applyAlignment="1">
      <alignment horizontal="center"/>
    </xf>
    <xf numFmtId="0" fontId="4" fillId="0" borderId="0" xfId="5" applyFont="1" applyAlignment="1">
      <alignment horizontal="center"/>
    </xf>
    <xf numFmtId="0" fontId="4" fillId="0" borderId="0" xfId="6" applyFont="1" applyAlignment="1">
      <alignment horizontal="center"/>
    </xf>
    <xf numFmtId="0" fontId="19" fillId="0" borderId="27" xfId="0" applyFont="1" applyBorder="1" applyAlignment="1">
      <alignment wrapText="1"/>
    </xf>
    <xf numFmtId="0" fontId="19" fillId="0" borderId="0" xfId="0" applyFont="1" applyAlignment="1">
      <alignment wrapText="1"/>
    </xf>
    <xf numFmtId="0" fontId="19" fillId="0" borderId="41" xfId="0" applyFont="1" applyBorder="1" applyAlignment="1">
      <alignment wrapText="1"/>
    </xf>
    <xf numFmtId="0" fontId="16" fillId="0" borderId="0" xfId="0" applyFont="1" applyAlignment="1">
      <alignment horizontal="right"/>
    </xf>
    <xf numFmtId="0" fontId="16" fillId="0" borderId="41" xfId="0" applyFont="1" applyBorder="1" applyAlignment="1">
      <alignment horizontal="right"/>
    </xf>
    <xf numFmtId="0" fontId="16" fillId="0" borderId="11" xfId="0" applyFont="1" applyBorder="1" applyAlignment="1">
      <alignment horizontal="right"/>
    </xf>
    <xf numFmtId="0" fontId="16" fillId="0" borderId="12" xfId="0" applyFont="1" applyBorder="1" applyAlignment="1">
      <alignment horizontal="right"/>
    </xf>
    <xf numFmtId="0" fontId="16" fillId="0" borderId="10" xfId="0" applyFont="1" applyBorder="1" applyAlignment="1">
      <alignment horizontal="left"/>
    </xf>
    <xf numFmtId="0" fontId="16" fillId="0" borderId="11" xfId="0" applyFont="1" applyBorder="1" applyAlignment="1">
      <alignment horizontal="left"/>
    </xf>
    <xf numFmtId="43" fontId="16" fillId="0" borderId="72" xfId="1" applyFont="1" applyBorder="1" applyAlignment="1">
      <alignment horizontal="center"/>
    </xf>
    <xf numFmtId="43" fontId="16" fillId="0" borderId="71" xfId="1" applyFont="1" applyBorder="1" applyAlignment="1">
      <alignment horizontal="center"/>
    </xf>
    <xf numFmtId="43" fontId="16" fillId="0" borderId="73" xfId="1" applyFont="1" applyBorder="1" applyAlignment="1">
      <alignment horizontal="center"/>
    </xf>
    <xf numFmtId="43" fontId="16" fillId="0" borderId="26" xfId="1" applyFont="1" applyBorder="1" applyAlignment="1">
      <alignment horizontal="center"/>
    </xf>
    <xf numFmtId="0" fontId="19" fillId="0" borderId="13" xfId="0" applyFont="1" applyBorder="1" applyAlignment="1">
      <alignment horizontal="right"/>
    </xf>
    <xf numFmtId="0" fontId="19" fillId="0" borderId="14" xfId="0" applyFont="1" applyBorder="1" applyAlignment="1">
      <alignment horizontal="right"/>
    </xf>
    <xf numFmtId="0" fontId="19" fillId="0" borderId="15" xfId="0" applyFont="1" applyBorder="1" applyAlignment="1">
      <alignment horizontal="right"/>
    </xf>
    <xf numFmtId="0" fontId="19" fillId="5" borderId="13" xfId="0" applyFont="1" applyFill="1" applyBorder="1" applyAlignment="1">
      <alignment horizontal="right"/>
    </xf>
    <xf numFmtId="0" fontId="19" fillId="5" borderId="14" xfId="0" applyFont="1" applyFill="1" applyBorder="1" applyAlignment="1">
      <alignment horizontal="right"/>
    </xf>
    <xf numFmtId="0" fontId="19" fillId="5" borderId="15" xfId="0" applyFont="1" applyFill="1" applyBorder="1" applyAlignment="1">
      <alignment horizontal="right"/>
    </xf>
    <xf numFmtId="0" fontId="16" fillId="0" borderId="69" xfId="0" applyFont="1" applyBorder="1" applyAlignment="1">
      <alignment horizontal="center"/>
    </xf>
    <xf numFmtId="0" fontId="16" fillId="0" borderId="70" xfId="0" applyFont="1" applyBorder="1" applyAlignment="1">
      <alignment horizontal="center"/>
    </xf>
    <xf numFmtId="0" fontId="16" fillId="0" borderId="75" xfId="0" applyFont="1" applyBorder="1" applyAlignment="1">
      <alignment horizontal="center"/>
    </xf>
    <xf numFmtId="0" fontId="19" fillId="0" borderId="7" xfId="0" applyFont="1" applyBorder="1" applyAlignment="1">
      <alignment horizontal="left" vertical="center"/>
    </xf>
    <xf numFmtId="0" fontId="19" fillId="0" borderId="8" xfId="0" applyFont="1" applyBorder="1" applyAlignment="1">
      <alignment horizontal="left" vertical="center"/>
    </xf>
    <xf numFmtId="0" fontId="19" fillId="0" borderId="9" xfId="0" applyFont="1" applyBorder="1" applyAlignment="1">
      <alignment horizontal="left" vertical="center"/>
    </xf>
    <xf numFmtId="0" fontId="19" fillId="0" borderId="27" xfId="0" applyFont="1" applyBorder="1" applyAlignment="1">
      <alignment horizontal="left" vertical="center"/>
    </xf>
    <xf numFmtId="0" fontId="19" fillId="0" borderId="0" xfId="0" applyFont="1" applyAlignment="1">
      <alignment horizontal="left" vertical="center"/>
    </xf>
    <xf numFmtId="0" fontId="19" fillId="0" borderId="41"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5" borderId="44" xfId="0" applyFont="1" applyFill="1" applyBorder="1" applyAlignment="1">
      <alignment horizontal="center"/>
    </xf>
    <xf numFmtId="0" fontId="19" fillId="5" borderId="45" xfId="0" applyFont="1" applyFill="1" applyBorder="1" applyAlignment="1">
      <alignment horizontal="center"/>
    </xf>
    <xf numFmtId="0" fontId="19" fillId="5" borderId="67" xfId="0" applyFont="1" applyFill="1" applyBorder="1" applyAlignment="1">
      <alignment horizontal="center" wrapText="1"/>
    </xf>
    <xf numFmtId="0" fontId="19" fillId="5" borderId="66" xfId="0" applyFont="1" applyFill="1" applyBorder="1" applyAlignment="1">
      <alignment horizontal="center" wrapText="1"/>
    </xf>
    <xf numFmtId="0" fontId="16" fillId="0" borderId="69" xfId="0" applyFont="1" applyBorder="1"/>
    <xf numFmtId="0" fontId="16" fillId="0" borderId="70" xfId="0" applyFont="1" applyBorder="1"/>
    <xf numFmtId="0" fontId="16" fillId="0" borderId="62" xfId="0" applyFont="1" applyBorder="1"/>
    <xf numFmtId="0" fontId="16" fillId="0" borderId="25" xfId="0" applyFont="1" applyBorder="1"/>
    <xf numFmtId="0" fontId="16" fillId="0" borderId="73" xfId="0" applyFont="1" applyBorder="1" applyAlignment="1">
      <alignment horizontal="center"/>
    </xf>
    <xf numFmtId="0" fontId="16" fillId="0" borderId="26" xfId="0" applyFont="1" applyBorder="1" applyAlignment="1">
      <alignment horizontal="center"/>
    </xf>
    <xf numFmtId="2" fontId="16" fillId="0" borderId="72" xfId="0" applyNumberFormat="1" applyFont="1" applyBorder="1" applyAlignment="1">
      <alignment horizontal="center" wrapText="1"/>
    </xf>
    <xf numFmtId="2" fontId="16" fillId="0" borderId="71" xfId="0" applyNumberFormat="1" applyFont="1" applyBorder="1" applyAlignment="1">
      <alignment horizontal="center" wrapText="1"/>
    </xf>
    <xf numFmtId="2" fontId="16" fillId="0" borderId="72" xfId="0" applyNumberFormat="1" applyFont="1" applyBorder="1" applyAlignment="1">
      <alignment horizontal="center"/>
    </xf>
    <xf numFmtId="2" fontId="16" fillId="0" borderId="71" xfId="0" applyNumberFormat="1" applyFont="1" applyBorder="1" applyAlignment="1">
      <alignment horizontal="center"/>
    </xf>
    <xf numFmtId="0" fontId="19" fillId="5" borderId="67" xfId="0" applyFont="1" applyFill="1" applyBorder="1" applyAlignment="1">
      <alignment horizontal="center"/>
    </xf>
    <xf numFmtId="0" fontId="19" fillId="5" borderId="66" xfId="0" applyFont="1" applyFill="1" applyBorder="1" applyAlignment="1">
      <alignment horizontal="center"/>
    </xf>
    <xf numFmtId="0" fontId="16" fillId="0" borderId="26" xfId="0" applyFont="1" applyBorder="1"/>
    <xf numFmtId="0" fontId="16" fillId="0" borderId="72" xfId="0" applyFont="1" applyBorder="1" applyAlignment="1">
      <alignment horizontal="center"/>
    </xf>
    <xf numFmtId="0" fontId="16" fillId="0" borderId="71" xfId="0" applyFont="1" applyBorder="1" applyAlignment="1">
      <alignment horizontal="center"/>
    </xf>
    <xf numFmtId="0" fontId="16" fillId="0" borderId="73" xfId="0" applyFont="1" applyBorder="1"/>
    <xf numFmtId="2" fontId="16" fillId="0" borderId="73" xfId="0" applyNumberFormat="1" applyFont="1" applyBorder="1" applyAlignment="1">
      <alignment horizontal="center"/>
    </xf>
    <xf numFmtId="2" fontId="16" fillId="0" borderId="26" xfId="0" applyNumberFormat="1" applyFont="1" applyBorder="1" applyAlignment="1">
      <alignment horizontal="center"/>
    </xf>
    <xf numFmtId="0" fontId="16" fillId="0" borderId="71" xfId="0" applyFont="1" applyBorder="1"/>
    <xf numFmtId="0" fontId="16" fillId="5" borderId="45" xfId="0" applyFont="1" applyFill="1" applyBorder="1" applyAlignment="1">
      <alignment horizontal="center"/>
    </xf>
    <xf numFmtId="0" fontId="16" fillId="5" borderId="66" xfId="0" applyFont="1" applyFill="1" applyBorder="1" applyAlignment="1">
      <alignment horizontal="center"/>
    </xf>
    <xf numFmtId="0" fontId="19" fillId="5" borderId="54" xfId="0" applyFont="1" applyFill="1" applyBorder="1" applyAlignment="1">
      <alignment horizontal="center"/>
    </xf>
    <xf numFmtId="0" fontId="19" fillId="5" borderId="68" xfId="0" applyFont="1" applyFill="1" applyBorder="1" applyAlignment="1">
      <alignment horizontal="center"/>
    </xf>
    <xf numFmtId="0" fontId="16" fillId="0" borderId="72" xfId="0" applyFont="1" applyBorder="1"/>
    <xf numFmtId="0" fontId="16" fillId="0" borderId="31" xfId="21" applyFont="1" applyBorder="1" applyAlignment="1">
      <alignment horizontal="center" vertical="center"/>
    </xf>
    <xf numFmtId="0" fontId="16" fillId="0" borderId="39" xfId="21" applyFont="1" applyBorder="1" applyAlignment="1">
      <alignment horizontal="center" vertical="center"/>
    </xf>
    <xf numFmtId="0" fontId="16" fillId="0" borderId="33" xfId="21" applyFont="1" applyBorder="1" applyAlignment="1">
      <alignment horizontal="center" vertical="center"/>
    </xf>
    <xf numFmtId="0" fontId="16" fillId="0" borderId="59" xfId="21" applyFont="1" applyBorder="1" applyAlignment="1">
      <alignment horizontal="center" vertical="center"/>
    </xf>
    <xf numFmtId="0" fontId="19" fillId="0" borderId="52" xfId="0" applyFont="1" applyBorder="1" applyAlignment="1">
      <alignment horizontal="center"/>
    </xf>
    <xf numFmtId="0" fontId="19" fillId="0" borderId="0" xfId="0" applyFont="1" applyAlignment="1">
      <alignment horizontal="center"/>
    </xf>
    <xf numFmtId="0" fontId="19" fillId="0" borderId="53" xfId="0" applyFont="1" applyBorder="1" applyAlignment="1">
      <alignment horizontal="center"/>
    </xf>
    <xf numFmtId="0" fontId="19" fillId="0" borderId="27" xfId="0" applyFont="1" applyBorder="1" applyAlignment="1">
      <alignment horizontal="right" vertical="center"/>
    </xf>
    <xf numFmtId="0" fontId="19" fillId="0" borderId="0" xfId="0" applyFont="1" applyAlignment="1">
      <alignment horizontal="right" vertical="center"/>
    </xf>
    <xf numFmtId="0" fontId="19" fillId="0" borderId="7" xfId="0" applyFont="1" applyBorder="1" applyAlignment="1" applyProtection="1">
      <alignment horizontal="center"/>
      <protection locked="0"/>
    </xf>
    <xf numFmtId="0" fontId="19" fillId="0" borderId="8" xfId="0" applyFont="1" applyBorder="1" applyAlignment="1" applyProtection="1">
      <alignment horizontal="center"/>
      <protection locked="0"/>
    </xf>
    <xf numFmtId="0" fontId="19" fillId="0" borderId="9" xfId="0" applyFont="1" applyBorder="1" applyAlignment="1" applyProtection="1">
      <alignment horizontal="center"/>
      <protection locked="0"/>
    </xf>
    <xf numFmtId="0" fontId="19" fillId="5" borderId="44" xfId="0" applyFont="1" applyFill="1" applyBorder="1" applyAlignment="1">
      <alignment horizontal="center" vertical="center" wrapText="1"/>
    </xf>
    <xf numFmtId="0" fontId="19" fillId="5" borderId="45" xfId="0" applyFont="1" applyFill="1" applyBorder="1" applyAlignment="1">
      <alignment horizontal="center" vertical="center" wrapText="1"/>
    </xf>
    <xf numFmtId="0" fontId="19" fillId="5" borderId="46" xfId="0" applyFont="1" applyFill="1" applyBorder="1" applyAlignment="1">
      <alignment horizontal="center" vertical="center" wrapText="1"/>
    </xf>
    <xf numFmtId="0" fontId="19" fillId="5" borderId="44" xfId="0" applyFont="1" applyFill="1" applyBorder="1" applyAlignment="1">
      <alignment horizontal="center" vertical="center"/>
    </xf>
    <xf numFmtId="0" fontId="19" fillId="5" borderId="46" xfId="0" applyFont="1" applyFill="1" applyBorder="1" applyAlignment="1">
      <alignment horizontal="center" vertical="center"/>
    </xf>
    <xf numFmtId="0" fontId="16" fillId="5" borderId="62" xfId="0" applyFont="1" applyFill="1" applyBorder="1" applyAlignment="1">
      <alignment horizontal="center" vertical="center"/>
    </xf>
    <xf numFmtId="0" fontId="16" fillId="5" borderId="25" xfId="0" applyFont="1" applyFill="1" applyBorder="1" applyAlignment="1">
      <alignment horizontal="center" vertical="center"/>
    </xf>
    <xf numFmtId="0" fontId="16" fillId="5" borderId="63" xfId="0" applyFont="1" applyFill="1" applyBorder="1" applyAlignment="1">
      <alignment horizontal="center" vertical="center"/>
    </xf>
    <xf numFmtId="0" fontId="16" fillId="4" borderId="42" xfId="0" applyFont="1" applyFill="1" applyBorder="1" applyAlignment="1">
      <alignment horizontal="center" vertical="center" wrapText="1"/>
    </xf>
    <xf numFmtId="0" fontId="18" fillId="0" borderId="48" xfId="20" applyFont="1" applyBorder="1" applyAlignment="1" applyProtection="1">
      <alignment horizontal="center"/>
    </xf>
    <xf numFmtId="0" fontId="18" fillId="0" borderId="51" xfId="20" applyFont="1" applyBorder="1" applyAlignment="1" applyProtection="1">
      <alignment horizontal="center"/>
    </xf>
    <xf numFmtId="0" fontId="19" fillId="0" borderId="49" xfId="0" applyFont="1" applyBorder="1" applyAlignment="1">
      <alignment horizontal="center"/>
    </xf>
    <xf numFmtId="0" fontId="19" fillId="0" borderId="8" xfId="0" applyFont="1" applyBorder="1" applyAlignment="1">
      <alignment horizontal="center"/>
    </xf>
    <xf numFmtId="0" fontId="19" fillId="0" borderId="50" xfId="0" applyFont="1" applyBorder="1" applyAlignment="1">
      <alignment horizontal="center"/>
    </xf>
    <xf numFmtId="0" fontId="16" fillId="0" borderId="49" xfId="21" applyFont="1" applyBorder="1" applyAlignment="1">
      <alignment horizontal="center" vertical="center"/>
    </xf>
    <xf numFmtId="0" fontId="16" fillId="0" borderId="8" xfId="21" applyFont="1" applyBorder="1" applyAlignment="1">
      <alignment horizontal="center" vertical="center"/>
    </xf>
    <xf numFmtId="0" fontId="16" fillId="0" borderId="9" xfId="21" applyFont="1" applyBorder="1" applyAlignment="1">
      <alignment horizontal="center" vertical="center"/>
    </xf>
    <xf numFmtId="0" fontId="16" fillId="0" borderId="54" xfId="21" applyFont="1" applyBorder="1" applyAlignment="1">
      <alignment horizontal="center" vertical="center"/>
    </xf>
    <xf numFmtId="0" fontId="16" fillId="0" borderId="55" xfId="21" applyFont="1" applyBorder="1" applyAlignment="1">
      <alignment horizontal="center" vertical="center"/>
    </xf>
    <xf numFmtId="0" fontId="16" fillId="0" borderId="56" xfId="21" applyFont="1" applyBorder="1" applyAlignment="1">
      <alignment horizontal="center" vertical="center"/>
    </xf>
    <xf numFmtId="0" fontId="16" fillId="0" borderId="23" xfId="0" applyFont="1" applyBorder="1" applyAlignment="1">
      <alignment horizontal="center" vertical="center"/>
    </xf>
    <xf numFmtId="0" fontId="16" fillId="0" borderId="57" xfId="21" applyFont="1" applyBorder="1" applyAlignment="1">
      <alignment horizontal="center" vertical="center"/>
    </xf>
    <xf numFmtId="0" fontId="16" fillId="0" borderId="30" xfId="21" applyFont="1" applyBorder="1" applyAlignment="1">
      <alignment horizontal="center" vertical="center"/>
    </xf>
    <xf numFmtId="0" fontId="16" fillId="0" borderId="58" xfId="21" applyFont="1" applyBorder="1" applyAlignment="1">
      <alignment horizontal="center" vertical="center"/>
    </xf>
    <xf numFmtId="0" fontId="16" fillId="0" borderId="54" xfId="0" applyFont="1" applyBorder="1" applyAlignment="1">
      <alignment horizontal="center" vertical="center"/>
    </xf>
    <xf numFmtId="0" fontId="16" fillId="0" borderId="55" xfId="0" applyFont="1" applyBorder="1" applyAlignment="1">
      <alignment horizontal="center" vertical="center"/>
    </xf>
    <xf numFmtId="0" fontId="16" fillId="0" borderId="56" xfId="0" applyFont="1" applyBorder="1" applyAlignment="1">
      <alignment horizontal="center" vertical="center"/>
    </xf>
    <xf numFmtId="0" fontId="19" fillId="0" borderId="52" xfId="0" applyFont="1" applyBorder="1" applyAlignment="1">
      <alignment horizontal="center" vertical="center" wrapText="1"/>
    </xf>
    <xf numFmtId="0" fontId="19" fillId="0" borderId="0" xfId="0" applyFont="1" applyAlignment="1">
      <alignment horizontal="center" vertical="center" wrapText="1"/>
    </xf>
    <xf numFmtId="0" fontId="19" fillId="0" borderId="53" xfId="0" applyFont="1" applyBorder="1" applyAlignment="1">
      <alignment horizontal="center" vertical="center" wrapText="1"/>
    </xf>
  </cellXfs>
  <cellStyles count="22">
    <cellStyle name="Hipervínculo" xfId="20" builtinId="8"/>
    <cellStyle name="Millares" xfId="1" builtinId="3"/>
    <cellStyle name="Millares [0]" xfId="2" builtinId="6"/>
    <cellStyle name="Millares 2" xfId="10" xr:uid="{84BE89AC-755D-4008-A387-23A44A0FF1FC}"/>
    <cellStyle name="Millares_FORMULARIO 4 - M-OFERENTE PPTA ECONOMICA" xfId="16" xr:uid="{4BC6407D-3C04-4CD6-98F4-B94D73561A93}"/>
    <cellStyle name="Moneda [0]" xfId="3" builtinId="7"/>
    <cellStyle name="Moneda 2" xfId="11" xr:uid="{C15D9733-D7BB-46D5-B914-7BC6E026E744}"/>
    <cellStyle name="Moneda 2 2 2 2 2" xfId="15" xr:uid="{9B5D2AD4-9FA3-4AB0-BA72-9877EF8AF846}"/>
    <cellStyle name="Normal" xfId="0" builtinId="0"/>
    <cellStyle name="Normal 2 10 3" xfId="8" xr:uid="{642BDA87-305B-40FC-B16C-B5F95390A4B7}"/>
    <cellStyle name="Normal 2 2 2" xfId="7" xr:uid="{B4B563DC-BC77-400F-A3C8-AB43E18E23A0}"/>
    <cellStyle name="Normal 3" xfId="5" xr:uid="{7C444E64-F46E-4B98-8CD1-34CE490D50DE}"/>
    <cellStyle name="Normal 3 11" xfId="6" xr:uid="{FC2B48D4-3F0C-4197-AFA6-7C6DF97A3D5F}"/>
    <cellStyle name="Normal 3 2 14 2 2" xfId="12" xr:uid="{9A7B592C-3B9D-4475-B8DA-32CC77A4DBA6}"/>
    <cellStyle name="Normal 3 2 2" xfId="14" xr:uid="{12C0794E-B855-4932-99BF-E13B8B96F672}"/>
    <cellStyle name="Normal 3_ADM-INGENIEROS 2" xfId="18" xr:uid="{717AFC7A-750F-4508-9BA8-AC4A75D66D30}"/>
    <cellStyle name="Normal 4" xfId="19" xr:uid="{93054BC9-4D0F-418E-AD31-A7F123ED2039}"/>
    <cellStyle name="Normal_CONSOLIDADO PRESUPUESTOS OCC Y URA 2" xfId="9" xr:uid="{38CFB6C4-C114-4812-8891-45EBBE31861B}"/>
    <cellStyle name="Normal_CONSOLIDADO PRESUPUESTOS OCC Y URA 2 2" xfId="17" xr:uid="{72B558AE-DF1E-4CAA-B49F-118594854EC5}"/>
    <cellStyle name="Normal_modelo ACTA OBRA y MODIFICACION" xfId="21" xr:uid="{F49F862C-5B75-4025-A7FB-60769B7D3A6C}"/>
    <cellStyle name="Normal_PTO OFICIAL PREPLIEGO (CORREGIDO) 2" xfId="13" xr:uid="{12947F31-9D20-42E1-A0D1-186FCCFF0943}"/>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2447925</xdr:colOff>
      <xdr:row>136</xdr:row>
      <xdr:rowOff>0</xdr:rowOff>
    </xdr:from>
    <xdr:ext cx="0" cy="166690"/>
    <xdr:sp macro="" textlink="">
      <xdr:nvSpPr>
        <xdr:cNvPr id="2" name="Text Box 2">
          <a:extLst>
            <a:ext uri="{FF2B5EF4-FFF2-40B4-BE49-F238E27FC236}">
              <a16:creationId xmlns:a16="http://schemas.microsoft.com/office/drawing/2014/main" id="{34183EF8-9F50-4344-BA00-B2106AAE6273}"/>
            </a:ext>
          </a:extLst>
        </xdr:cNvPr>
        <xdr:cNvSpPr txBox="1">
          <a:spLocks noChangeArrowheads="1"/>
        </xdr:cNvSpPr>
      </xdr:nvSpPr>
      <xdr:spPr bwMode="auto">
        <a:xfrm>
          <a:off x="5676900" y="8932545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2447925</xdr:colOff>
      <xdr:row>136</xdr:row>
      <xdr:rowOff>0</xdr:rowOff>
    </xdr:from>
    <xdr:ext cx="0" cy="166690"/>
    <xdr:sp macro="" textlink="">
      <xdr:nvSpPr>
        <xdr:cNvPr id="3" name="Text Box 123">
          <a:extLst>
            <a:ext uri="{FF2B5EF4-FFF2-40B4-BE49-F238E27FC236}">
              <a16:creationId xmlns:a16="http://schemas.microsoft.com/office/drawing/2014/main" id="{0DE049A8-A2CA-44E4-BD33-40A31AE1D5D6}"/>
            </a:ext>
          </a:extLst>
        </xdr:cNvPr>
        <xdr:cNvSpPr txBox="1">
          <a:spLocks noChangeArrowheads="1"/>
        </xdr:cNvSpPr>
      </xdr:nvSpPr>
      <xdr:spPr bwMode="auto">
        <a:xfrm>
          <a:off x="5676900" y="8932545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2447925</xdr:colOff>
      <xdr:row>136</xdr:row>
      <xdr:rowOff>0</xdr:rowOff>
    </xdr:from>
    <xdr:ext cx="0" cy="166690"/>
    <xdr:sp macro="" textlink="">
      <xdr:nvSpPr>
        <xdr:cNvPr id="4" name="Text Box 190">
          <a:extLst>
            <a:ext uri="{FF2B5EF4-FFF2-40B4-BE49-F238E27FC236}">
              <a16:creationId xmlns:a16="http://schemas.microsoft.com/office/drawing/2014/main" id="{68DE3087-E7BD-4ED5-A927-B04471C8E183}"/>
            </a:ext>
          </a:extLst>
        </xdr:cNvPr>
        <xdr:cNvSpPr txBox="1">
          <a:spLocks noChangeArrowheads="1"/>
        </xdr:cNvSpPr>
      </xdr:nvSpPr>
      <xdr:spPr bwMode="auto">
        <a:xfrm>
          <a:off x="5676900" y="8932545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2447925</xdr:colOff>
      <xdr:row>136</xdr:row>
      <xdr:rowOff>0</xdr:rowOff>
    </xdr:from>
    <xdr:ext cx="0" cy="166689"/>
    <xdr:sp macro="" textlink="">
      <xdr:nvSpPr>
        <xdr:cNvPr id="5" name="Text Box 2">
          <a:extLst>
            <a:ext uri="{FF2B5EF4-FFF2-40B4-BE49-F238E27FC236}">
              <a16:creationId xmlns:a16="http://schemas.microsoft.com/office/drawing/2014/main" id="{888A5426-CE20-4EB3-A249-E85D6C3960B9}"/>
            </a:ext>
          </a:extLst>
        </xdr:cNvPr>
        <xdr:cNvSpPr txBox="1">
          <a:spLocks noChangeArrowheads="1"/>
        </xdr:cNvSpPr>
      </xdr:nvSpPr>
      <xdr:spPr bwMode="auto">
        <a:xfrm>
          <a:off x="5676900" y="8932545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2447925</xdr:colOff>
      <xdr:row>136</xdr:row>
      <xdr:rowOff>0</xdr:rowOff>
    </xdr:from>
    <xdr:ext cx="0" cy="166689"/>
    <xdr:sp macro="" textlink="">
      <xdr:nvSpPr>
        <xdr:cNvPr id="6" name="Text Box 123">
          <a:extLst>
            <a:ext uri="{FF2B5EF4-FFF2-40B4-BE49-F238E27FC236}">
              <a16:creationId xmlns:a16="http://schemas.microsoft.com/office/drawing/2014/main" id="{9A7FD50F-3EDA-43BF-B13D-02A856728179}"/>
            </a:ext>
          </a:extLst>
        </xdr:cNvPr>
        <xdr:cNvSpPr txBox="1">
          <a:spLocks noChangeArrowheads="1"/>
        </xdr:cNvSpPr>
      </xdr:nvSpPr>
      <xdr:spPr bwMode="auto">
        <a:xfrm>
          <a:off x="5676900" y="8932545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2447925</xdr:colOff>
      <xdr:row>136</xdr:row>
      <xdr:rowOff>0</xdr:rowOff>
    </xdr:from>
    <xdr:ext cx="0" cy="166689"/>
    <xdr:sp macro="" textlink="">
      <xdr:nvSpPr>
        <xdr:cNvPr id="7" name="Text Box 190">
          <a:extLst>
            <a:ext uri="{FF2B5EF4-FFF2-40B4-BE49-F238E27FC236}">
              <a16:creationId xmlns:a16="http://schemas.microsoft.com/office/drawing/2014/main" id="{04709B5D-5E5E-4514-A148-9EB0E9493AD9}"/>
            </a:ext>
          </a:extLst>
        </xdr:cNvPr>
        <xdr:cNvSpPr txBox="1">
          <a:spLocks noChangeArrowheads="1"/>
        </xdr:cNvSpPr>
      </xdr:nvSpPr>
      <xdr:spPr bwMode="auto">
        <a:xfrm>
          <a:off x="5676900" y="8932545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7</xdr:col>
      <xdr:colOff>779622</xdr:colOff>
      <xdr:row>0</xdr:row>
      <xdr:rowOff>74773</xdr:rowOff>
    </xdr:from>
    <xdr:to>
      <xdr:col>9</xdr:col>
      <xdr:colOff>536257</xdr:colOff>
      <xdr:row>5</xdr:row>
      <xdr:rowOff>129652</xdr:rowOff>
    </xdr:to>
    <xdr:pic>
      <xdr:nvPicPr>
        <xdr:cNvPr id="8" name="Imagen 7">
          <a:extLst>
            <a:ext uri="{FF2B5EF4-FFF2-40B4-BE49-F238E27FC236}">
              <a16:creationId xmlns:a16="http://schemas.microsoft.com/office/drawing/2014/main" id="{95B9B310-CF14-4559-B9A8-1B4F3AED80B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90" t="12776" r="4290" b="17180"/>
        <a:stretch/>
      </xdr:blipFill>
      <xdr:spPr bwMode="auto">
        <a:xfrm>
          <a:off x="7370922" y="74773"/>
          <a:ext cx="1618772" cy="1007379"/>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2447925</xdr:colOff>
      <xdr:row>136</xdr:row>
      <xdr:rowOff>0</xdr:rowOff>
    </xdr:from>
    <xdr:ext cx="0" cy="166690"/>
    <xdr:sp macro="" textlink="">
      <xdr:nvSpPr>
        <xdr:cNvPr id="2" name="Text Box 2">
          <a:extLst>
            <a:ext uri="{FF2B5EF4-FFF2-40B4-BE49-F238E27FC236}">
              <a16:creationId xmlns:a16="http://schemas.microsoft.com/office/drawing/2014/main" id="{931CCAA7-42F1-4C21-AE4B-A8F1A69B0D63}"/>
            </a:ext>
          </a:extLst>
        </xdr:cNvPr>
        <xdr:cNvSpPr txBox="1">
          <a:spLocks noChangeArrowheads="1"/>
        </xdr:cNvSpPr>
      </xdr:nvSpPr>
      <xdr:spPr bwMode="auto">
        <a:xfrm>
          <a:off x="5252085" y="6368034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2447925</xdr:colOff>
      <xdr:row>136</xdr:row>
      <xdr:rowOff>0</xdr:rowOff>
    </xdr:from>
    <xdr:ext cx="0" cy="166690"/>
    <xdr:sp macro="" textlink="">
      <xdr:nvSpPr>
        <xdr:cNvPr id="3" name="Text Box 123">
          <a:extLst>
            <a:ext uri="{FF2B5EF4-FFF2-40B4-BE49-F238E27FC236}">
              <a16:creationId xmlns:a16="http://schemas.microsoft.com/office/drawing/2014/main" id="{AFAF4E9A-BB15-4104-946E-5BBE91240206}"/>
            </a:ext>
          </a:extLst>
        </xdr:cNvPr>
        <xdr:cNvSpPr txBox="1">
          <a:spLocks noChangeArrowheads="1"/>
        </xdr:cNvSpPr>
      </xdr:nvSpPr>
      <xdr:spPr bwMode="auto">
        <a:xfrm>
          <a:off x="5252085" y="6368034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2447925</xdr:colOff>
      <xdr:row>136</xdr:row>
      <xdr:rowOff>0</xdr:rowOff>
    </xdr:from>
    <xdr:ext cx="0" cy="166690"/>
    <xdr:sp macro="" textlink="">
      <xdr:nvSpPr>
        <xdr:cNvPr id="4" name="Text Box 190">
          <a:extLst>
            <a:ext uri="{FF2B5EF4-FFF2-40B4-BE49-F238E27FC236}">
              <a16:creationId xmlns:a16="http://schemas.microsoft.com/office/drawing/2014/main" id="{EFE7CBE5-29F6-4015-B32B-03F4C24BF7CA}"/>
            </a:ext>
          </a:extLst>
        </xdr:cNvPr>
        <xdr:cNvSpPr txBox="1">
          <a:spLocks noChangeArrowheads="1"/>
        </xdr:cNvSpPr>
      </xdr:nvSpPr>
      <xdr:spPr bwMode="auto">
        <a:xfrm>
          <a:off x="5252085" y="6368034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2447925</xdr:colOff>
      <xdr:row>136</xdr:row>
      <xdr:rowOff>0</xdr:rowOff>
    </xdr:from>
    <xdr:ext cx="0" cy="166689"/>
    <xdr:sp macro="" textlink="">
      <xdr:nvSpPr>
        <xdr:cNvPr id="5" name="Text Box 2">
          <a:extLst>
            <a:ext uri="{FF2B5EF4-FFF2-40B4-BE49-F238E27FC236}">
              <a16:creationId xmlns:a16="http://schemas.microsoft.com/office/drawing/2014/main" id="{073DD252-3633-4BB4-9F94-26752FEA9B14}"/>
            </a:ext>
          </a:extLst>
        </xdr:cNvPr>
        <xdr:cNvSpPr txBox="1">
          <a:spLocks noChangeArrowheads="1"/>
        </xdr:cNvSpPr>
      </xdr:nvSpPr>
      <xdr:spPr bwMode="auto">
        <a:xfrm>
          <a:off x="5252085" y="6368034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2447925</xdr:colOff>
      <xdr:row>136</xdr:row>
      <xdr:rowOff>0</xdr:rowOff>
    </xdr:from>
    <xdr:ext cx="0" cy="166689"/>
    <xdr:sp macro="" textlink="">
      <xdr:nvSpPr>
        <xdr:cNvPr id="6" name="Text Box 123">
          <a:extLst>
            <a:ext uri="{FF2B5EF4-FFF2-40B4-BE49-F238E27FC236}">
              <a16:creationId xmlns:a16="http://schemas.microsoft.com/office/drawing/2014/main" id="{B1D702CD-3E11-4F16-99FA-279530957D50}"/>
            </a:ext>
          </a:extLst>
        </xdr:cNvPr>
        <xdr:cNvSpPr txBox="1">
          <a:spLocks noChangeArrowheads="1"/>
        </xdr:cNvSpPr>
      </xdr:nvSpPr>
      <xdr:spPr bwMode="auto">
        <a:xfrm>
          <a:off x="5252085" y="6368034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2447925</xdr:colOff>
      <xdr:row>136</xdr:row>
      <xdr:rowOff>0</xdr:rowOff>
    </xdr:from>
    <xdr:ext cx="0" cy="166689"/>
    <xdr:sp macro="" textlink="">
      <xdr:nvSpPr>
        <xdr:cNvPr id="7" name="Text Box 190">
          <a:extLst>
            <a:ext uri="{FF2B5EF4-FFF2-40B4-BE49-F238E27FC236}">
              <a16:creationId xmlns:a16="http://schemas.microsoft.com/office/drawing/2014/main" id="{EC7C716E-52E6-4F37-94DE-181FE97AF5C3}"/>
            </a:ext>
          </a:extLst>
        </xdr:cNvPr>
        <xdr:cNvSpPr txBox="1">
          <a:spLocks noChangeArrowheads="1"/>
        </xdr:cNvSpPr>
      </xdr:nvSpPr>
      <xdr:spPr bwMode="auto">
        <a:xfrm>
          <a:off x="5252085" y="6368034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7</xdr:col>
      <xdr:colOff>779622</xdr:colOff>
      <xdr:row>0</xdr:row>
      <xdr:rowOff>74773</xdr:rowOff>
    </xdr:from>
    <xdr:to>
      <xdr:col>9</xdr:col>
      <xdr:colOff>536257</xdr:colOff>
      <xdr:row>5</xdr:row>
      <xdr:rowOff>72502</xdr:rowOff>
    </xdr:to>
    <xdr:pic>
      <xdr:nvPicPr>
        <xdr:cNvPr id="8" name="Imagen 7">
          <a:extLst>
            <a:ext uri="{FF2B5EF4-FFF2-40B4-BE49-F238E27FC236}">
              <a16:creationId xmlns:a16="http://schemas.microsoft.com/office/drawing/2014/main" id="{7C4E6692-2CAB-4B7E-B727-A72DFD68B05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90" t="12776" r="4290" b="17180"/>
        <a:stretch/>
      </xdr:blipFill>
      <xdr:spPr bwMode="auto">
        <a:xfrm>
          <a:off x="7599522" y="74773"/>
          <a:ext cx="1655920" cy="995949"/>
        </a:xfrm>
        <a:prstGeom prst="rect">
          <a:avLst/>
        </a:prstGeom>
        <a:noFill/>
        <a:ln>
          <a:noFill/>
        </a:ln>
        <a:extLst>
          <a:ext uri="{53640926-AAD7-44D8-BBD7-CCE9431645EC}">
            <a14:shadowObscured xmlns:a14="http://schemas.microsoft.com/office/drawing/2010/main"/>
          </a:ext>
        </a:extLst>
      </xdr:spPr>
    </xdr:pic>
    <xdr:clientData/>
  </xdr:twoCellAnchor>
  <xdr:twoCellAnchor>
    <xdr:from>
      <xdr:col>1</xdr:col>
      <xdr:colOff>198120</xdr:colOff>
      <xdr:row>161</xdr:row>
      <xdr:rowOff>152400</xdr:rowOff>
    </xdr:from>
    <xdr:to>
      <xdr:col>4</xdr:col>
      <xdr:colOff>2956560</xdr:colOff>
      <xdr:row>161</xdr:row>
      <xdr:rowOff>160020</xdr:rowOff>
    </xdr:to>
    <xdr:cxnSp macro="">
      <xdr:nvCxnSpPr>
        <xdr:cNvPr id="9" name="Conector recto 8">
          <a:extLst>
            <a:ext uri="{FF2B5EF4-FFF2-40B4-BE49-F238E27FC236}">
              <a16:creationId xmlns:a16="http://schemas.microsoft.com/office/drawing/2014/main" id="{D4DF5997-0265-40A7-9CDA-53721EF45765}"/>
            </a:ext>
          </a:extLst>
        </xdr:cNvPr>
        <xdr:cNvCxnSpPr/>
      </xdr:nvCxnSpPr>
      <xdr:spPr>
        <a:xfrm flipV="1">
          <a:off x="1074420" y="41231820"/>
          <a:ext cx="3589020" cy="76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3230880</xdr:colOff>
      <xdr:row>161</xdr:row>
      <xdr:rowOff>144780</xdr:rowOff>
    </xdr:from>
    <xdr:to>
      <xdr:col>8</xdr:col>
      <xdr:colOff>1150620</xdr:colOff>
      <xdr:row>161</xdr:row>
      <xdr:rowOff>152400</xdr:rowOff>
    </xdr:to>
    <xdr:cxnSp macro="">
      <xdr:nvCxnSpPr>
        <xdr:cNvPr id="10" name="Conector recto 9">
          <a:extLst>
            <a:ext uri="{FF2B5EF4-FFF2-40B4-BE49-F238E27FC236}">
              <a16:creationId xmlns:a16="http://schemas.microsoft.com/office/drawing/2014/main" id="{E08EB7DE-7C9B-44AB-AAAE-A761A07E9AD0}"/>
            </a:ext>
          </a:extLst>
        </xdr:cNvPr>
        <xdr:cNvCxnSpPr/>
      </xdr:nvCxnSpPr>
      <xdr:spPr>
        <a:xfrm flipV="1">
          <a:off x="4937760" y="41224200"/>
          <a:ext cx="3589020" cy="76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2C60E39-52F7-4CDB-933A-C355BEB399D9}"/>
            </a:ext>
          </a:extLst>
        </xdr:cNvPr>
        <xdr:cNvSpPr/>
      </xdr:nvSpPr>
      <xdr:spPr bwMode="auto">
        <a:xfrm>
          <a:off x="417195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D5473E1-2D9B-4A59-AE39-54EC6C5D31B1}"/>
            </a:ext>
          </a:extLst>
        </xdr:cNvPr>
        <xdr:cNvSpPr/>
      </xdr:nvSpPr>
      <xdr:spPr bwMode="auto">
        <a:xfrm>
          <a:off x="721995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0F57EF-09B5-4011-9CAB-C679CA539634}">
  <dimension ref="A1:K159"/>
  <sheetViews>
    <sheetView zoomScale="80" zoomScaleNormal="80" workbookViewId="0">
      <selection activeCell="O9" sqref="O9"/>
    </sheetView>
  </sheetViews>
  <sheetFormatPr baseColWidth="10" defaultRowHeight="15"/>
  <cols>
    <col min="1" max="1" width="2.7109375" customWidth="1"/>
    <col min="6" max="6" width="39" customWidth="1"/>
    <col min="8" max="8" width="13.28515625" customWidth="1"/>
    <col min="9" max="9" width="14.5703125" customWidth="1"/>
    <col min="10" max="10" width="18.5703125" customWidth="1"/>
    <col min="11" max="11" width="2.85546875" customWidth="1"/>
  </cols>
  <sheetData>
    <row r="1" spans="1:11" ht="16.5" thickTop="1">
      <c r="A1" s="1"/>
      <c r="B1" s="341"/>
      <c r="C1" s="341"/>
      <c r="D1" s="341"/>
      <c r="E1" s="341"/>
      <c r="F1" s="341"/>
      <c r="G1" s="341"/>
      <c r="H1" s="341"/>
      <c r="I1" s="341"/>
      <c r="J1" s="341"/>
      <c r="K1" s="2"/>
    </row>
    <row r="2" spans="1:11" ht="15.75">
      <c r="A2" s="3"/>
      <c r="B2" s="4" t="s">
        <v>0</v>
      </c>
      <c r="C2" s="5" t="s">
        <v>1</v>
      </c>
      <c r="D2" s="4" t="s">
        <v>2</v>
      </c>
      <c r="E2" s="6">
        <v>2</v>
      </c>
      <c r="F2" s="151"/>
      <c r="G2" s="151"/>
      <c r="H2" s="151"/>
      <c r="I2" s="151"/>
      <c r="J2" s="151"/>
      <c r="K2" s="8"/>
    </row>
    <row r="3" spans="1:11" ht="15.75">
      <c r="A3" s="3"/>
      <c r="B3" s="342" t="s">
        <v>3</v>
      </c>
      <c r="C3" s="342"/>
      <c r="D3" s="342"/>
      <c r="E3" s="342"/>
      <c r="F3" s="342"/>
      <c r="G3" s="342"/>
      <c r="H3" s="342"/>
      <c r="I3" s="342"/>
      <c r="J3" s="342"/>
      <c r="K3" s="8"/>
    </row>
    <row r="4" spans="1:11" ht="15.75">
      <c r="A4" s="3"/>
      <c r="B4" s="343" t="s">
        <v>337</v>
      </c>
      <c r="C4" s="343"/>
      <c r="D4" s="343"/>
      <c r="E4" s="343"/>
      <c r="F4" s="343"/>
      <c r="G4" s="343"/>
      <c r="H4" s="343"/>
      <c r="I4" s="343"/>
      <c r="J4" s="343"/>
      <c r="K4" s="8"/>
    </row>
    <row r="5" spans="1:11" ht="15.75">
      <c r="A5" s="3"/>
      <c r="B5" s="343" t="s">
        <v>4</v>
      </c>
      <c r="C5" s="343"/>
      <c r="D5" s="343"/>
      <c r="E5" s="343"/>
      <c r="F5" s="343"/>
      <c r="G5" s="343"/>
      <c r="H5" s="343"/>
      <c r="I5" s="343"/>
      <c r="J5" s="343"/>
      <c r="K5" s="8"/>
    </row>
    <row r="6" spans="1:11" ht="16.5" thickBot="1">
      <c r="A6" s="3"/>
      <c r="B6" s="343" t="s">
        <v>5</v>
      </c>
      <c r="C6" s="343"/>
      <c r="D6" s="343"/>
      <c r="E6" s="343"/>
      <c r="F6" s="343"/>
      <c r="G6" s="343"/>
      <c r="H6" s="343"/>
      <c r="I6" s="343"/>
      <c r="J6" s="343"/>
      <c r="K6" s="8"/>
    </row>
    <row r="7" spans="1:11" ht="15.75">
      <c r="A7" s="9"/>
      <c r="B7" s="335" t="s">
        <v>6</v>
      </c>
      <c r="C7" s="336"/>
      <c r="D7" s="336"/>
      <c r="E7" s="336"/>
      <c r="F7" s="336"/>
      <c r="G7" s="336"/>
      <c r="H7" s="336"/>
      <c r="I7" s="336"/>
      <c r="J7" s="337"/>
      <c r="K7" s="10"/>
    </row>
    <row r="8" spans="1:11" ht="16.5" thickBot="1">
      <c r="A8" s="3"/>
      <c r="B8" s="338"/>
      <c r="C8" s="339"/>
      <c r="D8" s="339"/>
      <c r="E8" s="339"/>
      <c r="F8" s="339"/>
      <c r="G8" s="339"/>
      <c r="H8" s="339"/>
      <c r="I8" s="339"/>
      <c r="J8" s="340"/>
      <c r="K8" s="8"/>
    </row>
    <row r="9" spans="1:11" ht="16.5" thickBot="1">
      <c r="A9" s="3"/>
      <c r="B9" s="307"/>
      <c r="C9" s="308"/>
      <c r="D9" s="308"/>
      <c r="E9" s="308"/>
      <c r="F9" s="308"/>
      <c r="G9" s="308"/>
      <c r="H9" s="308"/>
      <c r="I9" s="308"/>
      <c r="J9" s="309"/>
      <c r="K9" s="8"/>
    </row>
    <row r="10" spans="1:11" ht="15.75">
      <c r="A10" s="3"/>
      <c r="B10" s="310" t="s">
        <v>7</v>
      </c>
      <c r="C10" s="312" t="s">
        <v>8</v>
      </c>
      <c r="D10" s="314" t="s">
        <v>9</v>
      </c>
      <c r="E10" s="314"/>
      <c r="F10" s="310" t="s">
        <v>10</v>
      </c>
      <c r="G10" s="312" t="s">
        <v>11</v>
      </c>
      <c r="H10" s="315" t="s">
        <v>12</v>
      </c>
      <c r="I10" s="317" t="s">
        <v>13</v>
      </c>
      <c r="J10" s="319" t="s">
        <v>14</v>
      </c>
      <c r="K10" s="8"/>
    </row>
    <row r="11" spans="1:11" ht="16.5" thickBot="1">
      <c r="A11" s="3"/>
      <c r="B11" s="311"/>
      <c r="C11" s="313"/>
      <c r="D11" s="11" t="s">
        <v>15</v>
      </c>
      <c r="E11" s="11" t="s">
        <v>16</v>
      </c>
      <c r="F11" s="311"/>
      <c r="G11" s="313"/>
      <c r="H11" s="316"/>
      <c r="I11" s="318"/>
      <c r="J11" s="320"/>
      <c r="K11" s="8"/>
    </row>
    <row r="12" spans="1:11" ht="16.5" thickBot="1">
      <c r="A12" s="3"/>
      <c r="B12" s="12"/>
      <c r="C12" s="13"/>
      <c r="D12" s="14"/>
      <c r="E12" s="13"/>
      <c r="F12" s="15" t="s">
        <v>17</v>
      </c>
      <c r="G12" s="15"/>
      <c r="H12" s="16"/>
      <c r="I12" s="17"/>
      <c r="J12" s="18"/>
      <c r="K12" s="8"/>
    </row>
    <row r="13" spans="1:11" ht="31.5">
      <c r="A13" s="3"/>
      <c r="B13" s="19" t="s">
        <v>18</v>
      </c>
      <c r="C13" s="20" t="s">
        <v>19</v>
      </c>
      <c r="D13" s="21"/>
      <c r="E13" s="22"/>
      <c r="F13" s="23" t="s">
        <v>171</v>
      </c>
      <c r="G13" s="24" t="s">
        <v>268</v>
      </c>
      <c r="H13" s="25">
        <v>7</v>
      </c>
      <c r="I13" s="26">
        <v>824914</v>
      </c>
      <c r="J13" s="27">
        <f>IFERROR(ROUNDUP(I13*H13,0),"")</f>
        <v>5774398</v>
      </c>
      <c r="K13" s="8"/>
    </row>
    <row r="14" spans="1:11" ht="16.5" thickBot="1">
      <c r="A14" s="3"/>
      <c r="B14" s="28" t="s">
        <v>20</v>
      </c>
      <c r="C14" s="29"/>
      <c r="D14" s="30"/>
      <c r="E14" s="31"/>
      <c r="F14" s="32" t="s">
        <v>21</v>
      </c>
      <c r="G14" s="33"/>
      <c r="H14" s="34"/>
      <c r="I14" s="35"/>
      <c r="J14" s="36">
        <f>SUM(J13:J13)</f>
        <v>5774398</v>
      </c>
      <c r="K14" s="8"/>
    </row>
    <row r="15" spans="1:11" ht="16.5" thickBot="1">
      <c r="A15" s="3"/>
      <c r="B15" s="12"/>
      <c r="C15" s="13"/>
      <c r="D15" s="14"/>
      <c r="E15" s="13"/>
      <c r="F15" s="15" t="s">
        <v>22</v>
      </c>
      <c r="G15" s="15"/>
      <c r="H15" s="16"/>
      <c r="I15" s="17"/>
      <c r="J15" s="18"/>
      <c r="K15" s="8"/>
    </row>
    <row r="16" spans="1:11" ht="78.75">
      <c r="A16" s="3"/>
      <c r="B16" s="19">
        <f>B13+1</f>
        <v>2</v>
      </c>
      <c r="C16" s="20" t="s">
        <v>23</v>
      </c>
      <c r="D16" s="21"/>
      <c r="E16" s="22"/>
      <c r="F16" s="23" t="s">
        <v>172</v>
      </c>
      <c r="G16" s="24" t="s">
        <v>269</v>
      </c>
      <c r="H16" s="25">
        <v>1518</v>
      </c>
      <c r="I16" s="26">
        <v>150096</v>
      </c>
      <c r="J16" s="27">
        <f>IFERROR(ROUNDUP(I16*H16,0),"")</f>
        <v>227845728</v>
      </c>
      <c r="K16" s="8"/>
    </row>
    <row r="17" spans="1:11" ht="141.75">
      <c r="A17" s="3"/>
      <c r="B17" s="37">
        <f>B16+1</f>
        <v>3</v>
      </c>
      <c r="C17" s="20" t="s">
        <v>24</v>
      </c>
      <c r="D17" s="21"/>
      <c r="E17" s="22"/>
      <c r="F17" s="23" t="s">
        <v>173</v>
      </c>
      <c r="G17" s="24" t="s">
        <v>269</v>
      </c>
      <c r="H17" s="25">
        <v>200</v>
      </c>
      <c r="I17" s="26">
        <v>416006</v>
      </c>
      <c r="J17" s="27">
        <f>IFERROR(ROUNDUP(I17*H17,0),"")</f>
        <v>83201200</v>
      </c>
      <c r="K17" s="8"/>
    </row>
    <row r="18" spans="1:11" ht="94.5">
      <c r="A18" s="3"/>
      <c r="B18" s="37">
        <f>B17+1</f>
        <v>4</v>
      </c>
      <c r="C18" s="20" t="s">
        <v>25</v>
      </c>
      <c r="D18" s="21"/>
      <c r="E18" s="22"/>
      <c r="F18" s="23" t="s">
        <v>174</v>
      </c>
      <c r="G18" s="24" t="s">
        <v>269</v>
      </c>
      <c r="H18" s="25">
        <v>2</v>
      </c>
      <c r="I18" s="26">
        <v>80550</v>
      </c>
      <c r="J18" s="27">
        <f>IFERROR(ROUNDUP(I18*H18,0),"")</f>
        <v>161100</v>
      </c>
      <c r="K18" s="8"/>
    </row>
    <row r="19" spans="1:11" ht="63">
      <c r="A19" s="3"/>
      <c r="B19" s="37">
        <f>B18+1</f>
        <v>5</v>
      </c>
      <c r="C19" s="20" t="s">
        <v>26</v>
      </c>
      <c r="D19" s="21"/>
      <c r="E19" s="22"/>
      <c r="F19" s="23" t="s">
        <v>175</v>
      </c>
      <c r="G19" s="24" t="s">
        <v>269</v>
      </c>
      <c r="H19" s="25">
        <v>14</v>
      </c>
      <c r="I19" s="26">
        <v>133584</v>
      </c>
      <c r="J19" s="27">
        <f>IFERROR(ROUNDUP(I19*H19,0),"")</f>
        <v>1870176</v>
      </c>
      <c r="K19" s="8"/>
    </row>
    <row r="20" spans="1:11" ht="47.25">
      <c r="A20" s="3"/>
      <c r="B20" s="37">
        <f>B19+1</f>
        <v>6</v>
      </c>
      <c r="C20" s="20" t="s">
        <v>27</v>
      </c>
      <c r="D20" s="21"/>
      <c r="E20" s="22"/>
      <c r="F20" s="23" t="s">
        <v>176</v>
      </c>
      <c r="G20" s="24" t="s">
        <v>269</v>
      </c>
      <c r="H20" s="25">
        <v>2000</v>
      </c>
      <c r="I20" s="26">
        <v>40428</v>
      </c>
      <c r="J20" s="27">
        <f>IFERROR(ROUNDUP(I20*H20,0),"")</f>
        <v>80856000</v>
      </c>
      <c r="K20" s="8"/>
    </row>
    <row r="21" spans="1:11" ht="16.5" thickBot="1">
      <c r="A21" s="3"/>
      <c r="B21" s="28" t="s">
        <v>20</v>
      </c>
      <c r="C21" s="38"/>
      <c r="D21" s="39"/>
      <c r="E21" s="38"/>
      <c r="F21" s="40" t="s">
        <v>28</v>
      </c>
      <c r="G21" s="38"/>
      <c r="H21" s="41"/>
      <c r="I21" s="26"/>
      <c r="J21" s="42">
        <f>SUM(J16:J20)</f>
        <v>393934204</v>
      </c>
      <c r="K21" s="8"/>
    </row>
    <row r="22" spans="1:11" ht="16.5" thickBot="1">
      <c r="A22" s="3"/>
      <c r="B22" s="12"/>
      <c r="C22" s="13"/>
      <c r="D22" s="14"/>
      <c r="E22" s="13"/>
      <c r="F22" s="15" t="s">
        <v>29</v>
      </c>
      <c r="G22" s="15"/>
      <c r="H22" s="16"/>
      <c r="I22" s="17"/>
      <c r="J22" s="18"/>
      <c r="K22" s="8"/>
    </row>
    <row r="23" spans="1:11" ht="126">
      <c r="A23" s="3"/>
      <c r="B23" s="37">
        <f>+B20+1</f>
        <v>7</v>
      </c>
      <c r="C23" s="20" t="s">
        <v>30</v>
      </c>
      <c r="D23" s="21"/>
      <c r="E23" s="22"/>
      <c r="F23" s="23" t="s">
        <v>177</v>
      </c>
      <c r="G23" s="24" t="s">
        <v>270</v>
      </c>
      <c r="H23" s="25">
        <v>32</v>
      </c>
      <c r="I23" s="26">
        <v>24806</v>
      </c>
      <c r="J23" s="27">
        <f>IFERROR(ROUNDUP(I23*H23,0),"")</f>
        <v>793792</v>
      </c>
      <c r="K23" s="8"/>
    </row>
    <row r="24" spans="1:11" ht="16.5" thickBot="1">
      <c r="A24" s="3"/>
      <c r="B24" s="43" t="s">
        <v>20</v>
      </c>
      <c r="C24" s="44"/>
      <c r="D24" s="45"/>
      <c r="E24" s="44"/>
      <c r="F24" s="46" t="s">
        <v>31</v>
      </c>
      <c r="G24" s="44"/>
      <c r="H24" s="41"/>
      <c r="I24" s="47"/>
      <c r="J24" s="48">
        <f>SUM(J23:J23)</f>
        <v>793792</v>
      </c>
      <c r="K24" s="8"/>
    </row>
    <row r="25" spans="1:11" ht="16.5" thickBot="1">
      <c r="A25" s="3"/>
      <c r="B25" s="12"/>
      <c r="C25" s="13"/>
      <c r="D25" s="14"/>
      <c r="E25" s="13"/>
      <c r="F25" s="15" t="s">
        <v>32</v>
      </c>
      <c r="G25" s="15"/>
      <c r="H25" s="16"/>
      <c r="I25" s="17"/>
      <c r="J25" s="18"/>
      <c r="K25" s="8"/>
    </row>
    <row r="26" spans="1:11" ht="63">
      <c r="A26" s="3"/>
      <c r="B26" s="49">
        <f>B23+1</f>
        <v>8</v>
      </c>
      <c r="C26" s="20" t="s">
        <v>33</v>
      </c>
      <c r="D26" s="21"/>
      <c r="E26" s="22"/>
      <c r="F26" s="23" t="s">
        <v>178</v>
      </c>
      <c r="G26" s="24" t="s">
        <v>269</v>
      </c>
      <c r="H26" s="25">
        <v>1728</v>
      </c>
      <c r="I26" s="26">
        <v>19498</v>
      </c>
      <c r="J26" s="27">
        <f>IFERROR(ROUNDUP(I26*H26,0),"")</f>
        <v>33692544</v>
      </c>
      <c r="K26" s="8"/>
    </row>
    <row r="27" spans="1:11" ht="47.25">
      <c r="A27" s="3"/>
      <c r="B27" s="50">
        <f>B26+1</f>
        <v>9</v>
      </c>
      <c r="C27" s="20" t="s">
        <v>34</v>
      </c>
      <c r="D27" s="21"/>
      <c r="E27" s="22"/>
      <c r="F27" s="23" t="s">
        <v>179</v>
      </c>
      <c r="G27" s="24" t="s">
        <v>269</v>
      </c>
      <c r="H27" s="25">
        <v>2750</v>
      </c>
      <c r="I27" s="26">
        <v>21304</v>
      </c>
      <c r="J27" s="27">
        <f>IFERROR(ROUNDUP(I27*H27,0),"")</f>
        <v>58586000</v>
      </c>
      <c r="K27" s="8"/>
    </row>
    <row r="28" spans="1:11" ht="63">
      <c r="A28" s="3"/>
      <c r="B28" s="50">
        <f t="shared" ref="B28:B45" si="0">B27+1</f>
        <v>10</v>
      </c>
      <c r="C28" s="20" t="s">
        <v>35</v>
      </c>
      <c r="D28" s="21"/>
      <c r="E28" s="22"/>
      <c r="F28" s="23" t="s">
        <v>180</v>
      </c>
      <c r="G28" s="24" t="s">
        <v>269</v>
      </c>
      <c r="H28" s="25">
        <v>2268</v>
      </c>
      <c r="I28" s="26">
        <v>34379</v>
      </c>
      <c r="J28" s="27">
        <f>IFERROR(ROUNDUP(I28*H28,0),"")</f>
        <v>77971572</v>
      </c>
      <c r="K28" s="8"/>
    </row>
    <row r="29" spans="1:11" ht="63">
      <c r="A29" s="3"/>
      <c r="B29" s="50">
        <f t="shared" si="0"/>
        <v>11</v>
      </c>
      <c r="C29" s="20" t="s">
        <v>36</v>
      </c>
      <c r="D29" s="21"/>
      <c r="E29" s="22"/>
      <c r="F29" s="23" t="s">
        <v>181</v>
      </c>
      <c r="G29" s="24" t="s">
        <v>269</v>
      </c>
      <c r="H29" s="25">
        <v>2000</v>
      </c>
      <c r="I29" s="26">
        <v>21925</v>
      </c>
      <c r="J29" s="27">
        <f>IFERROR(ROUNDUP(I29*H29,0),"")</f>
        <v>43850000</v>
      </c>
      <c r="K29" s="8"/>
    </row>
    <row r="30" spans="1:11" ht="63">
      <c r="A30" s="3"/>
      <c r="B30" s="50">
        <f t="shared" si="0"/>
        <v>12</v>
      </c>
      <c r="C30" s="20" t="s">
        <v>37</v>
      </c>
      <c r="D30" s="21"/>
      <c r="E30" s="22"/>
      <c r="F30" s="23" t="s">
        <v>182</v>
      </c>
      <c r="G30" s="24" t="s">
        <v>269</v>
      </c>
      <c r="H30" s="25">
        <v>24</v>
      </c>
      <c r="I30" s="26">
        <v>52296</v>
      </c>
      <c r="J30" s="27">
        <f t="shared" ref="J30:J55" si="1">IFERROR(ROUNDUP(I30*H30,0),"")</f>
        <v>1255104</v>
      </c>
      <c r="K30" s="8"/>
    </row>
    <row r="31" spans="1:11" ht="94.5">
      <c r="A31" s="3"/>
      <c r="B31" s="50">
        <f t="shared" si="0"/>
        <v>13</v>
      </c>
      <c r="C31" s="20" t="s">
        <v>38</v>
      </c>
      <c r="D31" s="21"/>
      <c r="E31" s="22"/>
      <c r="F31" s="23" t="s">
        <v>183</v>
      </c>
      <c r="G31" s="24" t="s">
        <v>270</v>
      </c>
      <c r="H31" s="25">
        <v>77</v>
      </c>
      <c r="I31" s="26">
        <v>425282</v>
      </c>
      <c r="J31" s="27">
        <f t="shared" si="1"/>
        <v>32746714</v>
      </c>
      <c r="K31" s="8"/>
    </row>
    <row r="32" spans="1:11" ht="94.5">
      <c r="A32" s="3"/>
      <c r="B32" s="50">
        <f t="shared" si="0"/>
        <v>14</v>
      </c>
      <c r="C32" s="20" t="s">
        <v>39</v>
      </c>
      <c r="D32" s="21"/>
      <c r="E32" s="22"/>
      <c r="F32" s="23" t="s">
        <v>184</v>
      </c>
      <c r="G32" s="24" t="s">
        <v>270</v>
      </c>
      <c r="H32" s="25">
        <v>77</v>
      </c>
      <c r="I32" s="26">
        <v>458990</v>
      </c>
      <c r="J32" s="27">
        <f t="shared" si="1"/>
        <v>35342230</v>
      </c>
      <c r="K32" s="8"/>
    </row>
    <row r="33" spans="1:11" ht="94.5">
      <c r="A33" s="3"/>
      <c r="B33" s="50">
        <f t="shared" si="0"/>
        <v>15</v>
      </c>
      <c r="C33" s="20" t="s">
        <v>40</v>
      </c>
      <c r="D33" s="21"/>
      <c r="E33" s="22"/>
      <c r="F33" s="23" t="s">
        <v>185</v>
      </c>
      <c r="G33" s="24" t="s">
        <v>270</v>
      </c>
      <c r="H33" s="25">
        <v>64</v>
      </c>
      <c r="I33" s="26">
        <v>487038</v>
      </c>
      <c r="J33" s="27">
        <f t="shared" si="1"/>
        <v>31170432</v>
      </c>
      <c r="K33" s="8"/>
    </row>
    <row r="34" spans="1:11" ht="94.5">
      <c r="A34" s="3"/>
      <c r="B34" s="50">
        <f t="shared" si="0"/>
        <v>16</v>
      </c>
      <c r="C34" s="20" t="s">
        <v>41</v>
      </c>
      <c r="D34" s="21"/>
      <c r="E34" s="22"/>
      <c r="F34" s="23" t="s">
        <v>186</v>
      </c>
      <c r="G34" s="24" t="s">
        <v>270</v>
      </c>
      <c r="H34" s="25">
        <v>50</v>
      </c>
      <c r="I34" s="26">
        <v>524577</v>
      </c>
      <c r="J34" s="27">
        <f t="shared" si="1"/>
        <v>26228850</v>
      </c>
      <c r="K34" s="8"/>
    </row>
    <row r="35" spans="1:11" ht="94.5">
      <c r="A35" s="3"/>
      <c r="B35" s="50">
        <f t="shared" si="0"/>
        <v>17</v>
      </c>
      <c r="C35" s="20" t="s">
        <v>42</v>
      </c>
      <c r="D35" s="21"/>
      <c r="E35" s="22"/>
      <c r="F35" s="23" t="s">
        <v>187</v>
      </c>
      <c r="G35" s="24" t="s">
        <v>270</v>
      </c>
      <c r="H35" s="25">
        <v>37</v>
      </c>
      <c r="I35" s="26">
        <v>554072</v>
      </c>
      <c r="J35" s="27">
        <f t="shared" si="1"/>
        <v>20500664</v>
      </c>
      <c r="K35" s="8"/>
    </row>
    <row r="36" spans="1:11" ht="94.5">
      <c r="A36" s="3"/>
      <c r="B36" s="50">
        <f t="shared" si="0"/>
        <v>18</v>
      </c>
      <c r="C36" s="20" t="s">
        <v>43</v>
      </c>
      <c r="D36" s="21"/>
      <c r="E36" s="22"/>
      <c r="F36" s="23" t="s">
        <v>188</v>
      </c>
      <c r="G36" s="24" t="s">
        <v>270</v>
      </c>
      <c r="H36" s="25">
        <v>10</v>
      </c>
      <c r="I36" s="26">
        <v>584491</v>
      </c>
      <c r="J36" s="27">
        <f t="shared" si="1"/>
        <v>5844910</v>
      </c>
      <c r="K36" s="8"/>
    </row>
    <row r="37" spans="1:11" ht="94.5">
      <c r="A37" s="3"/>
      <c r="B37" s="50">
        <f t="shared" si="0"/>
        <v>19</v>
      </c>
      <c r="C37" s="20" t="s">
        <v>44</v>
      </c>
      <c r="D37" s="21"/>
      <c r="E37" s="22"/>
      <c r="F37" s="23" t="s">
        <v>189</v>
      </c>
      <c r="G37" s="24" t="s">
        <v>270</v>
      </c>
      <c r="H37" s="25">
        <v>10</v>
      </c>
      <c r="I37" s="26">
        <v>646956</v>
      </c>
      <c r="J37" s="27">
        <f t="shared" si="1"/>
        <v>6469560</v>
      </c>
      <c r="K37" s="8"/>
    </row>
    <row r="38" spans="1:11" ht="94.5">
      <c r="A38" s="3"/>
      <c r="B38" s="50">
        <f t="shared" si="0"/>
        <v>20</v>
      </c>
      <c r="C38" s="20" t="s">
        <v>45</v>
      </c>
      <c r="D38" s="21"/>
      <c r="E38" s="22"/>
      <c r="F38" s="23" t="s">
        <v>190</v>
      </c>
      <c r="G38" s="24" t="s">
        <v>270</v>
      </c>
      <c r="H38" s="25">
        <v>10</v>
      </c>
      <c r="I38" s="26">
        <v>395008</v>
      </c>
      <c r="J38" s="27">
        <f t="shared" si="1"/>
        <v>3950080</v>
      </c>
      <c r="K38" s="8"/>
    </row>
    <row r="39" spans="1:11" ht="94.5">
      <c r="A39" s="3"/>
      <c r="B39" s="50">
        <f t="shared" si="0"/>
        <v>21</v>
      </c>
      <c r="C39" s="20" t="s">
        <v>46</v>
      </c>
      <c r="D39" s="21"/>
      <c r="E39" s="22"/>
      <c r="F39" s="23" t="s">
        <v>191</v>
      </c>
      <c r="G39" s="24" t="s">
        <v>270</v>
      </c>
      <c r="H39" s="25">
        <v>10</v>
      </c>
      <c r="I39" s="26">
        <v>410989</v>
      </c>
      <c r="J39" s="27">
        <f t="shared" si="1"/>
        <v>4109890</v>
      </c>
      <c r="K39" s="8"/>
    </row>
    <row r="40" spans="1:11" ht="94.5">
      <c r="A40" s="3"/>
      <c r="B40" s="50">
        <f t="shared" si="0"/>
        <v>22</v>
      </c>
      <c r="C40" s="20" t="s">
        <v>47</v>
      </c>
      <c r="D40" s="21"/>
      <c r="E40" s="22"/>
      <c r="F40" s="23" t="s">
        <v>192</v>
      </c>
      <c r="G40" s="24" t="s">
        <v>270</v>
      </c>
      <c r="H40" s="25">
        <v>10</v>
      </c>
      <c r="I40" s="26">
        <v>471218</v>
      </c>
      <c r="J40" s="27">
        <f t="shared" si="1"/>
        <v>4712180</v>
      </c>
      <c r="K40" s="8"/>
    </row>
    <row r="41" spans="1:11" ht="94.5">
      <c r="A41" s="3"/>
      <c r="B41" s="50">
        <f t="shared" si="0"/>
        <v>23</v>
      </c>
      <c r="C41" s="20" t="s">
        <v>48</v>
      </c>
      <c r="D41" s="21"/>
      <c r="E41" s="22"/>
      <c r="F41" s="23" t="s">
        <v>193</v>
      </c>
      <c r="G41" s="24" t="s">
        <v>270</v>
      </c>
      <c r="H41" s="25">
        <v>10</v>
      </c>
      <c r="I41" s="26">
        <v>491295</v>
      </c>
      <c r="J41" s="27">
        <f t="shared" si="1"/>
        <v>4912950</v>
      </c>
      <c r="K41" s="8"/>
    </row>
    <row r="42" spans="1:11" ht="94.5">
      <c r="A42" s="3"/>
      <c r="B42" s="50">
        <f t="shared" si="0"/>
        <v>24</v>
      </c>
      <c r="C42" s="20" t="s">
        <v>49</v>
      </c>
      <c r="D42" s="21"/>
      <c r="E42" s="22"/>
      <c r="F42" s="23" t="s">
        <v>194</v>
      </c>
      <c r="G42" s="24" t="s">
        <v>270</v>
      </c>
      <c r="H42" s="25">
        <v>10</v>
      </c>
      <c r="I42" s="26">
        <v>511369</v>
      </c>
      <c r="J42" s="27">
        <f t="shared" si="1"/>
        <v>5113690</v>
      </c>
      <c r="K42" s="8"/>
    </row>
    <row r="43" spans="1:11" ht="47.25">
      <c r="A43" s="3"/>
      <c r="B43" s="50">
        <f t="shared" si="0"/>
        <v>25</v>
      </c>
      <c r="C43" s="20" t="s">
        <v>50</v>
      </c>
      <c r="D43" s="21"/>
      <c r="E43" s="22"/>
      <c r="F43" s="23" t="s">
        <v>195</v>
      </c>
      <c r="G43" s="24" t="s">
        <v>271</v>
      </c>
      <c r="H43" s="25">
        <v>4000</v>
      </c>
      <c r="I43" s="26">
        <v>22522</v>
      </c>
      <c r="J43" s="27">
        <f t="shared" si="1"/>
        <v>90088000</v>
      </c>
      <c r="K43" s="8"/>
    </row>
    <row r="44" spans="1:11" ht="47.25">
      <c r="A44" s="3"/>
      <c r="B44" s="50">
        <f t="shared" si="0"/>
        <v>26</v>
      </c>
      <c r="C44" s="20" t="s">
        <v>51</v>
      </c>
      <c r="D44" s="21"/>
      <c r="E44" s="22"/>
      <c r="F44" s="23" t="s">
        <v>196</v>
      </c>
      <c r="G44" s="24" t="s">
        <v>269</v>
      </c>
      <c r="H44" s="25">
        <v>11173</v>
      </c>
      <c r="I44" s="26">
        <v>5181</v>
      </c>
      <c r="J44" s="27">
        <f t="shared" si="1"/>
        <v>57887313</v>
      </c>
      <c r="K44" s="8"/>
    </row>
    <row r="45" spans="1:11" ht="47.25">
      <c r="A45" s="3"/>
      <c r="B45" s="50">
        <f t="shared" si="0"/>
        <v>27</v>
      </c>
      <c r="C45" s="20" t="s">
        <v>52</v>
      </c>
      <c r="D45" s="21"/>
      <c r="E45" s="22"/>
      <c r="F45" s="23" t="s">
        <v>197</v>
      </c>
      <c r="G45" s="24" t="s">
        <v>272</v>
      </c>
      <c r="H45" s="25">
        <v>20</v>
      </c>
      <c r="I45" s="26">
        <v>16431</v>
      </c>
      <c r="J45" s="27">
        <f t="shared" si="1"/>
        <v>328620</v>
      </c>
      <c r="K45" s="8"/>
    </row>
    <row r="46" spans="1:11" ht="94.5">
      <c r="A46" s="3"/>
      <c r="B46" s="50">
        <f>B45+1</f>
        <v>28</v>
      </c>
      <c r="C46" s="20" t="s">
        <v>53</v>
      </c>
      <c r="D46" s="21"/>
      <c r="E46" s="22"/>
      <c r="F46" s="23" t="s">
        <v>198</v>
      </c>
      <c r="G46" s="24" t="s">
        <v>269</v>
      </c>
      <c r="H46" s="25">
        <v>3486</v>
      </c>
      <c r="I46" s="26">
        <v>10123</v>
      </c>
      <c r="J46" s="27">
        <f t="shared" si="1"/>
        <v>35288778</v>
      </c>
      <c r="K46" s="8"/>
    </row>
    <row r="47" spans="1:11" ht="94.5">
      <c r="A47" s="3"/>
      <c r="B47" s="50">
        <f t="shared" ref="B47:B55" si="2">B46+1</f>
        <v>29</v>
      </c>
      <c r="C47" s="20" t="s">
        <v>54</v>
      </c>
      <c r="D47" s="21"/>
      <c r="E47" s="22"/>
      <c r="F47" s="23" t="s">
        <v>199</v>
      </c>
      <c r="G47" s="24" t="s">
        <v>269</v>
      </c>
      <c r="H47" s="25">
        <v>887</v>
      </c>
      <c r="I47" s="26">
        <v>17588</v>
      </c>
      <c r="J47" s="27">
        <f t="shared" si="1"/>
        <v>15600556</v>
      </c>
      <c r="K47" s="8"/>
    </row>
    <row r="48" spans="1:11" ht="78.75">
      <c r="A48" s="3"/>
      <c r="B48" s="50">
        <f t="shared" si="2"/>
        <v>30</v>
      </c>
      <c r="C48" s="20" t="s">
        <v>55</v>
      </c>
      <c r="D48" s="21"/>
      <c r="E48" s="22"/>
      <c r="F48" s="23" t="s">
        <v>279</v>
      </c>
      <c r="G48" s="24" t="s">
        <v>269</v>
      </c>
      <c r="H48" s="25">
        <v>220</v>
      </c>
      <c r="I48" s="26">
        <v>30357</v>
      </c>
      <c r="J48" s="27">
        <f t="shared" si="1"/>
        <v>6678540</v>
      </c>
      <c r="K48" s="8"/>
    </row>
    <row r="49" spans="1:11" ht="94.5">
      <c r="A49" s="3"/>
      <c r="B49" s="50">
        <f t="shared" si="2"/>
        <v>31</v>
      </c>
      <c r="C49" s="20" t="s">
        <v>56</v>
      </c>
      <c r="D49" s="21"/>
      <c r="E49" s="22"/>
      <c r="F49" s="23" t="s">
        <v>280</v>
      </c>
      <c r="G49" s="24" t="s">
        <v>269</v>
      </c>
      <c r="H49" s="25">
        <v>3486</v>
      </c>
      <c r="I49" s="26">
        <v>56789</v>
      </c>
      <c r="J49" s="27">
        <f t="shared" si="1"/>
        <v>197966454</v>
      </c>
      <c r="K49" s="8"/>
    </row>
    <row r="50" spans="1:11" ht="47.25">
      <c r="A50" s="3"/>
      <c r="B50" s="50">
        <f t="shared" si="2"/>
        <v>32</v>
      </c>
      <c r="C50" s="20" t="s">
        <v>57</v>
      </c>
      <c r="D50" s="21"/>
      <c r="E50" s="22"/>
      <c r="F50" s="23" t="s">
        <v>200</v>
      </c>
      <c r="G50" s="24" t="s">
        <v>269</v>
      </c>
      <c r="H50" s="25">
        <v>3003</v>
      </c>
      <c r="I50" s="26">
        <v>113624</v>
      </c>
      <c r="J50" s="27">
        <f t="shared" si="1"/>
        <v>341212872</v>
      </c>
      <c r="K50" s="8"/>
    </row>
    <row r="51" spans="1:11" ht="47.25">
      <c r="A51" s="3"/>
      <c r="B51" s="50">
        <f t="shared" si="2"/>
        <v>33</v>
      </c>
      <c r="C51" s="20" t="s">
        <v>58</v>
      </c>
      <c r="D51" s="21"/>
      <c r="E51" s="22"/>
      <c r="F51" s="23" t="s">
        <v>201</v>
      </c>
      <c r="G51" s="24" t="s">
        <v>269</v>
      </c>
      <c r="H51" s="25">
        <v>28</v>
      </c>
      <c r="I51" s="26">
        <v>85941</v>
      </c>
      <c r="J51" s="27">
        <f t="shared" si="1"/>
        <v>2406348</v>
      </c>
      <c r="K51" s="8"/>
    </row>
    <row r="52" spans="1:11" ht="63">
      <c r="A52" s="3"/>
      <c r="B52" s="50">
        <f t="shared" si="2"/>
        <v>34</v>
      </c>
      <c r="C52" s="20" t="s">
        <v>59</v>
      </c>
      <c r="D52" s="21"/>
      <c r="E52" s="22"/>
      <c r="F52" s="23" t="s">
        <v>202</v>
      </c>
      <c r="G52" s="24" t="s">
        <v>271</v>
      </c>
      <c r="H52" s="25">
        <v>50</v>
      </c>
      <c r="I52" s="26">
        <v>78080</v>
      </c>
      <c r="J52" s="27">
        <f t="shared" si="1"/>
        <v>3904000</v>
      </c>
      <c r="K52" s="8"/>
    </row>
    <row r="53" spans="1:11" ht="94.5">
      <c r="A53" s="3"/>
      <c r="B53" s="50">
        <f t="shared" si="2"/>
        <v>35</v>
      </c>
      <c r="C53" s="20" t="s">
        <v>60</v>
      </c>
      <c r="D53" s="21"/>
      <c r="E53" s="22"/>
      <c r="F53" s="23" t="s">
        <v>203</v>
      </c>
      <c r="G53" s="24" t="s">
        <v>271</v>
      </c>
      <c r="H53" s="25">
        <v>133747</v>
      </c>
      <c r="I53" s="26">
        <v>1359</v>
      </c>
      <c r="J53" s="27">
        <f t="shared" si="1"/>
        <v>181762173</v>
      </c>
      <c r="K53" s="8"/>
    </row>
    <row r="54" spans="1:11" ht="63">
      <c r="A54" s="3"/>
      <c r="B54" s="50">
        <f t="shared" si="2"/>
        <v>36</v>
      </c>
      <c r="C54" s="20" t="s">
        <v>61</v>
      </c>
      <c r="D54" s="21"/>
      <c r="E54" s="22"/>
      <c r="F54" s="23" t="s">
        <v>204</v>
      </c>
      <c r="G54" s="24" t="s">
        <v>271</v>
      </c>
      <c r="H54" s="25">
        <v>12906</v>
      </c>
      <c r="I54" s="26">
        <v>5267</v>
      </c>
      <c r="J54" s="27">
        <f t="shared" si="1"/>
        <v>67975902</v>
      </c>
      <c r="K54" s="8"/>
    </row>
    <row r="55" spans="1:11" ht="110.25">
      <c r="A55" s="3"/>
      <c r="B55" s="50">
        <f t="shared" si="2"/>
        <v>37</v>
      </c>
      <c r="C55" s="20" t="s">
        <v>62</v>
      </c>
      <c r="D55" s="21"/>
      <c r="E55" s="22"/>
      <c r="F55" s="23" t="s">
        <v>205</v>
      </c>
      <c r="G55" s="24" t="s">
        <v>271</v>
      </c>
      <c r="H55" s="25">
        <v>1300</v>
      </c>
      <c r="I55" s="26">
        <v>1594</v>
      </c>
      <c r="J55" s="27">
        <f t="shared" si="1"/>
        <v>2072200</v>
      </c>
      <c r="K55" s="8"/>
    </row>
    <row r="56" spans="1:11" ht="16.5" thickBot="1">
      <c r="A56" s="3"/>
      <c r="B56" s="51" t="s">
        <v>20</v>
      </c>
      <c r="C56" s="52"/>
      <c r="D56" s="53"/>
      <c r="E56" s="54"/>
      <c r="F56" s="55" t="s">
        <v>63</v>
      </c>
      <c r="G56" s="52"/>
      <c r="H56" s="56"/>
      <c r="I56" s="57"/>
      <c r="J56" s="58">
        <f>SUM(J26:J55)</f>
        <v>1399629126</v>
      </c>
      <c r="K56" s="8"/>
    </row>
    <row r="57" spans="1:11" ht="16.5" thickBot="1">
      <c r="A57" s="3"/>
      <c r="B57" s="12"/>
      <c r="C57" s="13"/>
      <c r="D57" s="59"/>
      <c r="E57" s="60"/>
      <c r="F57" s="15" t="s">
        <v>64</v>
      </c>
      <c r="G57" s="15"/>
      <c r="H57" s="16"/>
      <c r="I57" s="17"/>
      <c r="J57" s="18"/>
      <c r="K57" s="8"/>
    </row>
    <row r="58" spans="1:11" ht="94.5">
      <c r="A58" s="3"/>
      <c r="B58" s="37">
        <f>B55+1</f>
        <v>38</v>
      </c>
      <c r="C58" s="20" t="s">
        <v>65</v>
      </c>
      <c r="D58" s="21"/>
      <c r="E58" s="22"/>
      <c r="F58" s="23" t="s">
        <v>206</v>
      </c>
      <c r="G58" s="24" t="s">
        <v>269</v>
      </c>
      <c r="H58" s="25">
        <v>2091</v>
      </c>
      <c r="I58" s="26">
        <v>52657</v>
      </c>
      <c r="J58" s="27">
        <f t="shared" ref="J58:J62" si="3">IFERROR(ROUNDUP(I58*H58,0),"")</f>
        <v>110105787</v>
      </c>
      <c r="K58" s="8"/>
    </row>
    <row r="59" spans="1:11" ht="94.5">
      <c r="A59" s="3"/>
      <c r="B59" s="50">
        <f>+B58+1</f>
        <v>39</v>
      </c>
      <c r="C59" s="20" t="s">
        <v>66</v>
      </c>
      <c r="D59" s="21"/>
      <c r="E59" s="22"/>
      <c r="F59" s="23" t="s">
        <v>207</v>
      </c>
      <c r="G59" s="24" t="s">
        <v>269</v>
      </c>
      <c r="H59" s="25">
        <v>1058</v>
      </c>
      <c r="I59" s="26">
        <v>72680</v>
      </c>
      <c r="J59" s="27">
        <f t="shared" si="3"/>
        <v>76895440</v>
      </c>
      <c r="K59" s="8"/>
    </row>
    <row r="60" spans="1:11" ht="94.5">
      <c r="A60" s="3"/>
      <c r="B60" s="50">
        <f t="shared" ref="B60:B61" si="4">+B59+1</f>
        <v>40</v>
      </c>
      <c r="C60" s="20" t="s">
        <v>67</v>
      </c>
      <c r="D60" s="21"/>
      <c r="E60" s="22"/>
      <c r="F60" s="23" t="s">
        <v>208</v>
      </c>
      <c r="G60" s="24" t="s">
        <v>269</v>
      </c>
      <c r="H60" s="25">
        <v>11721</v>
      </c>
      <c r="I60" s="26">
        <v>113030</v>
      </c>
      <c r="J60" s="27">
        <f t="shared" si="3"/>
        <v>1324824630</v>
      </c>
      <c r="K60" s="8"/>
    </row>
    <row r="61" spans="1:11" ht="94.5">
      <c r="A61" s="3"/>
      <c r="B61" s="50">
        <f t="shared" si="4"/>
        <v>41</v>
      </c>
      <c r="C61" s="20" t="s">
        <v>68</v>
      </c>
      <c r="D61" s="21"/>
      <c r="E61" s="22"/>
      <c r="F61" s="23" t="s">
        <v>209</v>
      </c>
      <c r="G61" s="24" t="s">
        <v>269</v>
      </c>
      <c r="H61" s="25">
        <v>1400</v>
      </c>
      <c r="I61" s="26">
        <v>102177</v>
      </c>
      <c r="J61" s="27">
        <f t="shared" si="3"/>
        <v>143047800</v>
      </c>
      <c r="K61" s="8"/>
    </row>
    <row r="62" spans="1:11" ht="78.75">
      <c r="A62" s="3"/>
      <c r="B62" s="50">
        <f>+B61+1</f>
        <v>42</v>
      </c>
      <c r="C62" s="20" t="s">
        <v>69</v>
      </c>
      <c r="D62" s="21"/>
      <c r="E62" s="22"/>
      <c r="F62" s="23" t="s">
        <v>210</v>
      </c>
      <c r="G62" s="24" t="s">
        <v>271</v>
      </c>
      <c r="H62" s="25">
        <v>1300</v>
      </c>
      <c r="I62" s="26">
        <v>64520</v>
      </c>
      <c r="J62" s="27">
        <f t="shared" si="3"/>
        <v>83876000</v>
      </c>
      <c r="K62" s="8"/>
    </row>
    <row r="63" spans="1:11" ht="16.5" thickBot="1">
      <c r="A63" s="3"/>
      <c r="B63" s="61" t="s">
        <v>20</v>
      </c>
      <c r="C63" s="62"/>
      <c r="D63" s="30"/>
      <c r="E63" s="29"/>
      <c r="F63" s="63" t="s">
        <v>70</v>
      </c>
      <c r="G63" s="62"/>
      <c r="H63" s="64"/>
      <c r="I63" s="65"/>
      <c r="J63" s="66">
        <f>SUM(J58:J62)</f>
        <v>1738749657</v>
      </c>
      <c r="K63" s="8"/>
    </row>
    <row r="64" spans="1:11" ht="16.5" thickBot="1">
      <c r="A64" s="3"/>
      <c r="B64" s="12"/>
      <c r="C64" s="13"/>
      <c r="D64" s="59"/>
      <c r="E64" s="60"/>
      <c r="F64" s="15" t="s">
        <v>71</v>
      </c>
      <c r="G64" s="15"/>
      <c r="H64" s="67"/>
      <c r="I64" s="17"/>
      <c r="J64" s="18"/>
      <c r="K64" s="8"/>
    </row>
    <row r="65" spans="1:11" ht="31.5">
      <c r="A65" s="3"/>
      <c r="B65" s="37">
        <f>B62+1</f>
        <v>43</v>
      </c>
      <c r="C65" s="20" t="s">
        <v>72</v>
      </c>
      <c r="D65" s="21"/>
      <c r="E65" s="22"/>
      <c r="F65" s="23" t="s">
        <v>211</v>
      </c>
      <c r="G65" s="24" t="s">
        <v>270</v>
      </c>
      <c r="H65" s="25">
        <v>150</v>
      </c>
      <c r="I65" s="26">
        <v>749290</v>
      </c>
      <c r="J65" s="27">
        <f t="shared" ref="J65:J80" si="5">IFERROR(ROUNDUP(I65*H65,0),"")</f>
        <v>112393500</v>
      </c>
      <c r="K65" s="8"/>
    </row>
    <row r="66" spans="1:11" ht="31.5">
      <c r="A66" s="3"/>
      <c r="B66" s="37">
        <f>+B65+1</f>
        <v>44</v>
      </c>
      <c r="C66" s="20" t="s">
        <v>73</v>
      </c>
      <c r="D66" s="21"/>
      <c r="E66" s="22"/>
      <c r="F66" s="23" t="s">
        <v>212</v>
      </c>
      <c r="G66" s="24" t="s">
        <v>270</v>
      </c>
      <c r="H66" s="25">
        <v>19</v>
      </c>
      <c r="I66" s="26">
        <v>870303</v>
      </c>
      <c r="J66" s="27">
        <f t="shared" si="5"/>
        <v>16535757</v>
      </c>
      <c r="K66" s="8"/>
    </row>
    <row r="67" spans="1:11" ht="47.25">
      <c r="A67" s="3"/>
      <c r="B67" s="37">
        <f t="shared" ref="B67:B80" si="6">+B66+1</f>
        <v>45</v>
      </c>
      <c r="C67" s="20" t="s">
        <v>74</v>
      </c>
      <c r="D67" s="21"/>
      <c r="E67" s="22"/>
      <c r="F67" s="23" t="s">
        <v>213</v>
      </c>
      <c r="G67" s="24" t="s">
        <v>270</v>
      </c>
      <c r="H67" s="25">
        <v>1359</v>
      </c>
      <c r="I67" s="26">
        <v>42857</v>
      </c>
      <c r="J67" s="27">
        <f t="shared" si="5"/>
        <v>58242663</v>
      </c>
      <c r="K67" s="8"/>
    </row>
    <row r="68" spans="1:11" ht="31.5">
      <c r="A68" s="3"/>
      <c r="B68" s="37">
        <f t="shared" si="6"/>
        <v>46</v>
      </c>
      <c r="C68" s="20" t="s">
        <v>75</v>
      </c>
      <c r="D68" s="21"/>
      <c r="E68" s="22"/>
      <c r="F68" s="23" t="s">
        <v>214</v>
      </c>
      <c r="G68" s="24" t="s">
        <v>269</v>
      </c>
      <c r="H68" s="25">
        <v>5</v>
      </c>
      <c r="I68" s="26">
        <v>443253</v>
      </c>
      <c r="J68" s="27">
        <f t="shared" si="5"/>
        <v>2216265</v>
      </c>
      <c r="K68" s="8"/>
    </row>
    <row r="69" spans="1:11" ht="31.5">
      <c r="A69" s="3"/>
      <c r="B69" s="37">
        <f t="shared" si="6"/>
        <v>47</v>
      </c>
      <c r="C69" s="20" t="s">
        <v>76</v>
      </c>
      <c r="D69" s="21"/>
      <c r="E69" s="22"/>
      <c r="F69" s="23" t="s">
        <v>215</v>
      </c>
      <c r="G69" s="24" t="s">
        <v>269</v>
      </c>
      <c r="H69" s="25">
        <v>40</v>
      </c>
      <c r="I69" s="26">
        <v>546470</v>
      </c>
      <c r="J69" s="27">
        <f t="shared" si="5"/>
        <v>21858800</v>
      </c>
      <c r="K69" s="8"/>
    </row>
    <row r="70" spans="1:11" ht="31.5">
      <c r="A70" s="3"/>
      <c r="B70" s="37">
        <f t="shared" si="6"/>
        <v>48</v>
      </c>
      <c r="C70" s="20" t="s">
        <v>77</v>
      </c>
      <c r="D70" s="21"/>
      <c r="E70" s="22"/>
      <c r="F70" s="23" t="s">
        <v>216</v>
      </c>
      <c r="G70" s="24" t="s">
        <v>269</v>
      </c>
      <c r="H70" s="25">
        <v>10</v>
      </c>
      <c r="I70" s="26">
        <v>609302</v>
      </c>
      <c r="J70" s="27">
        <f t="shared" si="5"/>
        <v>6093020</v>
      </c>
      <c r="K70" s="8"/>
    </row>
    <row r="71" spans="1:11" ht="15.75">
      <c r="A71" s="3"/>
      <c r="B71" s="37">
        <f t="shared" si="6"/>
        <v>49</v>
      </c>
      <c r="C71" s="20" t="s">
        <v>78</v>
      </c>
      <c r="D71" s="21"/>
      <c r="E71" s="22"/>
      <c r="F71" s="23" t="s">
        <v>217</v>
      </c>
      <c r="G71" s="24" t="s">
        <v>269</v>
      </c>
      <c r="H71" s="25">
        <v>35</v>
      </c>
      <c r="I71" s="26">
        <v>672955</v>
      </c>
      <c r="J71" s="27">
        <f t="shared" si="5"/>
        <v>23553425</v>
      </c>
      <c r="K71" s="8"/>
    </row>
    <row r="72" spans="1:11" ht="63">
      <c r="A72" s="3"/>
      <c r="B72" s="37">
        <f t="shared" si="6"/>
        <v>50</v>
      </c>
      <c r="C72" s="20" t="s">
        <v>79</v>
      </c>
      <c r="D72" s="21"/>
      <c r="E72" s="22"/>
      <c r="F72" s="23" t="s">
        <v>218</v>
      </c>
      <c r="G72" s="24" t="s">
        <v>270</v>
      </c>
      <c r="H72" s="25">
        <v>7550</v>
      </c>
      <c r="I72" s="26">
        <v>91625</v>
      </c>
      <c r="J72" s="27">
        <f t="shared" si="5"/>
        <v>691768750</v>
      </c>
      <c r="K72" s="8"/>
    </row>
    <row r="73" spans="1:11" ht="31.5">
      <c r="A73" s="3"/>
      <c r="B73" s="37">
        <f t="shared" si="6"/>
        <v>51</v>
      </c>
      <c r="C73" s="20" t="s">
        <v>80</v>
      </c>
      <c r="D73" s="21"/>
      <c r="E73" s="22"/>
      <c r="F73" s="23" t="s">
        <v>219</v>
      </c>
      <c r="G73" s="24" t="s">
        <v>269</v>
      </c>
      <c r="H73" s="25">
        <v>50</v>
      </c>
      <c r="I73" s="26">
        <v>785344</v>
      </c>
      <c r="J73" s="27">
        <f t="shared" si="5"/>
        <v>39267200</v>
      </c>
      <c r="K73" s="8"/>
    </row>
    <row r="74" spans="1:11" ht="31.5">
      <c r="A74" s="3"/>
      <c r="B74" s="37">
        <f t="shared" si="6"/>
        <v>52</v>
      </c>
      <c r="C74" s="20" t="s">
        <v>81</v>
      </c>
      <c r="D74" s="21"/>
      <c r="E74" s="22"/>
      <c r="F74" s="23" t="s">
        <v>220</v>
      </c>
      <c r="G74" s="24" t="s">
        <v>269</v>
      </c>
      <c r="H74" s="25">
        <v>50</v>
      </c>
      <c r="I74" s="26">
        <v>844212</v>
      </c>
      <c r="J74" s="27">
        <f t="shared" si="5"/>
        <v>42210600</v>
      </c>
      <c r="K74" s="8"/>
    </row>
    <row r="75" spans="1:11" ht="31.5">
      <c r="A75" s="3"/>
      <c r="B75" s="37">
        <f t="shared" si="6"/>
        <v>53</v>
      </c>
      <c r="C75" s="20" t="s">
        <v>82</v>
      </c>
      <c r="D75" s="21"/>
      <c r="E75" s="22"/>
      <c r="F75" s="23" t="s">
        <v>221</v>
      </c>
      <c r="G75" s="24" t="s">
        <v>269</v>
      </c>
      <c r="H75" s="25">
        <v>640</v>
      </c>
      <c r="I75" s="26">
        <v>849183</v>
      </c>
      <c r="J75" s="27">
        <f t="shared" si="5"/>
        <v>543477120</v>
      </c>
      <c r="K75" s="8"/>
    </row>
    <row r="76" spans="1:11" ht="63">
      <c r="A76" s="3"/>
      <c r="B76" s="37">
        <f t="shared" si="6"/>
        <v>54</v>
      </c>
      <c r="C76" s="20" t="s">
        <v>83</v>
      </c>
      <c r="D76" s="21"/>
      <c r="E76" s="22"/>
      <c r="F76" s="23" t="s">
        <v>281</v>
      </c>
      <c r="G76" s="24" t="s">
        <v>269</v>
      </c>
      <c r="H76" s="25">
        <v>10</v>
      </c>
      <c r="I76" s="26">
        <v>809304</v>
      </c>
      <c r="J76" s="27">
        <f t="shared" si="5"/>
        <v>8093040</v>
      </c>
      <c r="K76" s="8"/>
    </row>
    <row r="77" spans="1:11" ht="78.75">
      <c r="A77" s="3"/>
      <c r="B77" s="37">
        <f t="shared" si="6"/>
        <v>55</v>
      </c>
      <c r="C77" s="20" t="s">
        <v>84</v>
      </c>
      <c r="D77" s="21"/>
      <c r="E77" s="22"/>
      <c r="F77" s="23" t="s">
        <v>222</v>
      </c>
      <c r="G77" s="24" t="s">
        <v>269</v>
      </c>
      <c r="H77" s="25">
        <v>9</v>
      </c>
      <c r="I77" s="26">
        <v>903076</v>
      </c>
      <c r="J77" s="27">
        <f t="shared" si="5"/>
        <v>8127684</v>
      </c>
      <c r="K77" s="8"/>
    </row>
    <row r="78" spans="1:11" ht="78.75">
      <c r="A78" s="3"/>
      <c r="B78" s="37">
        <f t="shared" si="6"/>
        <v>56</v>
      </c>
      <c r="C78" s="20" t="s">
        <v>85</v>
      </c>
      <c r="D78" s="21"/>
      <c r="E78" s="22"/>
      <c r="F78" s="23" t="s">
        <v>223</v>
      </c>
      <c r="G78" s="24" t="s">
        <v>269</v>
      </c>
      <c r="H78" s="25">
        <v>5</v>
      </c>
      <c r="I78" s="26">
        <v>955971</v>
      </c>
      <c r="J78" s="27">
        <f t="shared" si="5"/>
        <v>4779855</v>
      </c>
      <c r="K78" s="8"/>
    </row>
    <row r="79" spans="1:11" ht="94.5">
      <c r="A79" s="3"/>
      <c r="B79" s="37">
        <f t="shared" si="6"/>
        <v>57</v>
      </c>
      <c r="C79" s="20" t="s">
        <v>86</v>
      </c>
      <c r="D79" s="21"/>
      <c r="E79" s="22"/>
      <c r="F79" s="23" t="s">
        <v>224</v>
      </c>
      <c r="G79" s="24" t="s">
        <v>269</v>
      </c>
      <c r="H79" s="25">
        <v>8</v>
      </c>
      <c r="I79" s="26">
        <v>1089495</v>
      </c>
      <c r="J79" s="27">
        <f t="shared" si="5"/>
        <v>8715960</v>
      </c>
      <c r="K79" s="8"/>
    </row>
    <row r="80" spans="1:11" ht="78.75">
      <c r="A80" s="3"/>
      <c r="B80" s="37">
        <f t="shared" si="6"/>
        <v>58</v>
      </c>
      <c r="C80" s="52" t="s">
        <v>87</v>
      </c>
      <c r="D80" s="68"/>
      <c r="E80" s="69"/>
      <c r="F80" s="23" t="s">
        <v>225</v>
      </c>
      <c r="G80" s="24" t="s">
        <v>271</v>
      </c>
      <c r="H80" s="25">
        <v>70</v>
      </c>
      <c r="I80" s="26">
        <v>56704</v>
      </c>
      <c r="J80" s="27">
        <f t="shared" si="5"/>
        <v>3969280</v>
      </c>
      <c r="K80" s="8"/>
    </row>
    <row r="81" spans="1:11" ht="16.5" thickBot="1">
      <c r="A81" s="3"/>
      <c r="B81" s="51" t="s">
        <v>20</v>
      </c>
      <c r="C81" s="52"/>
      <c r="D81" s="53"/>
      <c r="E81" s="54"/>
      <c r="F81" s="55" t="s">
        <v>88</v>
      </c>
      <c r="G81" s="52"/>
      <c r="H81" s="56"/>
      <c r="I81" s="70"/>
      <c r="J81" s="58">
        <f>SUM(J65:J80)</f>
        <v>1591302919</v>
      </c>
      <c r="K81" s="8"/>
    </row>
    <row r="82" spans="1:11" ht="16.5" thickBot="1">
      <c r="A82" s="3"/>
      <c r="B82" s="12"/>
      <c r="C82" s="13"/>
      <c r="D82" s="59"/>
      <c r="E82" s="60"/>
      <c r="F82" s="15" t="s">
        <v>89</v>
      </c>
      <c r="G82" s="15"/>
      <c r="H82" s="16"/>
      <c r="I82" s="17"/>
      <c r="J82" s="18"/>
      <c r="K82" s="8"/>
    </row>
    <row r="83" spans="1:11" ht="141.75">
      <c r="A83" s="3"/>
      <c r="B83" s="37">
        <f>+B80+1</f>
        <v>59</v>
      </c>
      <c r="C83" s="20" t="s">
        <v>90</v>
      </c>
      <c r="D83" s="21"/>
      <c r="E83" s="22"/>
      <c r="F83" s="23" t="s">
        <v>226</v>
      </c>
      <c r="G83" s="24" t="s">
        <v>271</v>
      </c>
      <c r="H83" s="25">
        <v>55908</v>
      </c>
      <c r="I83" s="26">
        <v>3630</v>
      </c>
      <c r="J83" s="27">
        <f t="shared" ref="J83:J86" si="7">IFERROR(ROUNDUP(I83*H83,0),"")</f>
        <v>202946040</v>
      </c>
      <c r="K83" s="8"/>
    </row>
    <row r="84" spans="1:11" ht="141.75">
      <c r="A84" s="3"/>
      <c r="B84" s="37">
        <f>B83+1</f>
        <v>60</v>
      </c>
      <c r="C84" s="20" t="s">
        <v>91</v>
      </c>
      <c r="D84" s="21"/>
      <c r="E84" s="22"/>
      <c r="F84" s="23" t="s">
        <v>227</v>
      </c>
      <c r="G84" s="24" t="s">
        <v>269</v>
      </c>
      <c r="H84" s="25">
        <v>4480</v>
      </c>
      <c r="I84" s="26">
        <v>996970</v>
      </c>
      <c r="J84" s="27">
        <f t="shared" si="7"/>
        <v>4466425600</v>
      </c>
      <c r="K84" s="8"/>
    </row>
    <row r="85" spans="1:11" ht="31.5">
      <c r="A85" s="3"/>
      <c r="B85" s="37">
        <f t="shared" ref="B85:B86" si="8">B84+1</f>
        <v>61</v>
      </c>
      <c r="C85" s="20" t="s">
        <v>92</v>
      </c>
      <c r="D85" s="21"/>
      <c r="E85" s="22"/>
      <c r="F85" s="23" t="s">
        <v>228</v>
      </c>
      <c r="G85" s="24" t="s">
        <v>270</v>
      </c>
      <c r="H85" s="25">
        <v>4835</v>
      </c>
      <c r="I85" s="26">
        <v>4823</v>
      </c>
      <c r="J85" s="27">
        <f t="shared" si="7"/>
        <v>23319205</v>
      </c>
      <c r="K85" s="8"/>
    </row>
    <row r="86" spans="1:11" ht="78.75">
      <c r="A86" s="3"/>
      <c r="B86" s="37">
        <f t="shared" si="8"/>
        <v>62</v>
      </c>
      <c r="C86" s="20" t="s">
        <v>93</v>
      </c>
      <c r="D86" s="21"/>
      <c r="E86" s="22"/>
      <c r="F86" s="23" t="s">
        <v>229</v>
      </c>
      <c r="G86" s="24" t="s">
        <v>271</v>
      </c>
      <c r="H86" s="25">
        <v>4256</v>
      </c>
      <c r="I86" s="26">
        <v>133391</v>
      </c>
      <c r="J86" s="27">
        <f t="shared" si="7"/>
        <v>567712096</v>
      </c>
      <c r="K86" s="8"/>
    </row>
    <row r="87" spans="1:11" ht="16.5" thickBot="1">
      <c r="A87" s="3"/>
      <c r="B87" s="51" t="s">
        <v>20</v>
      </c>
      <c r="C87" s="52"/>
      <c r="D87" s="53"/>
      <c r="E87" s="54"/>
      <c r="F87" s="55" t="s">
        <v>94</v>
      </c>
      <c r="G87" s="52"/>
      <c r="H87" s="56"/>
      <c r="I87" s="70"/>
      <c r="J87" s="58">
        <f>SUM(J83:J86)</f>
        <v>5260402941</v>
      </c>
      <c r="K87" s="8"/>
    </row>
    <row r="88" spans="1:11" ht="16.5" thickBot="1">
      <c r="A88" s="3"/>
      <c r="B88" s="12"/>
      <c r="C88" s="13"/>
      <c r="D88" s="59"/>
      <c r="E88" s="60"/>
      <c r="F88" s="15" t="s">
        <v>95</v>
      </c>
      <c r="G88" s="15"/>
      <c r="H88" s="16"/>
      <c r="I88" s="17"/>
      <c r="J88" s="18"/>
      <c r="K88" s="8"/>
    </row>
    <row r="89" spans="1:11" ht="15.75">
      <c r="A89" s="3"/>
      <c r="B89" s="37">
        <f>+B86+1</f>
        <v>63</v>
      </c>
      <c r="C89" s="20" t="s">
        <v>96</v>
      </c>
      <c r="D89" s="21"/>
      <c r="E89" s="22"/>
      <c r="F89" s="23" t="s">
        <v>230</v>
      </c>
      <c r="G89" s="24" t="s">
        <v>269</v>
      </c>
      <c r="H89" s="25">
        <v>200</v>
      </c>
      <c r="I89" s="26">
        <v>28319</v>
      </c>
      <c r="J89" s="27">
        <f t="shared" ref="J89:J110" si="9">IFERROR(ROUNDUP(I89*H89,0),"")</f>
        <v>5663800</v>
      </c>
      <c r="K89" s="8"/>
    </row>
    <row r="90" spans="1:11" ht="78.75">
      <c r="A90" s="3"/>
      <c r="B90" s="37">
        <f>B89+1</f>
        <v>64</v>
      </c>
      <c r="C90" s="20" t="s">
        <v>97</v>
      </c>
      <c r="D90" s="21"/>
      <c r="E90" s="22"/>
      <c r="F90" s="23" t="s">
        <v>231</v>
      </c>
      <c r="G90" s="24" t="s">
        <v>273</v>
      </c>
      <c r="H90" s="25">
        <v>2225</v>
      </c>
      <c r="I90" s="26">
        <v>88777</v>
      </c>
      <c r="J90" s="27">
        <f t="shared" si="9"/>
        <v>197528825</v>
      </c>
      <c r="K90" s="8"/>
    </row>
    <row r="91" spans="1:11" ht="31.5">
      <c r="A91" s="3"/>
      <c r="B91" s="37">
        <f t="shared" ref="B91:B110" si="10">B90+1</f>
        <v>65</v>
      </c>
      <c r="C91" s="20" t="s">
        <v>98</v>
      </c>
      <c r="D91" s="21"/>
      <c r="E91" s="22"/>
      <c r="F91" s="23" t="s">
        <v>232</v>
      </c>
      <c r="G91" s="24" t="s">
        <v>270</v>
      </c>
      <c r="H91" s="25">
        <v>410000</v>
      </c>
      <c r="I91" s="26">
        <v>1128</v>
      </c>
      <c r="J91" s="27">
        <f t="shared" si="9"/>
        <v>462480000</v>
      </c>
      <c r="K91" s="8"/>
    </row>
    <row r="92" spans="1:11" ht="78.75">
      <c r="A92" s="3"/>
      <c r="B92" s="37">
        <f t="shared" si="10"/>
        <v>66</v>
      </c>
      <c r="C92" s="20" t="s">
        <v>99</v>
      </c>
      <c r="D92" s="21"/>
      <c r="E92" s="22"/>
      <c r="F92" s="23" t="s">
        <v>233</v>
      </c>
      <c r="G92" s="24" t="s">
        <v>270</v>
      </c>
      <c r="H92" s="25">
        <v>862</v>
      </c>
      <c r="I92" s="26">
        <v>69054</v>
      </c>
      <c r="J92" s="27">
        <f t="shared" si="9"/>
        <v>59524548</v>
      </c>
      <c r="K92" s="8"/>
    </row>
    <row r="93" spans="1:11" ht="63">
      <c r="A93" s="3"/>
      <c r="B93" s="37">
        <f t="shared" si="10"/>
        <v>67</v>
      </c>
      <c r="C93" s="20" t="s">
        <v>100</v>
      </c>
      <c r="D93" s="21"/>
      <c r="E93" s="22"/>
      <c r="F93" s="23" t="s">
        <v>234</v>
      </c>
      <c r="G93" s="24" t="s">
        <v>271</v>
      </c>
      <c r="H93" s="25">
        <v>20419</v>
      </c>
      <c r="I93" s="26">
        <v>9282</v>
      </c>
      <c r="J93" s="27">
        <f t="shared" si="9"/>
        <v>189529158</v>
      </c>
      <c r="K93" s="8"/>
    </row>
    <row r="94" spans="1:11" ht="31.5">
      <c r="A94" s="3"/>
      <c r="B94" s="37">
        <f t="shared" si="10"/>
        <v>68</v>
      </c>
      <c r="C94" s="20" t="s">
        <v>101</v>
      </c>
      <c r="D94" s="21"/>
      <c r="E94" s="22"/>
      <c r="F94" s="23" t="s">
        <v>235</v>
      </c>
      <c r="G94" s="24" t="s">
        <v>271</v>
      </c>
      <c r="H94" s="25">
        <v>810</v>
      </c>
      <c r="I94" s="26">
        <v>8297</v>
      </c>
      <c r="J94" s="27">
        <f t="shared" si="9"/>
        <v>6720570</v>
      </c>
      <c r="K94" s="8"/>
    </row>
    <row r="95" spans="1:11" ht="47.25">
      <c r="A95" s="3"/>
      <c r="B95" s="37">
        <f t="shared" si="10"/>
        <v>69</v>
      </c>
      <c r="C95" s="20" t="s">
        <v>102</v>
      </c>
      <c r="D95" s="21"/>
      <c r="E95" s="22"/>
      <c r="F95" s="23" t="s">
        <v>236</v>
      </c>
      <c r="G95" s="24" t="s">
        <v>269</v>
      </c>
      <c r="H95" s="25">
        <v>80</v>
      </c>
      <c r="I95" s="26">
        <v>732464</v>
      </c>
      <c r="J95" s="27">
        <f t="shared" si="9"/>
        <v>58597120</v>
      </c>
      <c r="K95" s="8"/>
    </row>
    <row r="96" spans="1:11" ht="31.5">
      <c r="A96" s="3"/>
      <c r="B96" s="278">
        <f t="shared" si="10"/>
        <v>70</v>
      </c>
      <c r="C96" s="279" t="s">
        <v>103</v>
      </c>
      <c r="D96" s="280"/>
      <c r="E96" s="281"/>
      <c r="F96" s="282" t="s">
        <v>237</v>
      </c>
      <c r="G96" s="283" t="s">
        <v>270</v>
      </c>
      <c r="H96" s="284">
        <v>10</v>
      </c>
      <c r="I96" s="285">
        <v>462268</v>
      </c>
      <c r="J96" s="286">
        <f t="shared" si="9"/>
        <v>4622680</v>
      </c>
      <c r="K96" s="8"/>
    </row>
    <row r="97" spans="1:11" ht="31.5">
      <c r="A97" s="3"/>
      <c r="B97" s="37">
        <f t="shared" si="10"/>
        <v>71</v>
      </c>
      <c r="C97" s="20" t="s">
        <v>104</v>
      </c>
      <c r="D97" s="21"/>
      <c r="E97" s="22"/>
      <c r="F97" s="23" t="s">
        <v>238</v>
      </c>
      <c r="G97" s="24" t="s">
        <v>270</v>
      </c>
      <c r="H97" s="25">
        <v>103</v>
      </c>
      <c r="I97" s="26">
        <v>1417251</v>
      </c>
      <c r="J97" s="27">
        <f t="shared" si="9"/>
        <v>145976853</v>
      </c>
      <c r="K97" s="8"/>
    </row>
    <row r="98" spans="1:11" ht="47.25">
      <c r="A98" s="3"/>
      <c r="B98" s="37">
        <f t="shared" si="10"/>
        <v>72</v>
      </c>
      <c r="C98" s="20" t="s">
        <v>105</v>
      </c>
      <c r="D98" s="21"/>
      <c r="E98" s="22"/>
      <c r="F98" s="23" t="s">
        <v>239</v>
      </c>
      <c r="G98" s="24" t="s">
        <v>270</v>
      </c>
      <c r="H98" s="25">
        <v>5403</v>
      </c>
      <c r="I98" s="26">
        <v>35993</v>
      </c>
      <c r="J98" s="27">
        <f t="shared" si="9"/>
        <v>194470179</v>
      </c>
      <c r="K98" s="8"/>
    </row>
    <row r="99" spans="1:11" ht="31.5">
      <c r="A99" s="3"/>
      <c r="B99" s="37">
        <f t="shared" si="10"/>
        <v>73</v>
      </c>
      <c r="C99" s="20" t="s">
        <v>106</v>
      </c>
      <c r="D99" s="21"/>
      <c r="E99" s="22"/>
      <c r="F99" s="23" t="s">
        <v>240</v>
      </c>
      <c r="G99" s="24" t="s">
        <v>270</v>
      </c>
      <c r="H99" s="25">
        <v>71</v>
      </c>
      <c r="I99" s="26">
        <v>24029</v>
      </c>
      <c r="J99" s="27">
        <f t="shared" si="9"/>
        <v>1706059</v>
      </c>
      <c r="K99" s="8"/>
    </row>
    <row r="100" spans="1:11" ht="31.5">
      <c r="A100" s="3"/>
      <c r="B100" s="37">
        <f t="shared" si="10"/>
        <v>74</v>
      </c>
      <c r="C100" s="20" t="s">
        <v>107</v>
      </c>
      <c r="D100" s="21"/>
      <c r="E100" s="22"/>
      <c r="F100" s="23" t="s">
        <v>241</v>
      </c>
      <c r="G100" s="24" t="s">
        <v>269</v>
      </c>
      <c r="H100" s="25">
        <v>5</v>
      </c>
      <c r="I100" s="26">
        <v>221571</v>
      </c>
      <c r="J100" s="27">
        <f t="shared" si="9"/>
        <v>1107855</v>
      </c>
      <c r="K100" s="8"/>
    </row>
    <row r="101" spans="1:11" ht="31.5">
      <c r="A101" s="3"/>
      <c r="B101" s="37">
        <f t="shared" si="10"/>
        <v>75</v>
      </c>
      <c r="C101" s="20" t="s">
        <v>108</v>
      </c>
      <c r="D101" s="21"/>
      <c r="E101" s="22"/>
      <c r="F101" s="23" t="s">
        <v>242</v>
      </c>
      <c r="G101" s="24" t="s">
        <v>269</v>
      </c>
      <c r="H101" s="25">
        <v>200</v>
      </c>
      <c r="I101" s="26">
        <v>146766</v>
      </c>
      <c r="J101" s="27">
        <f t="shared" si="9"/>
        <v>29353200</v>
      </c>
      <c r="K101" s="8"/>
    </row>
    <row r="102" spans="1:11" ht="63">
      <c r="A102" s="3"/>
      <c r="B102" s="37">
        <f t="shared" si="10"/>
        <v>76</v>
      </c>
      <c r="C102" s="20" t="s">
        <v>109</v>
      </c>
      <c r="D102" s="21"/>
      <c r="E102" s="22"/>
      <c r="F102" s="23" t="s">
        <v>243</v>
      </c>
      <c r="G102" s="24" t="s">
        <v>271</v>
      </c>
      <c r="H102" s="25">
        <v>32</v>
      </c>
      <c r="I102" s="26">
        <v>20976</v>
      </c>
      <c r="J102" s="27">
        <f t="shared" si="9"/>
        <v>671232</v>
      </c>
      <c r="K102" s="8"/>
    </row>
    <row r="103" spans="1:11" ht="63">
      <c r="A103" s="3"/>
      <c r="B103" s="37">
        <f t="shared" si="10"/>
        <v>77</v>
      </c>
      <c r="C103" s="20" t="s">
        <v>110</v>
      </c>
      <c r="D103" s="21"/>
      <c r="E103" s="22"/>
      <c r="F103" s="23" t="s">
        <v>244</v>
      </c>
      <c r="G103" s="24" t="s">
        <v>271</v>
      </c>
      <c r="H103" s="25">
        <v>30</v>
      </c>
      <c r="I103" s="26">
        <v>17970</v>
      </c>
      <c r="J103" s="27">
        <f t="shared" si="9"/>
        <v>539100</v>
      </c>
      <c r="K103" s="8"/>
    </row>
    <row r="104" spans="1:11" ht="47.25">
      <c r="A104" s="3"/>
      <c r="B104" s="37">
        <f t="shared" si="10"/>
        <v>78</v>
      </c>
      <c r="C104" s="20" t="s">
        <v>111</v>
      </c>
      <c r="D104" s="21"/>
      <c r="E104" s="22"/>
      <c r="F104" s="23" t="s">
        <v>245</v>
      </c>
      <c r="G104" s="24" t="s">
        <v>271</v>
      </c>
      <c r="H104" s="25">
        <v>120</v>
      </c>
      <c r="I104" s="26">
        <v>7526</v>
      </c>
      <c r="J104" s="27">
        <f t="shared" si="9"/>
        <v>903120</v>
      </c>
      <c r="K104" s="8"/>
    </row>
    <row r="105" spans="1:11" ht="47.25">
      <c r="A105" s="3"/>
      <c r="B105" s="37">
        <f t="shared" si="10"/>
        <v>79</v>
      </c>
      <c r="C105" s="20" t="s">
        <v>112</v>
      </c>
      <c r="D105" s="21"/>
      <c r="E105" s="22"/>
      <c r="F105" s="23" t="s">
        <v>246</v>
      </c>
      <c r="G105" s="24" t="s">
        <v>271</v>
      </c>
      <c r="H105" s="25">
        <v>100</v>
      </c>
      <c r="I105" s="26">
        <v>9018</v>
      </c>
      <c r="J105" s="27">
        <f t="shared" si="9"/>
        <v>901800</v>
      </c>
      <c r="K105" s="8"/>
    </row>
    <row r="106" spans="1:11" ht="15.75">
      <c r="A106" s="3"/>
      <c r="B106" s="37">
        <f t="shared" si="10"/>
        <v>80</v>
      </c>
      <c r="C106" s="20" t="s">
        <v>113</v>
      </c>
      <c r="D106" s="21"/>
      <c r="E106" s="22"/>
      <c r="F106" s="23" t="s">
        <v>247</v>
      </c>
      <c r="G106" s="24" t="s">
        <v>269</v>
      </c>
      <c r="H106" s="25">
        <v>30</v>
      </c>
      <c r="I106" s="26">
        <v>542807</v>
      </c>
      <c r="J106" s="27">
        <f t="shared" si="9"/>
        <v>16284210</v>
      </c>
      <c r="K106" s="8"/>
    </row>
    <row r="107" spans="1:11" ht="15.75">
      <c r="A107" s="3"/>
      <c r="B107" s="37">
        <f t="shared" si="10"/>
        <v>81</v>
      </c>
      <c r="C107" s="20" t="s">
        <v>114</v>
      </c>
      <c r="D107" s="21"/>
      <c r="E107" s="22"/>
      <c r="F107" s="23" t="s">
        <v>248</v>
      </c>
      <c r="G107" s="24" t="s">
        <v>270</v>
      </c>
      <c r="H107" s="25">
        <v>259</v>
      </c>
      <c r="I107" s="26">
        <v>34298</v>
      </c>
      <c r="J107" s="27">
        <f t="shared" si="9"/>
        <v>8883182</v>
      </c>
      <c r="K107" s="8"/>
    </row>
    <row r="108" spans="1:11" ht="31.5">
      <c r="A108" s="3"/>
      <c r="B108" s="37">
        <f t="shared" si="10"/>
        <v>82</v>
      </c>
      <c r="C108" s="20" t="s">
        <v>115</v>
      </c>
      <c r="D108" s="21"/>
      <c r="E108" s="22"/>
      <c r="F108" s="23" t="s">
        <v>249</v>
      </c>
      <c r="G108" s="24" t="s">
        <v>270</v>
      </c>
      <c r="H108" s="25">
        <v>35</v>
      </c>
      <c r="I108" s="26">
        <v>66925</v>
      </c>
      <c r="J108" s="27">
        <f t="shared" si="9"/>
        <v>2342375</v>
      </c>
      <c r="K108" s="8"/>
    </row>
    <row r="109" spans="1:11" ht="47.25">
      <c r="A109" s="3"/>
      <c r="B109" s="37">
        <f t="shared" si="10"/>
        <v>83</v>
      </c>
      <c r="C109" s="20" t="s">
        <v>116</v>
      </c>
      <c r="D109" s="21"/>
      <c r="E109" s="22"/>
      <c r="F109" s="23" t="s">
        <v>250</v>
      </c>
      <c r="G109" s="24" t="s">
        <v>270</v>
      </c>
      <c r="H109" s="25">
        <v>35</v>
      </c>
      <c r="I109" s="26">
        <v>34724</v>
      </c>
      <c r="J109" s="27">
        <f t="shared" si="9"/>
        <v>1215340</v>
      </c>
      <c r="K109" s="8"/>
    </row>
    <row r="110" spans="1:11" ht="47.25">
      <c r="A110" s="3"/>
      <c r="B110" s="37">
        <f t="shared" si="10"/>
        <v>84</v>
      </c>
      <c r="C110" s="20" t="s">
        <v>117</v>
      </c>
      <c r="D110" s="21"/>
      <c r="E110" s="22"/>
      <c r="F110" s="23" t="s">
        <v>251</v>
      </c>
      <c r="G110" s="24" t="s">
        <v>270</v>
      </c>
      <c r="H110" s="25">
        <v>500</v>
      </c>
      <c r="I110" s="26">
        <v>9169</v>
      </c>
      <c r="J110" s="27">
        <f t="shared" si="9"/>
        <v>4584500</v>
      </c>
      <c r="K110" s="8"/>
    </row>
    <row r="111" spans="1:11" ht="16.5" thickBot="1">
      <c r="A111" s="3"/>
      <c r="B111" s="51" t="s">
        <v>20</v>
      </c>
      <c r="C111" s="52"/>
      <c r="D111" s="53"/>
      <c r="E111" s="54"/>
      <c r="F111" s="55" t="s">
        <v>118</v>
      </c>
      <c r="G111" s="52"/>
      <c r="H111" s="71"/>
      <c r="I111" s="70"/>
      <c r="J111" s="58">
        <f>SUM(J89:J110)</f>
        <v>1393605706</v>
      </c>
      <c r="K111" s="8"/>
    </row>
    <row r="112" spans="1:11" ht="16.5" thickBot="1">
      <c r="A112" s="3"/>
      <c r="B112" s="12"/>
      <c r="C112" s="13"/>
      <c r="D112" s="59"/>
      <c r="E112" s="60"/>
      <c r="F112" s="15" t="s">
        <v>119</v>
      </c>
      <c r="G112" s="15"/>
      <c r="H112" s="16"/>
      <c r="I112" s="17"/>
      <c r="J112" s="18"/>
      <c r="K112" s="8"/>
    </row>
    <row r="113" spans="1:11" ht="31.5">
      <c r="A113" s="3"/>
      <c r="B113" s="278">
        <f>B110+1</f>
        <v>85</v>
      </c>
      <c r="C113" s="279" t="s">
        <v>120</v>
      </c>
      <c r="D113" s="280"/>
      <c r="E113" s="281"/>
      <c r="F113" s="282" t="s">
        <v>252</v>
      </c>
      <c r="G113" s="283" t="s">
        <v>274</v>
      </c>
      <c r="H113" s="284">
        <v>76946</v>
      </c>
      <c r="I113" s="285">
        <v>6682</v>
      </c>
      <c r="J113" s="286">
        <f>IFERROR(ROUNDUP(I113*H113,0),"")</f>
        <v>514153172</v>
      </c>
      <c r="K113" s="8"/>
    </row>
    <row r="114" spans="1:11" ht="16.5" thickBot="1">
      <c r="A114" s="3"/>
      <c r="B114" s="51" t="s">
        <v>20</v>
      </c>
      <c r="C114" s="52"/>
      <c r="D114" s="53"/>
      <c r="E114" s="54"/>
      <c r="F114" s="55" t="s">
        <v>121</v>
      </c>
      <c r="G114" s="52"/>
      <c r="H114" s="72"/>
      <c r="I114" s="70"/>
      <c r="J114" s="58">
        <f>SUM(J113:J113)</f>
        <v>514153172</v>
      </c>
      <c r="K114" s="8"/>
    </row>
    <row r="115" spans="1:11" ht="16.5" thickBot="1">
      <c r="A115" s="3"/>
      <c r="B115" s="12"/>
      <c r="C115" s="13"/>
      <c r="D115" s="59"/>
      <c r="E115" s="60"/>
      <c r="F115" s="15" t="s">
        <v>122</v>
      </c>
      <c r="G115" s="15"/>
      <c r="H115" s="16"/>
      <c r="I115" s="17"/>
      <c r="J115" s="18"/>
      <c r="K115" s="8"/>
    </row>
    <row r="116" spans="1:11" ht="31.5">
      <c r="A116" s="3"/>
      <c r="B116" s="37">
        <f>B113+1</f>
        <v>86</v>
      </c>
      <c r="C116" s="20" t="s">
        <v>123</v>
      </c>
      <c r="D116" s="21"/>
      <c r="E116" s="22"/>
      <c r="F116" s="23" t="s">
        <v>253</v>
      </c>
      <c r="G116" s="24" t="s">
        <v>270</v>
      </c>
      <c r="H116" s="25">
        <v>200</v>
      </c>
      <c r="I116" s="26">
        <v>196564</v>
      </c>
      <c r="J116" s="27">
        <f t="shared" ref="J116:J117" si="11">IFERROR(ROUNDUP(I116*H116,0),"")</f>
        <v>39312800</v>
      </c>
      <c r="K116" s="8"/>
    </row>
    <row r="117" spans="1:11" ht="126">
      <c r="A117" s="3"/>
      <c r="B117" s="37">
        <f>B116+1</f>
        <v>87</v>
      </c>
      <c r="C117" s="20" t="s">
        <v>124</v>
      </c>
      <c r="D117" s="21"/>
      <c r="E117" s="22"/>
      <c r="F117" s="23" t="s">
        <v>254</v>
      </c>
      <c r="G117" s="24" t="s">
        <v>270</v>
      </c>
      <c r="H117" s="25">
        <v>130</v>
      </c>
      <c r="I117" s="26">
        <v>523943</v>
      </c>
      <c r="J117" s="27">
        <f t="shared" si="11"/>
        <v>68112590</v>
      </c>
      <c r="K117" s="8"/>
    </row>
    <row r="118" spans="1:11" ht="16.5" thickBot="1">
      <c r="A118" s="3"/>
      <c r="B118" s="51" t="s">
        <v>20</v>
      </c>
      <c r="C118" s="52"/>
      <c r="D118" s="53"/>
      <c r="E118" s="54"/>
      <c r="F118" s="55" t="s">
        <v>125</v>
      </c>
      <c r="G118" s="52"/>
      <c r="H118" s="56"/>
      <c r="I118" s="70"/>
      <c r="J118" s="58">
        <f>SUM(J116:J117)</f>
        <v>107425390</v>
      </c>
      <c r="K118" s="8"/>
    </row>
    <row r="119" spans="1:11" ht="16.5" thickBot="1">
      <c r="A119" s="3"/>
      <c r="B119" s="12"/>
      <c r="C119" s="13"/>
      <c r="D119" s="59"/>
      <c r="E119" s="60"/>
      <c r="F119" s="15" t="s">
        <v>126</v>
      </c>
      <c r="G119" s="15"/>
      <c r="H119" s="16"/>
      <c r="I119" s="17"/>
      <c r="J119" s="18"/>
      <c r="K119" s="8"/>
    </row>
    <row r="120" spans="1:11" ht="63">
      <c r="A120" s="3"/>
      <c r="B120" s="37">
        <f>B117+1</f>
        <v>88</v>
      </c>
      <c r="C120" s="20" t="s">
        <v>127</v>
      </c>
      <c r="D120" s="21"/>
      <c r="E120" s="22"/>
      <c r="F120" s="23" t="s">
        <v>255</v>
      </c>
      <c r="G120" s="24" t="s">
        <v>270</v>
      </c>
      <c r="H120" s="25">
        <v>5000</v>
      </c>
      <c r="I120" s="26">
        <v>2244</v>
      </c>
      <c r="J120" s="27">
        <f t="shared" ref="J120:J122" si="12">IFERROR(ROUNDUP(I120*H120,0),"")</f>
        <v>11220000</v>
      </c>
      <c r="K120" s="8"/>
    </row>
    <row r="121" spans="1:11" ht="94.5">
      <c r="A121" s="3"/>
      <c r="B121" s="37">
        <f>B120+1</f>
        <v>89</v>
      </c>
      <c r="C121" s="20" t="s">
        <v>128</v>
      </c>
      <c r="D121" s="21"/>
      <c r="E121" s="22"/>
      <c r="F121" s="23" t="s">
        <v>256</v>
      </c>
      <c r="G121" s="24" t="s">
        <v>271</v>
      </c>
      <c r="H121" s="25">
        <v>200</v>
      </c>
      <c r="I121" s="26">
        <v>54077</v>
      </c>
      <c r="J121" s="27">
        <f t="shared" si="12"/>
        <v>10815400</v>
      </c>
      <c r="K121" s="8"/>
    </row>
    <row r="122" spans="1:11" ht="110.25">
      <c r="A122" s="3"/>
      <c r="B122" s="37">
        <f t="shared" ref="B122" si="13">B121+1</f>
        <v>90</v>
      </c>
      <c r="C122" s="20" t="s">
        <v>129</v>
      </c>
      <c r="D122" s="21"/>
      <c r="E122" s="22"/>
      <c r="F122" s="23" t="s">
        <v>257</v>
      </c>
      <c r="G122" s="24" t="s">
        <v>273</v>
      </c>
      <c r="H122" s="25">
        <v>304</v>
      </c>
      <c r="I122" s="26">
        <v>323715</v>
      </c>
      <c r="J122" s="27">
        <f t="shared" si="12"/>
        <v>98409360</v>
      </c>
      <c r="K122" s="8"/>
    </row>
    <row r="123" spans="1:11" ht="16.5" thickBot="1">
      <c r="A123" s="3"/>
      <c r="B123" s="51" t="s">
        <v>20</v>
      </c>
      <c r="C123" s="52"/>
      <c r="D123" s="53"/>
      <c r="E123" s="54"/>
      <c r="F123" s="55" t="s">
        <v>130</v>
      </c>
      <c r="G123" s="52"/>
      <c r="H123" s="56"/>
      <c r="I123" s="70"/>
      <c r="J123" s="58">
        <f>SUM(J120:J122)</f>
        <v>120444760</v>
      </c>
      <c r="K123" s="8"/>
    </row>
    <row r="124" spans="1:11" ht="16.5" thickBot="1">
      <c r="A124" s="3"/>
      <c r="B124" s="12"/>
      <c r="C124" s="13"/>
      <c r="D124" s="59"/>
      <c r="E124" s="60"/>
      <c r="F124" s="15" t="s">
        <v>131</v>
      </c>
      <c r="G124" s="15"/>
      <c r="H124" s="16"/>
      <c r="I124" s="17"/>
      <c r="J124" s="18"/>
      <c r="K124" s="8"/>
    </row>
    <row r="125" spans="1:11" ht="78.75">
      <c r="A125" s="3"/>
      <c r="B125" s="37">
        <f>B122+1</f>
        <v>91</v>
      </c>
      <c r="C125" s="20" t="s">
        <v>132</v>
      </c>
      <c r="D125" s="21"/>
      <c r="E125" s="22"/>
      <c r="F125" s="23" t="s">
        <v>258</v>
      </c>
      <c r="G125" s="24" t="s">
        <v>275</v>
      </c>
      <c r="H125" s="25">
        <v>1451742</v>
      </c>
      <c r="I125" s="26">
        <v>1573</v>
      </c>
      <c r="J125" s="27">
        <f t="shared" ref="J125:J127" si="14">IFERROR(ROUNDUP(I125*H125,0),"")</f>
        <v>2283590166</v>
      </c>
      <c r="K125" s="8"/>
    </row>
    <row r="126" spans="1:11" ht="63">
      <c r="A126" s="3"/>
      <c r="B126" s="37">
        <f>B125+1</f>
        <v>92</v>
      </c>
      <c r="C126" s="20" t="s">
        <v>133</v>
      </c>
      <c r="D126" s="21"/>
      <c r="E126" s="22"/>
      <c r="F126" s="23" t="s">
        <v>259</v>
      </c>
      <c r="G126" s="24" t="s">
        <v>276</v>
      </c>
      <c r="H126" s="25">
        <v>256599</v>
      </c>
      <c r="I126" s="26">
        <v>1210</v>
      </c>
      <c r="J126" s="27">
        <f t="shared" si="14"/>
        <v>310484790</v>
      </c>
      <c r="K126" s="8"/>
    </row>
    <row r="127" spans="1:11" ht="63">
      <c r="A127" s="3"/>
      <c r="B127" s="37">
        <f>B126+1</f>
        <v>93</v>
      </c>
      <c r="C127" s="20" t="s">
        <v>134</v>
      </c>
      <c r="D127" s="21"/>
      <c r="E127" s="22"/>
      <c r="F127" s="23" t="s">
        <v>260</v>
      </c>
      <c r="G127" s="24" t="s">
        <v>269</v>
      </c>
      <c r="H127" s="25">
        <v>2000</v>
      </c>
      <c r="I127" s="26">
        <v>4365</v>
      </c>
      <c r="J127" s="27">
        <f t="shared" si="14"/>
        <v>8730000</v>
      </c>
      <c r="K127" s="8"/>
    </row>
    <row r="128" spans="1:11" ht="16.5" thickBot="1">
      <c r="A128" s="3"/>
      <c r="B128" s="51" t="s">
        <v>20</v>
      </c>
      <c r="C128" s="52"/>
      <c r="D128" s="53"/>
      <c r="E128" s="54"/>
      <c r="F128" s="55" t="s">
        <v>135</v>
      </c>
      <c r="G128" s="52"/>
      <c r="H128" s="56"/>
      <c r="I128" s="70"/>
      <c r="J128" s="58">
        <f>SUM(J125:J127)</f>
        <v>2602804956</v>
      </c>
      <c r="K128" s="8"/>
    </row>
    <row r="129" spans="1:11" ht="16.5" thickBot="1">
      <c r="A129" s="3"/>
      <c r="B129" s="12"/>
      <c r="C129" s="13"/>
      <c r="D129" s="59"/>
      <c r="E129" s="60"/>
      <c r="F129" s="15" t="s">
        <v>136</v>
      </c>
      <c r="G129" s="15"/>
      <c r="H129" s="16"/>
      <c r="I129" s="17"/>
      <c r="J129" s="18"/>
      <c r="K129" s="8"/>
    </row>
    <row r="130" spans="1:11" ht="78.75">
      <c r="A130" s="3"/>
      <c r="B130" s="37">
        <f>B127+1</f>
        <v>94</v>
      </c>
      <c r="C130" s="20" t="s">
        <v>137</v>
      </c>
      <c r="D130" s="21"/>
      <c r="E130" s="22"/>
      <c r="F130" s="23" t="s">
        <v>261</v>
      </c>
      <c r="G130" s="24" t="s">
        <v>273</v>
      </c>
      <c r="H130" s="25">
        <v>100</v>
      </c>
      <c r="I130" s="26">
        <v>62579</v>
      </c>
      <c r="J130" s="27">
        <f t="shared" ref="J130:J132" si="15">IFERROR(ROUNDUP(I130*H130,0),"")</f>
        <v>6257900</v>
      </c>
      <c r="K130" s="8"/>
    </row>
    <row r="131" spans="1:11" ht="47.25">
      <c r="A131" s="3"/>
      <c r="B131" s="37">
        <f>+B130+1</f>
        <v>95</v>
      </c>
      <c r="C131" s="20" t="s">
        <v>138</v>
      </c>
      <c r="D131" s="21"/>
      <c r="E131" s="22"/>
      <c r="F131" s="23" t="s">
        <v>262</v>
      </c>
      <c r="G131" s="24" t="s">
        <v>277</v>
      </c>
      <c r="H131" s="25">
        <v>130</v>
      </c>
      <c r="I131" s="26">
        <v>754609</v>
      </c>
      <c r="J131" s="27">
        <f t="shared" si="15"/>
        <v>98099170</v>
      </c>
      <c r="K131" s="8"/>
    </row>
    <row r="132" spans="1:11" ht="78.75">
      <c r="A132" s="3"/>
      <c r="B132" s="37">
        <f t="shared" ref="B132" si="16">+B131+1</f>
        <v>96</v>
      </c>
      <c r="C132" s="20" t="s">
        <v>139</v>
      </c>
      <c r="D132" s="21"/>
      <c r="E132" s="22"/>
      <c r="F132" s="23" t="s">
        <v>263</v>
      </c>
      <c r="G132" s="24" t="s">
        <v>273</v>
      </c>
      <c r="H132" s="25">
        <v>10</v>
      </c>
      <c r="I132" s="26">
        <v>223996</v>
      </c>
      <c r="J132" s="27">
        <f t="shared" si="15"/>
        <v>2239960</v>
      </c>
      <c r="K132" s="8"/>
    </row>
    <row r="133" spans="1:11" ht="16.5" thickBot="1">
      <c r="A133" s="3"/>
      <c r="B133" s="51" t="s">
        <v>20</v>
      </c>
      <c r="C133" s="52"/>
      <c r="D133" s="53"/>
      <c r="E133" s="54"/>
      <c r="F133" s="55" t="s">
        <v>140</v>
      </c>
      <c r="G133" s="52"/>
      <c r="H133" s="56"/>
      <c r="I133" s="70"/>
      <c r="J133" s="58">
        <f>SUM(J130:J132)</f>
        <v>106597030</v>
      </c>
      <c r="K133" s="8"/>
    </row>
    <row r="134" spans="1:11" ht="16.5" thickBot="1">
      <c r="A134" s="3"/>
      <c r="B134" s="12"/>
      <c r="C134" s="13"/>
      <c r="D134" s="59"/>
      <c r="E134" s="60"/>
      <c r="F134" s="15" t="s">
        <v>141</v>
      </c>
      <c r="G134" s="15"/>
      <c r="H134" s="16"/>
      <c r="I134" s="17"/>
      <c r="J134" s="18"/>
      <c r="K134" s="8"/>
    </row>
    <row r="135" spans="1:11" ht="31.5">
      <c r="A135" s="3"/>
      <c r="B135" s="37">
        <f>B132+1</f>
        <v>97</v>
      </c>
      <c r="C135" s="20" t="s">
        <v>142</v>
      </c>
      <c r="D135" s="152"/>
      <c r="E135" s="153"/>
      <c r="F135" s="23" t="s">
        <v>264</v>
      </c>
      <c r="G135" s="24" t="s">
        <v>278</v>
      </c>
      <c r="H135" s="25">
        <v>200</v>
      </c>
      <c r="I135" s="26">
        <v>75214</v>
      </c>
      <c r="J135" s="27">
        <f>IFERROR(ROUNDUP(I135*H135,0),"")</f>
        <v>15042800</v>
      </c>
      <c r="K135" s="8"/>
    </row>
    <row r="136" spans="1:11" ht="16.5" thickBot="1">
      <c r="A136" s="3"/>
      <c r="B136" s="51" t="s">
        <v>20</v>
      </c>
      <c r="C136" s="52"/>
      <c r="D136" s="53"/>
      <c r="E136" s="54"/>
      <c r="F136" s="55" t="s">
        <v>143</v>
      </c>
      <c r="G136" s="52"/>
      <c r="H136" s="73"/>
      <c r="I136" s="70"/>
      <c r="J136" s="58">
        <f>SUM(J135:J135)</f>
        <v>15042800</v>
      </c>
      <c r="K136" s="8"/>
    </row>
    <row r="137" spans="1:11" ht="16.5" thickBot="1">
      <c r="A137" s="74"/>
      <c r="B137" s="321" t="s">
        <v>144</v>
      </c>
      <c r="C137" s="322"/>
      <c r="D137" s="322"/>
      <c r="E137" s="322"/>
      <c r="F137" s="322"/>
      <c r="G137" s="322"/>
      <c r="H137" s="322"/>
      <c r="I137" s="323"/>
      <c r="J137" s="18">
        <f>J14+J21+J24+J56+J63+J81+J87+J111+J114+J118+J123+J128+J133+J136</f>
        <v>15250660851</v>
      </c>
      <c r="K137" s="75"/>
    </row>
    <row r="138" spans="1:11" ht="16.5" thickBot="1">
      <c r="A138" s="74"/>
      <c r="B138" s="76"/>
      <c r="C138" s="76"/>
      <c r="D138" s="77"/>
      <c r="E138" s="76"/>
      <c r="F138" s="76"/>
      <c r="G138" s="78"/>
      <c r="H138" s="79"/>
      <c r="I138" s="80"/>
      <c r="J138" s="80"/>
      <c r="K138" s="75"/>
    </row>
    <row r="139" spans="1:11" ht="15.75">
      <c r="A139" s="74"/>
      <c r="B139" s="81"/>
      <c r="C139" s="82"/>
      <c r="D139" s="83"/>
      <c r="E139" s="81"/>
      <c r="F139" s="324" t="s">
        <v>145</v>
      </c>
      <c r="G139" s="325"/>
      <c r="H139" s="325"/>
      <c r="I139" s="325"/>
      <c r="J139" s="326"/>
      <c r="K139" s="75"/>
    </row>
    <row r="140" spans="1:11" ht="15.75">
      <c r="A140" s="74"/>
      <c r="B140" s="81"/>
      <c r="C140" s="84"/>
      <c r="D140" s="85"/>
      <c r="E140" s="84"/>
      <c r="F140" s="327"/>
      <c r="G140" s="328"/>
      <c r="H140" s="328"/>
      <c r="I140" s="328"/>
      <c r="J140" s="329"/>
      <c r="K140" s="86"/>
    </row>
    <row r="141" spans="1:11" ht="31.5">
      <c r="A141" s="74"/>
      <c r="B141" s="81"/>
      <c r="C141" s="84"/>
      <c r="D141" s="85"/>
      <c r="E141" s="84"/>
      <c r="F141" s="87" t="s">
        <v>146</v>
      </c>
      <c r="G141" s="88" t="s">
        <v>147</v>
      </c>
      <c r="H141" s="89"/>
      <c r="I141" s="90"/>
      <c r="J141" s="91">
        <v>47210676</v>
      </c>
      <c r="K141" s="75"/>
    </row>
    <row r="142" spans="1:11" ht="31.5">
      <c r="A142" s="74"/>
      <c r="B142" s="81"/>
      <c r="C142" s="84"/>
      <c r="D142" s="85"/>
      <c r="E142" s="84"/>
      <c r="F142" s="87" t="s">
        <v>148</v>
      </c>
      <c r="G142" s="88" t="s">
        <v>147</v>
      </c>
      <c r="H142" s="89"/>
      <c r="I142" s="90"/>
      <c r="J142" s="91">
        <v>30782146</v>
      </c>
      <c r="K142" s="75"/>
    </row>
    <row r="143" spans="1:11" ht="47.25">
      <c r="A143" s="74"/>
      <c r="B143" s="81"/>
      <c r="C143" s="84"/>
      <c r="D143" s="85"/>
      <c r="E143" s="84"/>
      <c r="F143" s="92" t="s">
        <v>149</v>
      </c>
      <c r="G143" s="88" t="s">
        <v>147</v>
      </c>
      <c r="H143" s="93"/>
      <c r="I143" s="94"/>
      <c r="J143" s="91">
        <v>153392985</v>
      </c>
      <c r="K143" s="75"/>
    </row>
    <row r="144" spans="1:11" ht="15.75">
      <c r="A144" s="74"/>
      <c r="B144" s="81"/>
      <c r="C144" s="84"/>
      <c r="D144" s="85"/>
      <c r="E144" s="84"/>
      <c r="F144" s="287" t="s">
        <v>150</v>
      </c>
      <c r="G144" s="288" t="s">
        <v>147</v>
      </c>
      <c r="H144" s="289"/>
      <c r="I144" s="290"/>
      <c r="J144" s="291">
        <v>138314410</v>
      </c>
      <c r="K144" s="75"/>
    </row>
    <row r="145" spans="1:11" ht="31.5">
      <c r="A145" s="74"/>
      <c r="B145" s="81"/>
      <c r="C145" s="84"/>
      <c r="D145" s="85"/>
      <c r="E145" s="84"/>
      <c r="F145" s="87" t="s">
        <v>151</v>
      </c>
      <c r="G145" s="88" t="s">
        <v>147</v>
      </c>
      <c r="H145" s="93"/>
      <c r="I145" s="90"/>
      <c r="J145" s="91">
        <v>78000000</v>
      </c>
      <c r="K145" s="75"/>
    </row>
    <row r="146" spans="1:11" ht="16.5" thickBot="1">
      <c r="A146" s="74"/>
      <c r="B146" s="81"/>
      <c r="C146" s="84"/>
      <c r="D146" s="85"/>
      <c r="E146" s="84"/>
      <c r="F146" s="95" t="s">
        <v>152</v>
      </c>
      <c r="G146" s="96" t="s">
        <v>153</v>
      </c>
      <c r="H146" s="97">
        <v>77</v>
      </c>
      <c r="I146" s="98">
        <v>97649</v>
      </c>
      <c r="J146" s="99">
        <f>H146*I146</f>
        <v>7518973</v>
      </c>
      <c r="K146" s="75"/>
    </row>
    <row r="147" spans="1:11" ht="16.5" thickBot="1">
      <c r="A147" s="74"/>
      <c r="B147" s="81"/>
      <c r="C147" s="84"/>
      <c r="D147" s="85"/>
      <c r="E147" s="84"/>
      <c r="F147" s="100"/>
      <c r="G147" s="100"/>
      <c r="H147" s="100"/>
      <c r="I147" s="100"/>
      <c r="J147" s="100"/>
      <c r="K147" s="75"/>
    </row>
    <row r="148" spans="1:11" ht="16.5" thickBot="1">
      <c r="A148" s="74"/>
      <c r="B148" s="81"/>
      <c r="C148" s="82"/>
      <c r="D148" s="83"/>
      <c r="E148" s="81"/>
      <c r="F148" s="101" t="s">
        <v>154</v>
      </c>
      <c r="G148" s="102"/>
      <c r="H148" s="330"/>
      <c r="I148" s="331"/>
      <c r="J148" s="18">
        <f>SUM(J137:J147)</f>
        <v>15705880041</v>
      </c>
      <c r="K148" s="75"/>
    </row>
    <row r="149" spans="1:11" ht="15.75">
      <c r="A149" s="74"/>
      <c r="B149" s="81"/>
      <c r="C149" s="82"/>
      <c r="D149" s="83"/>
      <c r="E149" s="81"/>
      <c r="F149" s="100"/>
      <c r="G149" s="100"/>
      <c r="H149" s="100"/>
      <c r="I149" s="105"/>
      <c r="J149" s="106"/>
      <c r="K149" s="75"/>
    </row>
    <row r="150" spans="1:11" ht="15.75">
      <c r="A150" s="74"/>
      <c r="B150" s="81"/>
      <c r="C150" s="82"/>
      <c r="D150" s="83"/>
      <c r="E150" s="81"/>
      <c r="F150" s="103"/>
      <c r="G150" s="104"/>
      <c r="H150" s="107"/>
      <c r="I150" s="108"/>
      <c r="J150" s="109"/>
      <c r="K150" s="75"/>
    </row>
    <row r="151" spans="1:11" ht="16.5" thickBot="1">
      <c r="A151" s="74"/>
      <c r="B151" s="81"/>
      <c r="C151" s="82"/>
      <c r="D151" s="110"/>
      <c r="E151" s="82"/>
      <c r="F151" s="81"/>
      <c r="G151" s="82"/>
      <c r="H151" s="111"/>
      <c r="I151" s="112"/>
      <c r="J151" s="113"/>
      <c r="K151" s="75"/>
    </row>
    <row r="152" spans="1:11" ht="15.75">
      <c r="A152" s="74"/>
      <c r="B152" s="332" t="s">
        <v>155</v>
      </c>
      <c r="C152" s="333"/>
      <c r="D152" s="333"/>
      <c r="E152" s="333"/>
      <c r="F152" s="333"/>
      <c r="G152" s="333"/>
      <c r="H152" s="333"/>
      <c r="I152" s="333"/>
      <c r="J152" s="334"/>
      <c r="K152" s="114"/>
    </row>
    <row r="153" spans="1:11" ht="15.75">
      <c r="A153" s="74"/>
      <c r="B153" s="304" t="s">
        <v>156</v>
      </c>
      <c r="C153" s="305"/>
      <c r="D153" s="305"/>
      <c r="E153" s="305"/>
      <c r="F153" s="305"/>
      <c r="G153" s="306" t="s">
        <v>10</v>
      </c>
      <c r="H153" s="306"/>
      <c r="I153" s="306"/>
      <c r="J153" s="115" t="s">
        <v>157</v>
      </c>
      <c r="K153" s="116"/>
    </row>
    <row r="154" spans="1:11" ht="47.45" customHeight="1">
      <c r="A154" s="74"/>
      <c r="B154" s="292" t="s">
        <v>158</v>
      </c>
      <c r="C154" s="293"/>
      <c r="D154" s="293"/>
      <c r="E154" s="293"/>
      <c r="F154" s="293"/>
      <c r="G154" s="294" t="s">
        <v>159</v>
      </c>
      <c r="H154" s="294"/>
      <c r="I154" s="117" t="s">
        <v>160</v>
      </c>
      <c r="J154" s="118">
        <v>0.20300000000000001</v>
      </c>
      <c r="K154" s="116"/>
    </row>
    <row r="155" spans="1:11" ht="15.75">
      <c r="A155" s="74"/>
      <c r="B155" s="292" t="s">
        <v>161</v>
      </c>
      <c r="C155" s="293"/>
      <c r="D155" s="293"/>
      <c r="E155" s="293"/>
      <c r="F155" s="293"/>
      <c r="G155" s="299" t="s">
        <v>162</v>
      </c>
      <c r="H155" s="300"/>
      <c r="I155" s="117" t="s">
        <v>163</v>
      </c>
      <c r="J155" s="118">
        <v>0.02</v>
      </c>
      <c r="K155" s="116"/>
    </row>
    <row r="156" spans="1:11" ht="30.75" customHeight="1">
      <c r="A156" s="74"/>
      <c r="B156" s="301" t="s">
        <v>164</v>
      </c>
      <c r="C156" s="302"/>
      <c r="D156" s="302"/>
      <c r="E156" s="302"/>
      <c r="F156" s="302"/>
      <c r="G156" s="303" t="s">
        <v>165</v>
      </c>
      <c r="H156" s="294"/>
      <c r="I156" s="117" t="s">
        <v>166</v>
      </c>
      <c r="J156" s="118">
        <v>0.05</v>
      </c>
      <c r="K156" s="75"/>
    </row>
    <row r="157" spans="1:11" ht="15.75">
      <c r="A157" s="3"/>
      <c r="B157" s="292" t="s">
        <v>167</v>
      </c>
      <c r="C157" s="293"/>
      <c r="D157" s="293"/>
      <c r="E157" s="293"/>
      <c r="F157" s="293"/>
      <c r="G157" s="294" t="s">
        <v>168</v>
      </c>
      <c r="H157" s="294"/>
      <c r="I157" s="117" t="s">
        <v>169</v>
      </c>
      <c r="J157" s="118">
        <f>SUM(J154:J156)</f>
        <v>0.27300000000000002</v>
      </c>
      <c r="K157" s="8"/>
    </row>
    <row r="158" spans="1:11" ht="16.5" thickBot="1">
      <c r="A158" s="3"/>
      <c r="B158" s="295" t="s">
        <v>170</v>
      </c>
      <c r="C158" s="296"/>
      <c r="D158" s="296"/>
      <c r="E158" s="296"/>
      <c r="F158" s="296"/>
      <c r="G158" s="297"/>
      <c r="H158" s="297"/>
      <c r="I158" s="297"/>
      <c r="J158" s="298"/>
      <c r="K158" s="8"/>
    </row>
    <row r="159" spans="1:11" ht="15.75">
      <c r="A159" s="3"/>
      <c r="B159" s="119"/>
      <c r="C159" s="120"/>
      <c r="D159" s="120"/>
      <c r="E159" s="120"/>
      <c r="F159" s="120"/>
      <c r="G159" s="121"/>
      <c r="H159" s="121"/>
      <c r="I159" s="121"/>
      <c r="J159" s="121"/>
      <c r="K159" s="8"/>
    </row>
  </sheetData>
  <mergeCells count="32">
    <mergeCell ref="B7:J8"/>
    <mergeCell ref="B1:J1"/>
    <mergeCell ref="B3:J3"/>
    <mergeCell ref="B4:J4"/>
    <mergeCell ref="B5:J5"/>
    <mergeCell ref="B6:J6"/>
    <mergeCell ref="B153:F153"/>
    <mergeCell ref="G153:I153"/>
    <mergeCell ref="B9:J9"/>
    <mergeCell ref="B10:B11"/>
    <mergeCell ref="C10:C11"/>
    <mergeCell ref="D10:E10"/>
    <mergeCell ref="F10:F11"/>
    <mergeCell ref="G10:G11"/>
    <mergeCell ref="H10:H11"/>
    <mergeCell ref="I10:I11"/>
    <mergeCell ref="J10:J11"/>
    <mergeCell ref="B137:I137"/>
    <mergeCell ref="F139:J139"/>
    <mergeCell ref="F140:J140"/>
    <mergeCell ref="H148:I148"/>
    <mergeCell ref="B152:J152"/>
    <mergeCell ref="B157:F157"/>
    <mergeCell ref="G157:H157"/>
    <mergeCell ref="B158:F158"/>
    <mergeCell ref="G158:J158"/>
    <mergeCell ref="B154:F154"/>
    <mergeCell ref="G154:H154"/>
    <mergeCell ref="B155:F155"/>
    <mergeCell ref="G155:H155"/>
    <mergeCell ref="B156:F156"/>
    <mergeCell ref="G156:H15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FF4FF9-B7CF-4959-8869-6C67B24ED84A}">
  <dimension ref="A1:L170"/>
  <sheetViews>
    <sheetView tabSelected="1" zoomScale="80" zoomScaleNormal="80" workbookViewId="0">
      <selection activeCell="B4" sqref="B4:J4"/>
    </sheetView>
  </sheetViews>
  <sheetFormatPr baseColWidth="10" defaultRowHeight="15"/>
  <cols>
    <col min="1" max="1" width="2.7109375" customWidth="1"/>
    <col min="2" max="2" width="7.85546875" bestFit="1" customWidth="1"/>
    <col min="6" max="6" width="39" customWidth="1"/>
    <col min="8" max="8" width="13.28515625" customWidth="1"/>
    <col min="9" max="9" width="14.7109375" customWidth="1"/>
    <col min="10" max="10" width="16.42578125" customWidth="1"/>
    <col min="11" max="11" width="2.85546875" customWidth="1"/>
  </cols>
  <sheetData>
    <row r="1" spans="1:11" ht="16.5" thickTop="1">
      <c r="A1" s="1"/>
      <c r="B1" s="341"/>
      <c r="C1" s="341"/>
      <c r="D1" s="341"/>
      <c r="E1" s="341"/>
      <c r="F1" s="341"/>
      <c r="G1" s="341"/>
      <c r="H1" s="341"/>
      <c r="I1" s="341"/>
      <c r="J1" s="341"/>
      <c r="K1" s="2"/>
    </row>
    <row r="2" spans="1:11" ht="15.75">
      <c r="A2" s="3"/>
      <c r="B2" s="4" t="s">
        <v>0</v>
      </c>
      <c r="C2" s="5" t="s">
        <v>1</v>
      </c>
      <c r="D2" s="4" t="s">
        <v>2</v>
      </c>
      <c r="E2" s="6">
        <v>2</v>
      </c>
      <c r="F2" s="7"/>
      <c r="G2" s="7"/>
      <c r="H2" s="7"/>
      <c r="I2" s="7"/>
      <c r="J2" s="7"/>
      <c r="K2" s="8"/>
    </row>
    <row r="3" spans="1:11" ht="15.75">
      <c r="A3" s="3"/>
      <c r="B3" s="342" t="s">
        <v>3</v>
      </c>
      <c r="C3" s="342"/>
      <c r="D3" s="342"/>
      <c r="E3" s="342"/>
      <c r="F3" s="342"/>
      <c r="G3" s="342"/>
      <c r="H3" s="342"/>
      <c r="I3" s="342"/>
      <c r="J3" s="342"/>
      <c r="K3" s="8"/>
    </row>
    <row r="4" spans="1:11" ht="15.75">
      <c r="A4" s="3"/>
      <c r="B4" s="343" t="s">
        <v>338</v>
      </c>
      <c r="C4" s="343"/>
      <c r="D4" s="343"/>
      <c r="E4" s="343"/>
      <c r="F4" s="343"/>
      <c r="G4" s="343"/>
      <c r="H4" s="343"/>
      <c r="I4" s="343"/>
      <c r="J4" s="343"/>
      <c r="K4" s="8"/>
    </row>
    <row r="5" spans="1:11" ht="15.75">
      <c r="A5" s="3"/>
      <c r="B5" s="343" t="s">
        <v>4</v>
      </c>
      <c r="C5" s="343"/>
      <c r="D5" s="343"/>
      <c r="E5" s="343"/>
      <c r="F5" s="343"/>
      <c r="G5" s="343"/>
      <c r="H5" s="343"/>
      <c r="I5" s="343"/>
      <c r="J5" s="343"/>
      <c r="K5" s="8"/>
    </row>
    <row r="6" spans="1:11" ht="16.5" thickBot="1">
      <c r="A6" s="3"/>
      <c r="B6" s="343" t="s">
        <v>5</v>
      </c>
      <c r="C6" s="343"/>
      <c r="D6" s="343"/>
      <c r="E6" s="343"/>
      <c r="F6" s="343"/>
      <c r="G6" s="343"/>
      <c r="H6" s="343"/>
      <c r="I6" s="343"/>
      <c r="J6" s="343"/>
      <c r="K6" s="8"/>
    </row>
    <row r="7" spans="1:11" ht="15.75">
      <c r="A7" s="9"/>
      <c r="B7" s="335" t="s">
        <v>6</v>
      </c>
      <c r="C7" s="336"/>
      <c r="D7" s="336"/>
      <c r="E7" s="336"/>
      <c r="F7" s="336"/>
      <c r="G7" s="336"/>
      <c r="H7" s="336"/>
      <c r="I7" s="336"/>
      <c r="J7" s="337"/>
      <c r="K7" s="10"/>
    </row>
    <row r="8" spans="1:11" ht="16.5" thickBot="1">
      <c r="A8" s="3"/>
      <c r="B8" s="338"/>
      <c r="C8" s="339"/>
      <c r="D8" s="339"/>
      <c r="E8" s="339"/>
      <c r="F8" s="339"/>
      <c r="G8" s="339"/>
      <c r="H8" s="339"/>
      <c r="I8" s="339"/>
      <c r="J8" s="340"/>
      <c r="K8" s="8"/>
    </row>
    <row r="9" spans="1:11" ht="16.5" thickBot="1">
      <c r="A9" s="3"/>
      <c r="B9" s="307"/>
      <c r="C9" s="308"/>
      <c r="D9" s="308"/>
      <c r="E9" s="308"/>
      <c r="F9" s="308"/>
      <c r="G9" s="308"/>
      <c r="H9" s="308"/>
      <c r="I9" s="308"/>
      <c r="J9" s="309"/>
      <c r="K9" s="8"/>
    </row>
    <row r="10" spans="1:11" ht="15.75">
      <c r="A10" s="3"/>
      <c r="B10" s="310" t="s">
        <v>7</v>
      </c>
      <c r="C10" s="312" t="s">
        <v>8</v>
      </c>
      <c r="D10" s="314" t="s">
        <v>9</v>
      </c>
      <c r="E10" s="314"/>
      <c r="F10" s="310" t="s">
        <v>10</v>
      </c>
      <c r="G10" s="312" t="s">
        <v>11</v>
      </c>
      <c r="H10" s="315" t="s">
        <v>12</v>
      </c>
      <c r="I10" s="317" t="s">
        <v>13</v>
      </c>
      <c r="J10" s="319" t="s">
        <v>14</v>
      </c>
      <c r="K10" s="8"/>
    </row>
    <row r="11" spans="1:11" ht="16.5" thickBot="1">
      <c r="A11" s="3"/>
      <c r="B11" s="311"/>
      <c r="C11" s="313"/>
      <c r="D11" s="11" t="s">
        <v>15</v>
      </c>
      <c r="E11" s="11" t="s">
        <v>16</v>
      </c>
      <c r="F11" s="311"/>
      <c r="G11" s="313"/>
      <c r="H11" s="316"/>
      <c r="I11" s="318"/>
      <c r="J11" s="320"/>
      <c r="K11" s="8"/>
    </row>
    <row r="12" spans="1:11" ht="16.5" thickBot="1">
      <c r="A12" s="3"/>
      <c r="B12" s="12"/>
      <c r="C12" s="13"/>
      <c r="D12" s="14"/>
      <c r="E12" s="13"/>
      <c r="F12" s="15" t="s">
        <v>17</v>
      </c>
      <c r="G12" s="15"/>
      <c r="H12" s="16"/>
      <c r="I12" s="17"/>
      <c r="J12" s="18"/>
      <c r="K12" s="8"/>
    </row>
    <row r="13" spans="1:11" ht="31.5">
      <c r="A13" s="3"/>
      <c r="B13" s="19" t="s">
        <v>18</v>
      </c>
      <c r="C13" s="20" t="s">
        <v>19</v>
      </c>
      <c r="D13" s="21"/>
      <c r="E13" s="22"/>
      <c r="F13" s="23" t="s">
        <v>171</v>
      </c>
      <c r="G13" s="24" t="s">
        <v>268</v>
      </c>
      <c r="H13" s="25">
        <v>7</v>
      </c>
      <c r="I13" s="271"/>
      <c r="J13" s="272">
        <f>IFERROR(ROUNDUP(I13*H13,0),"")</f>
        <v>0</v>
      </c>
      <c r="K13" s="8"/>
    </row>
    <row r="14" spans="1:11" ht="16.5" thickBot="1">
      <c r="A14" s="3"/>
      <c r="B14" s="28" t="s">
        <v>20</v>
      </c>
      <c r="C14" s="29"/>
      <c r="D14" s="30"/>
      <c r="E14" s="31"/>
      <c r="F14" s="32" t="s">
        <v>21</v>
      </c>
      <c r="G14" s="33"/>
      <c r="H14" s="34"/>
      <c r="I14" s="35"/>
      <c r="J14" s="277">
        <f>SUM(J13:J13)</f>
        <v>0</v>
      </c>
      <c r="K14" s="8"/>
    </row>
    <row r="15" spans="1:11" ht="16.5" thickBot="1">
      <c r="A15" s="3"/>
      <c r="B15" s="12"/>
      <c r="C15" s="13"/>
      <c r="D15" s="14"/>
      <c r="E15" s="13"/>
      <c r="F15" s="15" t="s">
        <v>22</v>
      </c>
      <c r="G15" s="15"/>
      <c r="H15" s="16"/>
      <c r="I15" s="17"/>
      <c r="J15" s="18"/>
      <c r="K15" s="8"/>
    </row>
    <row r="16" spans="1:11" ht="78.75">
      <c r="A16" s="3"/>
      <c r="B16" s="19">
        <f>B13+1</f>
        <v>2</v>
      </c>
      <c r="C16" s="20" t="s">
        <v>23</v>
      </c>
      <c r="D16" s="21"/>
      <c r="E16" s="22"/>
      <c r="F16" s="23" t="s">
        <v>172</v>
      </c>
      <c r="G16" s="24" t="s">
        <v>269</v>
      </c>
      <c r="H16" s="25">
        <v>1518</v>
      </c>
      <c r="I16" s="271"/>
      <c r="J16" s="272">
        <f>IFERROR(ROUNDUP(I16*H16,0),"")</f>
        <v>0</v>
      </c>
      <c r="K16" s="8"/>
    </row>
    <row r="17" spans="1:11" ht="141.75">
      <c r="A17" s="3"/>
      <c r="B17" s="37">
        <f>B16+1</f>
        <v>3</v>
      </c>
      <c r="C17" s="20" t="s">
        <v>24</v>
      </c>
      <c r="D17" s="21"/>
      <c r="E17" s="22"/>
      <c r="F17" s="23" t="s">
        <v>173</v>
      </c>
      <c r="G17" s="24" t="s">
        <v>269</v>
      </c>
      <c r="H17" s="25">
        <v>200</v>
      </c>
      <c r="I17" s="271"/>
      <c r="J17" s="272">
        <f>IFERROR(ROUNDUP(I17*H17,0),"")</f>
        <v>0</v>
      </c>
      <c r="K17" s="8"/>
    </row>
    <row r="18" spans="1:11" ht="94.5">
      <c r="A18" s="3"/>
      <c r="B18" s="37">
        <f>B17+1</f>
        <v>4</v>
      </c>
      <c r="C18" s="20" t="s">
        <v>25</v>
      </c>
      <c r="D18" s="21"/>
      <c r="E18" s="22"/>
      <c r="F18" s="23" t="s">
        <v>174</v>
      </c>
      <c r="G18" s="24" t="s">
        <v>269</v>
      </c>
      <c r="H18" s="25">
        <v>2</v>
      </c>
      <c r="I18" s="271"/>
      <c r="J18" s="272">
        <f>IFERROR(ROUNDUP(I18*H18,0),"")</f>
        <v>0</v>
      </c>
      <c r="K18" s="8"/>
    </row>
    <row r="19" spans="1:11" ht="63">
      <c r="A19" s="3"/>
      <c r="B19" s="37">
        <f>B18+1</f>
        <v>5</v>
      </c>
      <c r="C19" s="20" t="s">
        <v>26</v>
      </c>
      <c r="D19" s="21"/>
      <c r="E19" s="22"/>
      <c r="F19" s="23" t="s">
        <v>175</v>
      </c>
      <c r="G19" s="24" t="s">
        <v>269</v>
      </c>
      <c r="H19" s="25">
        <v>14</v>
      </c>
      <c r="I19" s="271"/>
      <c r="J19" s="272">
        <f>IFERROR(ROUNDUP(I19*H19,0),"")</f>
        <v>0</v>
      </c>
      <c r="K19" s="8"/>
    </row>
    <row r="20" spans="1:11" ht="47.25">
      <c r="A20" s="3"/>
      <c r="B20" s="37">
        <f>B19+1</f>
        <v>6</v>
      </c>
      <c r="C20" s="20" t="s">
        <v>27</v>
      </c>
      <c r="D20" s="21"/>
      <c r="E20" s="22"/>
      <c r="F20" s="23" t="s">
        <v>176</v>
      </c>
      <c r="G20" s="24" t="s">
        <v>269</v>
      </c>
      <c r="H20" s="25">
        <v>2000</v>
      </c>
      <c r="I20" s="271"/>
      <c r="J20" s="272">
        <f>IFERROR(ROUNDUP(I20*H20,0),"")</f>
        <v>0</v>
      </c>
      <c r="K20" s="8"/>
    </row>
    <row r="21" spans="1:11" ht="16.5" thickBot="1">
      <c r="A21" s="3"/>
      <c r="B21" s="28" t="s">
        <v>20</v>
      </c>
      <c r="C21" s="38"/>
      <c r="D21" s="39"/>
      <c r="E21" s="38"/>
      <c r="F21" s="40" t="s">
        <v>28</v>
      </c>
      <c r="G21" s="38"/>
      <c r="H21" s="41"/>
      <c r="I21" s="26"/>
      <c r="J21" s="276">
        <f>SUM(J16:J20)</f>
        <v>0</v>
      </c>
      <c r="K21" s="8"/>
    </row>
    <row r="22" spans="1:11" ht="16.5" thickBot="1">
      <c r="A22" s="3"/>
      <c r="B22" s="12"/>
      <c r="C22" s="13"/>
      <c r="D22" s="14"/>
      <c r="E22" s="13"/>
      <c r="F22" s="15" t="s">
        <v>29</v>
      </c>
      <c r="G22" s="15"/>
      <c r="H22" s="16"/>
      <c r="I22" s="17"/>
      <c r="J22" s="18"/>
      <c r="K22" s="8"/>
    </row>
    <row r="23" spans="1:11" ht="126">
      <c r="A23" s="3"/>
      <c r="B23" s="37">
        <f>+B20+1</f>
        <v>7</v>
      </c>
      <c r="C23" s="20" t="s">
        <v>30</v>
      </c>
      <c r="D23" s="21"/>
      <c r="E23" s="22"/>
      <c r="F23" s="23" t="s">
        <v>177</v>
      </c>
      <c r="G23" s="24" t="s">
        <v>270</v>
      </c>
      <c r="H23" s="25">
        <v>32</v>
      </c>
      <c r="I23" s="271"/>
      <c r="J23" s="272">
        <f>IFERROR(ROUNDUP(I23*H23,0),"")</f>
        <v>0</v>
      </c>
      <c r="K23" s="8"/>
    </row>
    <row r="24" spans="1:11" ht="16.5" thickBot="1">
      <c r="A24" s="3"/>
      <c r="B24" s="43" t="s">
        <v>20</v>
      </c>
      <c r="C24" s="44"/>
      <c r="D24" s="45"/>
      <c r="E24" s="44"/>
      <c r="F24" s="46" t="s">
        <v>31</v>
      </c>
      <c r="G24" s="44"/>
      <c r="H24" s="41"/>
      <c r="I24" s="47"/>
      <c r="J24" s="275">
        <f>SUM(J23:J23)</f>
        <v>0</v>
      </c>
      <c r="K24" s="8"/>
    </row>
    <row r="25" spans="1:11" ht="16.5" thickBot="1">
      <c r="A25" s="3"/>
      <c r="B25" s="12"/>
      <c r="C25" s="13"/>
      <c r="D25" s="14"/>
      <c r="E25" s="13"/>
      <c r="F25" s="15" t="s">
        <v>32</v>
      </c>
      <c r="G25" s="15"/>
      <c r="H25" s="16"/>
      <c r="I25" s="17"/>
      <c r="J25" s="18"/>
      <c r="K25" s="8"/>
    </row>
    <row r="26" spans="1:11" ht="63">
      <c r="A26" s="3"/>
      <c r="B26" s="49">
        <f>B23+1</f>
        <v>8</v>
      </c>
      <c r="C26" s="20" t="s">
        <v>33</v>
      </c>
      <c r="D26" s="21"/>
      <c r="E26" s="22"/>
      <c r="F26" s="23" t="s">
        <v>178</v>
      </c>
      <c r="G26" s="24" t="s">
        <v>269</v>
      </c>
      <c r="H26" s="25">
        <v>1728</v>
      </c>
      <c r="I26" s="271"/>
      <c r="J26" s="272">
        <f>IFERROR(ROUNDUP(I26*H26,0),"")</f>
        <v>0</v>
      </c>
      <c r="K26" s="8"/>
    </row>
    <row r="27" spans="1:11" ht="47.25">
      <c r="A27" s="3"/>
      <c r="B27" s="50">
        <f>B26+1</f>
        <v>9</v>
      </c>
      <c r="C27" s="20" t="s">
        <v>34</v>
      </c>
      <c r="D27" s="21"/>
      <c r="E27" s="22"/>
      <c r="F27" s="23" t="s">
        <v>179</v>
      </c>
      <c r="G27" s="24" t="s">
        <v>269</v>
      </c>
      <c r="H27" s="25">
        <v>2750</v>
      </c>
      <c r="I27" s="271"/>
      <c r="J27" s="272">
        <f>IFERROR(ROUNDUP(I27*H27,0),"")</f>
        <v>0</v>
      </c>
      <c r="K27" s="8"/>
    </row>
    <row r="28" spans="1:11" ht="63">
      <c r="A28" s="3"/>
      <c r="B28" s="50">
        <f t="shared" ref="B28:B45" si="0">B27+1</f>
        <v>10</v>
      </c>
      <c r="C28" s="20" t="s">
        <v>35</v>
      </c>
      <c r="D28" s="21"/>
      <c r="E28" s="22"/>
      <c r="F28" s="23" t="s">
        <v>180</v>
      </c>
      <c r="G28" s="24" t="s">
        <v>269</v>
      </c>
      <c r="H28" s="25">
        <v>2268</v>
      </c>
      <c r="I28" s="271"/>
      <c r="J28" s="272">
        <f>IFERROR(ROUNDUP(I28*H28,0),"")</f>
        <v>0</v>
      </c>
      <c r="K28" s="8"/>
    </row>
    <row r="29" spans="1:11" ht="63">
      <c r="A29" s="3"/>
      <c r="B29" s="50">
        <f t="shared" si="0"/>
        <v>11</v>
      </c>
      <c r="C29" s="20" t="s">
        <v>36</v>
      </c>
      <c r="D29" s="21"/>
      <c r="E29" s="22"/>
      <c r="F29" s="23" t="s">
        <v>181</v>
      </c>
      <c r="G29" s="24" t="s">
        <v>269</v>
      </c>
      <c r="H29" s="25">
        <v>2000</v>
      </c>
      <c r="I29" s="271"/>
      <c r="J29" s="272">
        <f>IFERROR(ROUNDUP(I29*H29,0),"")</f>
        <v>0</v>
      </c>
      <c r="K29" s="8"/>
    </row>
    <row r="30" spans="1:11" ht="63">
      <c r="A30" s="3"/>
      <c r="B30" s="50">
        <f t="shared" si="0"/>
        <v>12</v>
      </c>
      <c r="C30" s="20" t="s">
        <v>37</v>
      </c>
      <c r="D30" s="21"/>
      <c r="E30" s="22"/>
      <c r="F30" s="23" t="s">
        <v>182</v>
      </c>
      <c r="G30" s="24" t="s">
        <v>269</v>
      </c>
      <c r="H30" s="25">
        <v>24</v>
      </c>
      <c r="I30" s="271"/>
      <c r="J30" s="272">
        <f t="shared" ref="J30:J55" si="1">IFERROR(ROUNDUP(I30*H30,0),"")</f>
        <v>0</v>
      </c>
      <c r="K30" s="8"/>
    </row>
    <row r="31" spans="1:11" ht="94.5">
      <c r="A31" s="3"/>
      <c r="B31" s="50">
        <f t="shared" si="0"/>
        <v>13</v>
      </c>
      <c r="C31" s="20" t="s">
        <v>38</v>
      </c>
      <c r="D31" s="21"/>
      <c r="E31" s="22"/>
      <c r="F31" s="23" t="s">
        <v>183</v>
      </c>
      <c r="G31" s="24" t="s">
        <v>270</v>
      </c>
      <c r="H31" s="25">
        <v>77</v>
      </c>
      <c r="I31" s="271"/>
      <c r="J31" s="272">
        <f t="shared" si="1"/>
        <v>0</v>
      </c>
      <c r="K31" s="8"/>
    </row>
    <row r="32" spans="1:11" ht="94.5">
      <c r="A32" s="3"/>
      <c r="B32" s="50">
        <f t="shared" si="0"/>
        <v>14</v>
      </c>
      <c r="C32" s="20" t="s">
        <v>39</v>
      </c>
      <c r="D32" s="21"/>
      <c r="E32" s="22"/>
      <c r="F32" s="23" t="s">
        <v>184</v>
      </c>
      <c r="G32" s="24" t="s">
        <v>270</v>
      </c>
      <c r="H32" s="25">
        <v>77</v>
      </c>
      <c r="I32" s="271"/>
      <c r="J32" s="272">
        <f t="shared" si="1"/>
        <v>0</v>
      </c>
      <c r="K32" s="8"/>
    </row>
    <row r="33" spans="1:11" ht="94.5">
      <c r="A33" s="3"/>
      <c r="B33" s="50">
        <f t="shared" si="0"/>
        <v>15</v>
      </c>
      <c r="C33" s="20" t="s">
        <v>40</v>
      </c>
      <c r="D33" s="21"/>
      <c r="E33" s="22"/>
      <c r="F33" s="23" t="s">
        <v>185</v>
      </c>
      <c r="G33" s="24" t="s">
        <v>270</v>
      </c>
      <c r="H33" s="25">
        <v>64</v>
      </c>
      <c r="I33" s="271"/>
      <c r="J33" s="272">
        <f t="shared" si="1"/>
        <v>0</v>
      </c>
      <c r="K33" s="8"/>
    </row>
    <row r="34" spans="1:11" ht="94.5">
      <c r="A34" s="3"/>
      <c r="B34" s="50">
        <f t="shared" si="0"/>
        <v>16</v>
      </c>
      <c r="C34" s="20" t="s">
        <v>41</v>
      </c>
      <c r="D34" s="21"/>
      <c r="E34" s="22"/>
      <c r="F34" s="23" t="s">
        <v>186</v>
      </c>
      <c r="G34" s="24" t="s">
        <v>270</v>
      </c>
      <c r="H34" s="25">
        <v>50</v>
      </c>
      <c r="I34" s="271"/>
      <c r="J34" s="272">
        <f t="shared" si="1"/>
        <v>0</v>
      </c>
      <c r="K34" s="8"/>
    </row>
    <row r="35" spans="1:11" ht="94.5">
      <c r="A35" s="3"/>
      <c r="B35" s="50">
        <f t="shared" si="0"/>
        <v>17</v>
      </c>
      <c r="C35" s="20" t="s">
        <v>42</v>
      </c>
      <c r="D35" s="21"/>
      <c r="E35" s="22"/>
      <c r="F35" s="23" t="s">
        <v>187</v>
      </c>
      <c r="G35" s="24" t="s">
        <v>270</v>
      </c>
      <c r="H35" s="25">
        <v>37</v>
      </c>
      <c r="I35" s="271"/>
      <c r="J35" s="272">
        <f t="shared" si="1"/>
        <v>0</v>
      </c>
      <c r="K35" s="8"/>
    </row>
    <row r="36" spans="1:11" ht="94.5">
      <c r="A36" s="3"/>
      <c r="B36" s="50">
        <f t="shared" si="0"/>
        <v>18</v>
      </c>
      <c r="C36" s="20" t="s">
        <v>43</v>
      </c>
      <c r="D36" s="21"/>
      <c r="E36" s="22"/>
      <c r="F36" s="23" t="s">
        <v>188</v>
      </c>
      <c r="G36" s="24" t="s">
        <v>270</v>
      </c>
      <c r="H36" s="25">
        <v>10</v>
      </c>
      <c r="I36" s="271"/>
      <c r="J36" s="272">
        <f t="shared" si="1"/>
        <v>0</v>
      </c>
      <c r="K36" s="8"/>
    </row>
    <row r="37" spans="1:11" ht="94.5">
      <c r="A37" s="3"/>
      <c r="B37" s="50">
        <f t="shared" si="0"/>
        <v>19</v>
      </c>
      <c r="C37" s="20" t="s">
        <v>44</v>
      </c>
      <c r="D37" s="21"/>
      <c r="E37" s="22"/>
      <c r="F37" s="23" t="s">
        <v>189</v>
      </c>
      <c r="G37" s="24" t="s">
        <v>270</v>
      </c>
      <c r="H37" s="25">
        <v>10</v>
      </c>
      <c r="I37" s="271"/>
      <c r="J37" s="272">
        <f t="shared" si="1"/>
        <v>0</v>
      </c>
      <c r="K37" s="8"/>
    </row>
    <row r="38" spans="1:11" ht="94.5">
      <c r="A38" s="3"/>
      <c r="B38" s="50">
        <f t="shared" si="0"/>
        <v>20</v>
      </c>
      <c r="C38" s="20" t="s">
        <v>45</v>
      </c>
      <c r="D38" s="21"/>
      <c r="E38" s="22"/>
      <c r="F38" s="23" t="s">
        <v>190</v>
      </c>
      <c r="G38" s="24" t="s">
        <v>270</v>
      </c>
      <c r="H38" s="25">
        <v>10</v>
      </c>
      <c r="I38" s="271"/>
      <c r="J38" s="272">
        <f t="shared" si="1"/>
        <v>0</v>
      </c>
      <c r="K38" s="8"/>
    </row>
    <row r="39" spans="1:11" ht="94.5">
      <c r="A39" s="3"/>
      <c r="B39" s="50">
        <f t="shared" si="0"/>
        <v>21</v>
      </c>
      <c r="C39" s="20" t="s">
        <v>46</v>
      </c>
      <c r="D39" s="21"/>
      <c r="E39" s="22"/>
      <c r="F39" s="23" t="s">
        <v>191</v>
      </c>
      <c r="G39" s="24" t="s">
        <v>270</v>
      </c>
      <c r="H39" s="25">
        <v>10</v>
      </c>
      <c r="I39" s="271"/>
      <c r="J39" s="272">
        <f t="shared" si="1"/>
        <v>0</v>
      </c>
      <c r="K39" s="8"/>
    </row>
    <row r="40" spans="1:11" ht="94.5">
      <c r="A40" s="3"/>
      <c r="B40" s="50">
        <f t="shared" si="0"/>
        <v>22</v>
      </c>
      <c r="C40" s="20" t="s">
        <v>47</v>
      </c>
      <c r="D40" s="21"/>
      <c r="E40" s="22"/>
      <c r="F40" s="23" t="s">
        <v>192</v>
      </c>
      <c r="G40" s="24" t="s">
        <v>270</v>
      </c>
      <c r="H40" s="25">
        <v>10</v>
      </c>
      <c r="I40" s="271"/>
      <c r="J40" s="272">
        <f t="shared" si="1"/>
        <v>0</v>
      </c>
      <c r="K40" s="8"/>
    </row>
    <row r="41" spans="1:11" ht="94.5">
      <c r="A41" s="3"/>
      <c r="B41" s="50">
        <f t="shared" si="0"/>
        <v>23</v>
      </c>
      <c r="C41" s="20" t="s">
        <v>48</v>
      </c>
      <c r="D41" s="21"/>
      <c r="E41" s="22"/>
      <c r="F41" s="23" t="s">
        <v>193</v>
      </c>
      <c r="G41" s="24" t="s">
        <v>270</v>
      </c>
      <c r="H41" s="25">
        <v>10</v>
      </c>
      <c r="I41" s="271"/>
      <c r="J41" s="272">
        <f t="shared" si="1"/>
        <v>0</v>
      </c>
      <c r="K41" s="8"/>
    </row>
    <row r="42" spans="1:11" ht="94.5">
      <c r="A42" s="3"/>
      <c r="B42" s="50">
        <f t="shared" si="0"/>
        <v>24</v>
      </c>
      <c r="C42" s="20" t="s">
        <v>49</v>
      </c>
      <c r="D42" s="21"/>
      <c r="E42" s="22"/>
      <c r="F42" s="23" t="s">
        <v>194</v>
      </c>
      <c r="G42" s="24" t="s">
        <v>270</v>
      </c>
      <c r="H42" s="25">
        <v>10</v>
      </c>
      <c r="I42" s="271"/>
      <c r="J42" s="272">
        <f t="shared" si="1"/>
        <v>0</v>
      </c>
      <c r="K42" s="8"/>
    </row>
    <row r="43" spans="1:11" ht="47.25">
      <c r="A43" s="3"/>
      <c r="B43" s="50">
        <f t="shared" si="0"/>
        <v>25</v>
      </c>
      <c r="C43" s="20" t="s">
        <v>50</v>
      </c>
      <c r="D43" s="21"/>
      <c r="E43" s="22"/>
      <c r="F43" s="23" t="s">
        <v>195</v>
      </c>
      <c r="G43" s="24" t="s">
        <v>271</v>
      </c>
      <c r="H43" s="25">
        <v>4000</v>
      </c>
      <c r="I43" s="271"/>
      <c r="J43" s="272">
        <f t="shared" si="1"/>
        <v>0</v>
      </c>
      <c r="K43" s="8"/>
    </row>
    <row r="44" spans="1:11" ht="47.25">
      <c r="A44" s="3"/>
      <c r="B44" s="50">
        <f t="shared" si="0"/>
        <v>26</v>
      </c>
      <c r="C44" s="20" t="s">
        <v>51</v>
      </c>
      <c r="D44" s="21"/>
      <c r="E44" s="22"/>
      <c r="F44" s="23" t="s">
        <v>196</v>
      </c>
      <c r="G44" s="24" t="s">
        <v>269</v>
      </c>
      <c r="H44" s="25">
        <v>11173</v>
      </c>
      <c r="I44" s="271"/>
      <c r="J44" s="272">
        <f t="shared" si="1"/>
        <v>0</v>
      </c>
      <c r="K44" s="8"/>
    </row>
    <row r="45" spans="1:11" ht="47.25">
      <c r="A45" s="3"/>
      <c r="B45" s="50">
        <f t="shared" si="0"/>
        <v>27</v>
      </c>
      <c r="C45" s="20" t="s">
        <v>52</v>
      </c>
      <c r="D45" s="21"/>
      <c r="E45" s="22"/>
      <c r="F45" s="23" t="s">
        <v>197</v>
      </c>
      <c r="G45" s="24" t="s">
        <v>272</v>
      </c>
      <c r="H45" s="25">
        <v>20</v>
      </c>
      <c r="I45" s="271"/>
      <c r="J45" s="272">
        <f t="shared" si="1"/>
        <v>0</v>
      </c>
      <c r="K45" s="8"/>
    </row>
    <row r="46" spans="1:11" ht="94.5">
      <c r="A46" s="3"/>
      <c r="B46" s="50">
        <f>B45+1</f>
        <v>28</v>
      </c>
      <c r="C46" s="20" t="s">
        <v>53</v>
      </c>
      <c r="D46" s="21"/>
      <c r="E46" s="22"/>
      <c r="F46" s="23" t="s">
        <v>198</v>
      </c>
      <c r="G46" s="24" t="s">
        <v>269</v>
      </c>
      <c r="H46" s="25">
        <v>3486</v>
      </c>
      <c r="I46" s="271"/>
      <c r="J46" s="272">
        <f t="shared" si="1"/>
        <v>0</v>
      </c>
      <c r="K46" s="8"/>
    </row>
    <row r="47" spans="1:11" ht="94.5">
      <c r="A47" s="3"/>
      <c r="B47" s="50">
        <f t="shared" ref="B47:B55" si="2">B46+1</f>
        <v>29</v>
      </c>
      <c r="C47" s="20" t="s">
        <v>54</v>
      </c>
      <c r="D47" s="21"/>
      <c r="E47" s="22"/>
      <c r="F47" s="23" t="s">
        <v>199</v>
      </c>
      <c r="G47" s="24" t="s">
        <v>269</v>
      </c>
      <c r="H47" s="25">
        <v>887</v>
      </c>
      <c r="I47" s="271"/>
      <c r="J47" s="272">
        <f t="shared" si="1"/>
        <v>0</v>
      </c>
      <c r="K47" s="8"/>
    </row>
    <row r="48" spans="1:11" ht="78.75">
      <c r="A48" s="3"/>
      <c r="B48" s="50">
        <f t="shared" si="2"/>
        <v>30</v>
      </c>
      <c r="C48" s="20" t="s">
        <v>55</v>
      </c>
      <c r="D48" s="21"/>
      <c r="E48" s="22"/>
      <c r="F48" s="23" t="s">
        <v>279</v>
      </c>
      <c r="G48" s="24" t="s">
        <v>269</v>
      </c>
      <c r="H48" s="25">
        <v>220</v>
      </c>
      <c r="I48" s="271"/>
      <c r="J48" s="272">
        <f t="shared" si="1"/>
        <v>0</v>
      </c>
      <c r="K48" s="8"/>
    </row>
    <row r="49" spans="1:11" ht="94.5">
      <c r="A49" s="3"/>
      <c r="B49" s="50">
        <f t="shared" si="2"/>
        <v>31</v>
      </c>
      <c r="C49" s="20" t="s">
        <v>56</v>
      </c>
      <c r="D49" s="21"/>
      <c r="E49" s="22"/>
      <c r="F49" s="23" t="s">
        <v>280</v>
      </c>
      <c r="G49" s="24" t="s">
        <v>269</v>
      </c>
      <c r="H49" s="25">
        <v>3486</v>
      </c>
      <c r="I49" s="271"/>
      <c r="J49" s="272">
        <f t="shared" si="1"/>
        <v>0</v>
      </c>
      <c r="K49" s="8"/>
    </row>
    <row r="50" spans="1:11" ht="47.25">
      <c r="A50" s="3"/>
      <c r="B50" s="50">
        <f t="shared" si="2"/>
        <v>32</v>
      </c>
      <c r="C50" s="20" t="s">
        <v>57</v>
      </c>
      <c r="D50" s="21"/>
      <c r="E50" s="22"/>
      <c r="F50" s="23" t="s">
        <v>200</v>
      </c>
      <c r="G50" s="24" t="s">
        <v>269</v>
      </c>
      <c r="H50" s="25">
        <v>3003</v>
      </c>
      <c r="I50" s="271"/>
      <c r="J50" s="272">
        <f t="shared" si="1"/>
        <v>0</v>
      </c>
      <c r="K50" s="8"/>
    </row>
    <row r="51" spans="1:11" ht="47.25">
      <c r="A51" s="3"/>
      <c r="B51" s="50">
        <f t="shared" si="2"/>
        <v>33</v>
      </c>
      <c r="C51" s="20" t="s">
        <v>58</v>
      </c>
      <c r="D51" s="21"/>
      <c r="E51" s="22"/>
      <c r="F51" s="23" t="s">
        <v>201</v>
      </c>
      <c r="G51" s="24" t="s">
        <v>269</v>
      </c>
      <c r="H51" s="25">
        <v>28</v>
      </c>
      <c r="I51" s="271"/>
      <c r="J51" s="272">
        <f t="shared" si="1"/>
        <v>0</v>
      </c>
      <c r="K51" s="8"/>
    </row>
    <row r="52" spans="1:11" ht="63">
      <c r="A52" s="3"/>
      <c r="B52" s="50">
        <f t="shared" si="2"/>
        <v>34</v>
      </c>
      <c r="C52" s="20" t="s">
        <v>59</v>
      </c>
      <c r="D52" s="21"/>
      <c r="E52" s="22"/>
      <c r="F52" s="23" t="s">
        <v>202</v>
      </c>
      <c r="G52" s="24" t="s">
        <v>271</v>
      </c>
      <c r="H52" s="25">
        <v>50</v>
      </c>
      <c r="I52" s="271"/>
      <c r="J52" s="272">
        <f t="shared" si="1"/>
        <v>0</v>
      </c>
      <c r="K52" s="8"/>
    </row>
    <row r="53" spans="1:11" ht="94.5">
      <c r="A53" s="3"/>
      <c r="B53" s="50">
        <f t="shared" si="2"/>
        <v>35</v>
      </c>
      <c r="C53" s="20" t="s">
        <v>60</v>
      </c>
      <c r="D53" s="21"/>
      <c r="E53" s="22"/>
      <c r="F53" s="23" t="s">
        <v>203</v>
      </c>
      <c r="G53" s="24" t="s">
        <v>271</v>
      </c>
      <c r="H53" s="25">
        <v>133747</v>
      </c>
      <c r="I53" s="271"/>
      <c r="J53" s="272">
        <f t="shared" si="1"/>
        <v>0</v>
      </c>
      <c r="K53" s="8"/>
    </row>
    <row r="54" spans="1:11" ht="63">
      <c r="A54" s="3"/>
      <c r="B54" s="50">
        <f t="shared" si="2"/>
        <v>36</v>
      </c>
      <c r="C54" s="20" t="s">
        <v>61</v>
      </c>
      <c r="D54" s="21"/>
      <c r="E54" s="22"/>
      <c r="F54" s="23" t="s">
        <v>204</v>
      </c>
      <c r="G54" s="24" t="s">
        <v>271</v>
      </c>
      <c r="H54" s="25">
        <v>12906</v>
      </c>
      <c r="I54" s="271"/>
      <c r="J54" s="272">
        <f t="shared" si="1"/>
        <v>0</v>
      </c>
      <c r="K54" s="8"/>
    </row>
    <row r="55" spans="1:11" ht="110.25">
      <c r="A55" s="3"/>
      <c r="B55" s="50">
        <f t="shared" si="2"/>
        <v>37</v>
      </c>
      <c r="C55" s="20" t="s">
        <v>62</v>
      </c>
      <c r="D55" s="21"/>
      <c r="E55" s="22"/>
      <c r="F55" s="23" t="s">
        <v>205</v>
      </c>
      <c r="G55" s="24" t="s">
        <v>271</v>
      </c>
      <c r="H55" s="25">
        <v>1300</v>
      </c>
      <c r="I55" s="271"/>
      <c r="J55" s="272">
        <f t="shared" si="1"/>
        <v>0</v>
      </c>
      <c r="K55" s="8"/>
    </row>
    <row r="56" spans="1:11" ht="16.5" thickBot="1">
      <c r="A56" s="3"/>
      <c r="B56" s="51" t="s">
        <v>20</v>
      </c>
      <c r="C56" s="52"/>
      <c r="D56" s="53"/>
      <c r="E56" s="54"/>
      <c r="F56" s="55" t="s">
        <v>63</v>
      </c>
      <c r="G56" s="52"/>
      <c r="H56" s="56"/>
      <c r="I56" s="57"/>
      <c r="J56" s="273">
        <f>SUM(J26:J55)</f>
        <v>0</v>
      </c>
      <c r="K56" s="8"/>
    </row>
    <row r="57" spans="1:11" ht="16.5" thickBot="1">
      <c r="A57" s="3"/>
      <c r="B57" s="12"/>
      <c r="C57" s="13"/>
      <c r="D57" s="59"/>
      <c r="E57" s="60"/>
      <c r="F57" s="15" t="s">
        <v>64</v>
      </c>
      <c r="G57" s="15"/>
      <c r="H57" s="16"/>
      <c r="I57" s="17"/>
      <c r="J57" s="18"/>
      <c r="K57" s="8"/>
    </row>
    <row r="58" spans="1:11" ht="94.5">
      <c r="A58" s="3"/>
      <c r="B58" s="37">
        <f>B55+1</f>
        <v>38</v>
      </c>
      <c r="C58" s="20" t="s">
        <v>65</v>
      </c>
      <c r="D58" s="21"/>
      <c r="E58" s="22"/>
      <c r="F58" s="23" t="s">
        <v>206</v>
      </c>
      <c r="G58" s="24" t="s">
        <v>269</v>
      </c>
      <c r="H58" s="25">
        <v>2091</v>
      </c>
      <c r="I58" s="271"/>
      <c r="J58" s="272">
        <f t="shared" ref="J58:J62" si="3">IFERROR(ROUNDUP(I58*H58,0),"")</f>
        <v>0</v>
      </c>
      <c r="K58" s="8"/>
    </row>
    <row r="59" spans="1:11" ht="94.5">
      <c r="A59" s="3"/>
      <c r="B59" s="50">
        <f>+B58+1</f>
        <v>39</v>
      </c>
      <c r="C59" s="20" t="s">
        <v>66</v>
      </c>
      <c r="D59" s="21"/>
      <c r="E59" s="22"/>
      <c r="F59" s="23" t="s">
        <v>207</v>
      </c>
      <c r="G59" s="24" t="s">
        <v>269</v>
      </c>
      <c r="H59" s="25">
        <v>1058</v>
      </c>
      <c r="I59" s="271"/>
      <c r="J59" s="272">
        <f t="shared" si="3"/>
        <v>0</v>
      </c>
      <c r="K59" s="8"/>
    </row>
    <row r="60" spans="1:11" ht="94.5">
      <c r="A60" s="3"/>
      <c r="B60" s="50">
        <f t="shared" ref="B60:B61" si="4">+B59+1</f>
        <v>40</v>
      </c>
      <c r="C60" s="20" t="s">
        <v>67</v>
      </c>
      <c r="D60" s="21"/>
      <c r="E60" s="22"/>
      <c r="F60" s="23" t="s">
        <v>208</v>
      </c>
      <c r="G60" s="24" t="s">
        <v>269</v>
      </c>
      <c r="H60" s="25">
        <v>11721</v>
      </c>
      <c r="I60" s="271"/>
      <c r="J60" s="272">
        <f t="shared" si="3"/>
        <v>0</v>
      </c>
      <c r="K60" s="8"/>
    </row>
    <row r="61" spans="1:11" ht="94.5">
      <c r="A61" s="3"/>
      <c r="B61" s="50">
        <f t="shared" si="4"/>
        <v>41</v>
      </c>
      <c r="C61" s="20" t="s">
        <v>68</v>
      </c>
      <c r="D61" s="21"/>
      <c r="E61" s="22"/>
      <c r="F61" s="23" t="s">
        <v>209</v>
      </c>
      <c r="G61" s="24" t="s">
        <v>269</v>
      </c>
      <c r="H61" s="25">
        <v>1400</v>
      </c>
      <c r="I61" s="271"/>
      <c r="J61" s="272">
        <f t="shared" si="3"/>
        <v>0</v>
      </c>
      <c r="K61" s="8"/>
    </row>
    <row r="62" spans="1:11" ht="78.75">
      <c r="A62" s="3"/>
      <c r="B62" s="50">
        <f>+B61+1</f>
        <v>42</v>
      </c>
      <c r="C62" s="20" t="s">
        <v>69</v>
      </c>
      <c r="D62" s="21"/>
      <c r="E62" s="22"/>
      <c r="F62" s="23" t="s">
        <v>210</v>
      </c>
      <c r="G62" s="24" t="s">
        <v>271</v>
      </c>
      <c r="H62" s="25">
        <v>1300</v>
      </c>
      <c r="I62" s="271"/>
      <c r="J62" s="272">
        <f t="shared" si="3"/>
        <v>0</v>
      </c>
      <c r="K62" s="8"/>
    </row>
    <row r="63" spans="1:11" ht="16.5" thickBot="1">
      <c r="A63" s="3"/>
      <c r="B63" s="61" t="s">
        <v>20</v>
      </c>
      <c r="C63" s="62"/>
      <c r="D63" s="30"/>
      <c r="E63" s="29"/>
      <c r="F63" s="63" t="s">
        <v>70</v>
      </c>
      <c r="G63" s="62"/>
      <c r="H63" s="64"/>
      <c r="I63" s="65"/>
      <c r="J63" s="274">
        <f>SUM(J58:J62)</f>
        <v>0</v>
      </c>
      <c r="K63" s="8"/>
    </row>
    <row r="64" spans="1:11" ht="16.5" thickBot="1">
      <c r="A64" s="3"/>
      <c r="B64" s="12"/>
      <c r="C64" s="13"/>
      <c r="D64" s="59"/>
      <c r="E64" s="60"/>
      <c r="F64" s="15" t="s">
        <v>71</v>
      </c>
      <c r="G64" s="15"/>
      <c r="H64" s="67"/>
      <c r="I64" s="17"/>
      <c r="J64" s="18"/>
      <c r="K64" s="8"/>
    </row>
    <row r="65" spans="1:11" ht="31.5">
      <c r="A65" s="3"/>
      <c r="B65" s="37">
        <f>B62+1</f>
        <v>43</v>
      </c>
      <c r="C65" s="20" t="s">
        <v>72</v>
      </c>
      <c r="D65" s="21"/>
      <c r="E65" s="22"/>
      <c r="F65" s="23" t="s">
        <v>211</v>
      </c>
      <c r="G65" s="24" t="s">
        <v>270</v>
      </c>
      <c r="H65" s="25">
        <v>150</v>
      </c>
      <c r="I65" s="271"/>
      <c r="J65" s="272">
        <f t="shared" ref="J65:J80" si="5">IFERROR(ROUNDUP(I65*H65,0),"")</f>
        <v>0</v>
      </c>
      <c r="K65" s="8"/>
    </row>
    <row r="66" spans="1:11" ht="31.5">
      <c r="A66" s="3"/>
      <c r="B66" s="37">
        <f>+B65+1</f>
        <v>44</v>
      </c>
      <c r="C66" s="20" t="s">
        <v>73</v>
      </c>
      <c r="D66" s="21"/>
      <c r="E66" s="22"/>
      <c r="F66" s="23" t="s">
        <v>212</v>
      </c>
      <c r="G66" s="24" t="s">
        <v>270</v>
      </c>
      <c r="H66" s="25">
        <v>19</v>
      </c>
      <c r="I66" s="271"/>
      <c r="J66" s="272">
        <f t="shared" si="5"/>
        <v>0</v>
      </c>
      <c r="K66" s="8"/>
    </row>
    <row r="67" spans="1:11" ht="47.25">
      <c r="A67" s="3"/>
      <c r="B67" s="37">
        <f t="shared" ref="B67:B80" si="6">+B66+1</f>
        <v>45</v>
      </c>
      <c r="C67" s="20" t="s">
        <v>74</v>
      </c>
      <c r="D67" s="21"/>
      <c r="E67" s="22"/>
      <c r="F67" s="23" t="s">
        <v>213</v>
      </c>
      <c r="G67" s="24" t="s">
        <v>270</v>
      </c>
      <c r="H67" s="25">
        <v>1359</v>
      </c>
      <c r="I67" s="271"/>
      <c r="J67" s="272">
        <f t="shared" si="5"/>
        <v>0</v>
      </c>
      <c r="K67" s="8"/>
    </row>
    <row r="68" spans="1:11" ht="31.5">
      <c r="A68" s="3"/>
      <c r="B68" s="37">
        <f t="shared" si="6"/>
        <v>46</v>
      </c>
      <c r="C68" s="20" t="s">
        <v>75</v>
      </c>
      <c r="D68" s="21"/>
      <c r="E68" s="22"/>
      <c r="F68" s="23" t="s">
        <v>214</v>
      </c>
      <c r="G68" s="24" t="s">
        <v>269</v>
      </c>
      <c r="H68" s="25">
        <v>5</v>
      </c>
      <c r="I68" s="271"/>
      <c r="J68" s="272">
        <f t="shared" si="5"/>
        <v>0</v>
      </c>
      <c r="K68" s="8"/>
    </row>
    <row r="69" spans="1:11" ht="31.5">
      <c r="A69" s="3"/>
      <c r="B69" s="37">
        <f t="shared" si="6"/>
        <v>47</v>
      </c>
      <c r="C69" s="20" t="s">
        <v>76</v>
      </c>
      <c r="D69" s="21"/>
      <c r="E69" s="22"/>
      <c r="F69" s="23" t="s">
        <v>215</v>
      </c>
      <c r="G69" s="24" t="s">
        <v>269</v>
      </c>
      <c r="H69" s="25">
        <v>40</v>
      </c>
      <c r="I69" s="271"/>
      <c r="J69" s="272">
        <f t="shared" si="5"/>
        <v>0</v>
      </c>
      <c r="K69" s="8"/>
    </row>
    <row r="70" spans="1:11" ht="31.5">
      <c r="A70" s="3"/>
      <c r="B70" s="37">
        <f t="shared" si="6"/>
        <v>48</v>
      </c>
      <c r="C70" s="20" t="s">
        <v>77</v>
      </c>
      <c r="D70" s="21"/>
      <c r="E70" s="22"/>
      <c r="F70" s="23" t="s">
        <v>216</v>
      </c>
      <c r="G70" s="24" t="s">
        <v>269</v>
      </c>
      <c r="H70" s="25">
        <v>10</v>
      </c>
      <c r="I70" s="271"/>
      <c r="J70" s="272">
        <f t="shared" si="5"/>
        <v>0</v>
      </c>
      <c r="K70" s="8"/>
    </row>
    <row r="71" spans="1:11" ht="15.75">
      <c r="A71" s="3"/>
      <c r="B71" s="37">
        <f t="shared" si="6"/>
        <v>49</v>
      </c>
      <c r="C71" s="20" t="s">
        <v>78</v>
      </c>
      <c r="D71" s="21"/>
      <c r="E71" s="22"/>
      <c r="F71" s="23" t="s">
        <v>217</v>
      </c>
      <c r="G71" s="24" t="s">
        <v>269</v>
      </c>
      <c r="H71" s="25">
        <v>35</v>
      </c>
      <c r="I71" s="271"/>
      <c r="J71" s="272">
        <f t="shared" si="5"/>
        <v>0</v>
      </c>
      <c r="K71" s="8"/>
    </row>
    <row r="72" spans="1:11" ht="63">
      <c r="A72" s="3"/>
      <c r="B72" s="37">
        <f t="shared" si="6"/>
        <v>50</v>
      </c>
      <c r="C72" s="20" t="s">
        <v>79</v>
      </c>
      <c r="D72" s="21"/>
      <c r="E72" s="22"/>
      <c r="F72" s="23" t="s">
        <v>218</v>
      </c>
      <c r="G72" s="24" t="s">
        <v>270</v>
      </c>
      <c r="H72" s="25">
        <v>7550</v>
      </c>
      <c r="I72" s="271"/>
      <c r="J72" s="272">
        <f t="shared" si="5"/>
        <v>0</v>
      </c>
      <c r="K72" s="8"/>
    </row>
    <row r="73" spans="1:11" ht="31.5">
      <c r="A73" s="3"/>
      <c r="B73" s="37">
        <f t="shared" si="6"/>
        <v>51</v>
      </c>
      <c r="C73" s="20" t="s">
        <v>80</v>
      </c>
      <c r="D73" s="21"/>
      <c r="E73" s="22"/>
      <c r="F73" s="23" t="s">
        <v>219</v>
      </c>
      <c r="G73" s="24" t="s">
        <v>269</v>
      </c>
      <c r="H73" s="25">
        <v>50</v>
      </c>
      <c r="I73" s="271"/>
      <c r="J73" s="272">
        <f t="shared" si="5"/>
        <v>0</v>
      </c>
      <c r="K73" s="8"/>
    </row>
    <row r="74" spans="1:11" ht="31.5">
      <c r="A74" s="3"/>
      <c r="B74" s="37">
        <f t="shared" si="6"/>
        <v>52</v>
      </c>
      <c r="C74" s="20" t="s">
        <v>81</v>
      </c>
      <c r="D74" s="21"/>
      <c r="E74" s="22"/>
      <c r="F74" s="23" t="s">
        <v>220</v>
      </c>
      <c r="G74" s="24" t="s">
        <v>269</v>
      </c>
      <c r="H74" s="25">
        <v>50</v>
      </c>
      <c r="I74" s="271"/>
      <c r="J74" s="272">
        <f t="shared" si="5"/>
        <v>0</v>
      </c>
      <c r="K74" s="8"/>
    </row>
    <row r="75" spans="1:11" ht="31.5">
      <c r="A75" s="3"/>
      <c r="B75" s="37">
        <f t="shared" si="6"/>
        <v>53</v>
      </c>
      <c r="C75" s="20" t="s">
        <v>82</v>
      </c>
      <c r="D75" s="21"/>
      <c r="E75" s="22"/>
      <c r="F75" s="23" t="s">
        <v>221</v>
      </c>
      <c r="G75" s="24" t="s">
        <v>269</v>
      </c>
      <c r="H75" s="25">
        <v>640</v>
      </c>
      <c r="I75" s="271"/>
      <c r="J75" s="272">
        <f t="shared" si="5"/>
        <v>0</v>
      </c>
      <c r="K75" s="8"/>
    </row>
    <row r="76" spans="1:11" ht="63">
      <c r="A76" s="3"/>
      <c r="B76" s="37">
        <f t="shared" si="6"/>
        <v>54</v>
      </c>
      <c r="C76" s="20" t="s">
        <v>83</v>
      </c>
      <c r="D76" s="21"/>
      <c r="E76" s="22"/>
      <c r="F76" s="23" t="s">
        <v>281</v>
      </c>
      <c r="G76" s="24" t="s">
        <v>269</v>
      </c>
      <c r="H76" s="25">
        <v>10</v>
      </c>
      <c r="I76" s="271"/>
      <c r="J76" s="272">
        <f t="shared" si="5"/>
        <v>0</v>
      </c>
      <c r="K76" s="8"/>
    </row>
    <row r="77" spans="1:11" ht="78.75">
      <c r="A77" s="3"/>
      <c r="B77" s="37">
        <f t="shared" si="6"/>
        <v>55</v>
      </c>
      <c r="C77" s="20" t="s">
        <v>84</v>
      </c>
      <c r="D77" s="21"/>
      <c r="E77" s="22"/>
      <c r="F77" s="23" t="s">
        <v>222</v>
      </c>
      <c r="G77" s="24" t="s">
        <v>269</v>
      </c>
      <c r="H77" s="25">
        <v>9</v>
      </c>
      <c r="I77" s="271"/>
      <c r="J77" s="272">
        <f t="shared" si="5"/>
        <v>0</v>
      </c>
      <c r="K77" s="8"/>
    </row>
    <row r="78" spans="1:11" ht="78.75">
      <c r="A78" s="3"/>
      <c r="B78" s="37">
        <f t="shared" si="6"/>
        <v>56</v>
      </c>
      <c r="C78" s="20" t="s">
        <v>85</v>
      </c>
      <c r="D78" s="21"/>
      <c r="E78" s="22"/>
      <c r="F78" s="23" t="s">
        <v>223</v>
      </c>
      <c r="G78" s="24" t="s">
        <v>269</v>
      </c>
      <c r="H78" s="25">
        <v>5</v>
      </c>
      <c r="I78" s="271"/>
      <c r="J78" s="272">
        <f t="shared" si="5"/>
        <v>0</v>
      </c>
      <c r="K78" s="8"/>
    </row>
    <row r="79" spans="1:11" ht="94.5">
      <c r="A79" s="3"/>
      <c r="B79" s="37">
        <f t="shared" si="6"/>
        <v>57</v>
      </c>
      <c r="C79" s="20" t="s">
        <v>86</v>
      </c>
      <c r="D79" s="21"/>
      <c r="E79" s="22"/>
      <c r="F79" s="23" t="s">
        <v>224</v>
      </c>
      <c r="G79" s="24" t="s">
        <v>269</v>
      </c>
      <c r="H79" s="25">
        <v>8</v>
      </c>
      <c r="I79" s="271"/>
      <c r="J79" s="272">
        <f t="shared" si="5"/>
        <v>0</v>
      </c>
      <c r="K79" s="8"/>
    </row>
    <row r="80" spans="1:11" ht="78.75">
      <c r="A80" s="3"/>
      <c r="B80" s="37">
        <f t="shared" si="6"/>
        <v>58</v>
      </c>
      <c r="C80" s="52" t="s">
        <v>87</v>
      </c>
      <c r="D80" s="68"/>
      <c r="E80" s="69"/>
      <c r="F80" s="23" t="s">
        <v>225</v>
      </c>
      <c r="G80" s="24" t="s">
        <v>271</v>
      </c>
      <c r="H80" s="25">
        <v>70</v>
      </c>
      <c r="I80" s="271"/>
      <c r="J80" s="272">
        <f t="shared" si="5"/>
        <v>0</v>
      </c>
      <c r="K80" s="8"/>
    </row>
    <row r="81" spans="1:11" ht="16.5" thickBot="1">
      <c r="A81" s="3"/>
      <c r="B81" s="51" t="s">
        <v>20</v>
      </c>
      <c r="C81" s="52"/>
      <c r="D81" s="53"/>
      <c r="E81" s="54"/>
      <c r="F81" s="55" t="s">
        <v>88</v>
      </c>
      <c r="G81" s="52"/>
      <c r="H81" s="56"/>
      <c r="I81" s="70"/>
      <c r="J81" s="273">
        <f>SUM(J65:J80)</f>
        <v>0</v>
      </c>
      <c r="K81" s="8"/>
    </row>
    <row r="82" spans="1:11" ht="16.5" thickBot="1">
      <c r="A82" s="3"/>
      <c r="B82" s="12"/>
      <c r="C82" s="13"/>
      <c r="D82" s="59"/>
      <c r="E82" s="60"/>
      <c r="F82" s="15" t="s">
        <v>89</v>
      </c>
      <c r="G82" s="15"/>
      <c r="H82" s="16"/>
      <c r="I82" s="17"/>
      <c r="J82" s="18"/>
      <c r="K82" s="8"/>
    </row>
    <row r="83" spans="1:11" ht="141.75">
      <c r="A83" s="3"/>
      <c r="B83" s="37">
        <f>+B80+1</f>
        <v>59</v>
      </c>
      <c r="C83" s="20" t="s">
        <v>90</v>
      </c>
      <c r="D83" s="21"/>
      <c r="E83" s="22"/>
      <c r="F83" s="23" t="s">
        <v>226</v>
      </c>
      <c r="G83" s="24" t="s">
        <v>271</v>
      </c>
      <c r="H83" s="25">
        <v>55908</v>
      </c>
      <c r="I83" s="271"/>
      <c r="J83" s="272">
        <f t="shared" ref="J83:J86" si="7">IFERROR(ROUNDUP(I83*H83,0),"")</f>
        <v>0</v>
      </c>
      <c r="K83" s="8"/>
    </row>
    <row r="84" spans="1:11" ht="141.75">
      <c r="A84" s="3"/>
      <c r="B84" s="37">
        <f>B83+1</f>
        <v>60</v>
      </c>
      <c r="C84" s="20" t="s">
        <v>91</v>
      </c>
      <c r="D84" s="21"/>
      <c r="E84" s="22"/>
      <c r="F84" s="23" t="s">
        <v>227</v>
      </c>
      <c r="G84" s="24" t="s">
        <v>269</v>
      </c>
      <c r="H84" s="25">
        <v>4480</v>
      </c>
      <c r="I84" s="271"/>
      <c r="J84" s="272">
        <f t="shared" si="7"/>
        <v>0</v>
      </c>
      <c r="K84" s="8"/>
    </row>
    <row r="85" spans="1:11" ht="31.5">
      <c r="A85" s="3"/>
      <c r="B85" s="37">
        <f t="shared" ref="B85:B86" si="8">B84+1</f>
        <v>61</v>
      </c>
      <c r="C85" s="20" t="s">
        <v>92</v>
      </c>
      <c r="D85" s="21"/>
      <c r="E85" s="22"/>
      <c r="F85" s="23" t="s">
        <v>228</v>
      </c>
      <c r="G85" s="24" t="s">
        <v>270</v>
      </c>
      <c r="H85" s="25">
        <v>4835</v>
      </c>
      <c r="I85" s="271"/>
      <c r="J85" s="272">
        <f t="shared" si="7"/>
        <v>0</v>
      </c>
      <c r="K85" s="8"/>
    </row>
    <row r="86" spans="1:11" ht="78.75">
      <c r="A86" s="3"/>
      <c r="B86" s="37">
        <f t="shared" si="8"/>
        <v>62</v>
      </c>
      <c r="C86" s="20" t="s">
        <v>93</v>
      </c>
      <c r="D86" s="21"/>
      <c r="E86" s="22"/>
      <c r="F86" s="23" t="s">
        <v>229</v>
      </c>
      <c r="G86" s="24" t="s">
        <v>271</v>
      </c>
      <c r="H86" s="25">
        <v>4256</v>
      </c>
      <c r="I86" s="271"/>
      <c r="J86" s="272">
        <f t="shared" si="7"/>
        <v>0</v>
      </c>
      <c r="K86" s="8"/>
    </row>
    <row r="87" spans="1:11" ht="16.5" thickBot="1">
      <c r="A87" s="3"/>
      <c r="B87" s="51" t="s">
        <v>20</v>
      </c>
      <c r="C87" s="52"/>
      <c r="D87" s="53"/>
      <c r="E87" s="54"/>
      <c r="F87" s="55" t="s">
        <v>94</v>
      </c>
      <c r="G87" s="52"/>
      <c r="H87" s="56"/>
      <c r="I87" s="70"/>
      <c r="J87" s="273">
        <f>SUM(J83:J86)</f>
        <v>0</v>
      </c>
      <c r="K87" s="8"/>
    </row>
    <row r="88" spans="1:11" ht="16.5" thickBot="1">
      <c r="A88" s="3"/>
      <c r="B88" s="12"/>
      <c r="C88" s="13"/>
      <c r="D88" s="59"/>
      <c r="E88" s="60"/>
      <c r="F88" s="15" t="s">
        <v>95</v>
      </c>
      <c r="G88" s="15"/>
      <c r="H88" s="16"/>
      <c r="I88" s="17"/>
      <c r="J88" s="18"/>
      <c r="K88" s="8"/>
    </row>
    <row r="89" spans="1:11" ht="15.75">
      <c r="A89" s="3"/>
      <c r="B89" s="37">
        <f>+B86+1</f>
        <v>63</v>
      </c>
      <c r="C89" s="20" t="s">
        <v>96</v>
      </c>
      <c r="D89" s="21"/>
      <c r="E89" s="22"/>
      <c r="F89" s="23" t="s">
        <v>230</v>
      </c>
      <c r="G89" s="24" t="s">
        <v>269</v>
      </c>
      <c r="H89" s="25">
        <v>200</v>
      </c>
      <c r="I89" s="271"/>
      <c r="J89" s="272">
        <f t="shared" ref="J89:J110" si="9">IFERROR(ROUNDUP(I89*H89,0),"")</f>
        <v>0</v>
      </c>
      <c r="K89" s="8"/>
    </row>
    <row r="90" spans="1:11" ht="78.75">
      <c r="A90" s="3"/>
      <c r="B90" s="37">
        <f>B89+1</f>
        <v>64</v>
      </c>
      <c r="C90" s="20" t="s">
        <v>97</v>
      </c>
      <c r="D90" s="21"/>
      <c r="E90" s="22"/>
      <c r="F90" s="23" t="s">
        <v>231</v>
      </c>
      <c r="G90" s="24" t="s">
        <v>273</v>
      </c>
      <c r="H90" s="25">
        <v>2225</v>
      </c>
      <c r="I90" s="271"/>
      <c r="J90" s="272">
        <f t="shared" si="9"/>
        <v>0</v>
      </c>
      <c r="K90" s="8"/>
    </row>
    <row r="91" spans="1:11" ht="31.5">
      <c r="A91" s="3"/>
      <c r="B91" s="37">
        <f t="shared" ref="B91:B110" si="10">B90+1</f>
        <v>65</v>
      </c>
      <c r="C91" s="20" t="s">
        <v>98</v>
      </c>
      <c r="D91" s="21"/>
      <c r="E91" s="22"/>
      <c r="F91" s="23" t="s">
        <v>232</v>
      </c>
      <c r="G91" s="24" t="s">
        <v>270</v>
      </c>
      <c r="H91" s="25">
        <v>410000</v>
      </c>
      <c r="I91" s="271"/>
      <c r="J91" s="272">
        <f t="shared" si="9"/>
        <v>0</v>
      </c>
      <c r="K91" s="8"/>
    </row>
    <row r="92" spans="1:11" ht="78.75">
      <c r="A92" s="3"/>
      <c r="B92" s="37">
        <f t="shared" si="10"/>
        <v>66</v>
      </c>
      <c r="C92" s="20" t="s">
        <v>99</v>
      </c>
      <c r="D92" s="21"/>
      <c r="E92" s="22"/>
      <c r="F92" s="23" t="s">
        <v>233</v>
      </c>
      <c r="G92" s="24" t="s">
        <v>270</v>
      </c>
      <c r="H92" s="25">
        <v>862</v>
      </c>
      <c r="I92" s="271"/>
      <c r="J92" s="272">
        <f t="shared" si="9"/>
        <v>0</v>
      </c>
      <c r="K92" s="8"/>
    </row>
    <row r="93" spans="1:11" ht="63">
      <c r="A93" s="3"/>
      <c r="B93" s="37">
        <f t="shared" si="10"/>
        <v>67</v>
      </c>
      <c r="C93" s="20" t="s">
        <v>100</v>
      </c>
      <c r="D93" s="21"/>
      <c r="E93" s="22"/>
      <c r="F93" s="23" t="s">
        <v>234</v>
      </c>
      <c r="G93" s="24" t="s">
        <v>271</v>
      </c>
      <c r="H93" s="25">
        <v>20419</v>
      </c>
      <c r="I93" s="271"/>
      <c r="J93" s="272">
        <f t="shared" si="9"/>
        <v>0</v>
      </c>
      <c r="K93" s="8"/>
    </row>
    <row r="94" spans="1:11" ht="31.5">
      <c r="A94" s="3"/>
      <c r="B94" s="37">
        <f t="shared" si="10"/>
        <v>68</v>
      </c>
      <c r="C94" s="20" t="s">
        <v>101</v>
      </c>
      <c r="D94" s="21"/>
      <c r="E94" s="22"/>
      <c r="F94" s="23" t="s">
        <v>235</v>
      </c>
      <c r="G94" s="24" t="s">
        <v>271</v>
      </c>
      <c r="H94" s="25">
        <v>810</v>
      </c>
      <c r="I94" s="271"/>
      <c r="J94" s="272">
        <f t="shared" si="9"/>
        <v>0</v>
      </c>
      <c r="K94" s="8"/>
    </row>
    <row r="95" spans="1:11" ht="47.25">
      <c r="A95" s="3"/>
      <c r="B95" s="37">
        <f t="shared" si="10"/>
        <v>69</v>
      </c>
      <c r="C95" s="20" t="s">
        <v>102</v>
      </c>
      <c r="D95" s="21"/>
      <c r="E95" s="22"/>
      <c r="F95" s="23" t="s">
        <v>236</v>
      </c>
      <c r="G95" s="24" t="s">
        <v>269</v>
      </c>
      <c r="H95" s="25">
        <v>80</v>
      </c>
      <c r="I95" s="271"/>
      <c r="J95" s="272">
        <f t="shared" si="9"/>
        <v>0</v>
      </c>
      <c r="K95" s="8"/>
    </row>
    <row r="96" spans="1:11" ht="31.5">
      <c r="A96" s="3"/>
      <c r="B96" s="37">
        <f t="shared" si="10"/>
        <v>70</v>
      </c>
      <c r="C96" s="20" t="s">
        <v>103</v>
      </c>
      <c r="D96" s="21"/>
      <c r="E96" s="22"/>
      <c r="F96" s="23" t="s">
        <v>237</v>
      </c>
      <c r="G96" s="24" t="s">
        <v>270</v>
      </c>
      <c r="H96" s="25">
        <v>10</v>
      </c>
      <c r="I96" s="271"/>
      <c r="J96" s="272">
        <f t="shared" si="9"/>
        <v>0</v>
      </c>
      <c r="K96" s="8"/>
    </row>
    <row r="97" spans="1:11" ht="31.5">
      <c r="A97" s="3"/>
      <c r="B97" s="37">
        <f t="shared" si="10"/>
        <v>71</v>
      </c>
      <c r="C97" s="20" t="s">
        <v>104</v>
      </c>
      <c r="D97" s="21"/>
      <c r="E97" s="22"/>
      <c r="F97" s="23" t="s">
        <v>238</v>
      </c>
      <c r="G97" s="24" t="s">
        <v>270</v>
      </c>
      <c r="H97" s="25">
        <v>103</v>
      </c>
      <c r="I97" s="271"/>
      <c r="J97" s="272">
        <f t="shared" si="9"/>
        <v>0</v>
      </c>
      <c r="K97" s="8"/>
    </row>
    <row r="98" spans="1:11" ht="47.25">
      <c r="A98" s="3"/>
      <c r="B98" s="37">
        <f t="shared" si="10"/>
        <v>72</v>
      </c>
      <c r="C98" s="20" t="s">
        <v>105</v>
      </c>
      <c r="D98" s="21"/>
      <c r="E98" s="22"/>
      <c r="F98" s="23" t="s">
        <v>239</v>
      </c>
      <c r="G98" s="24" t="s">
        <v>270</v>
      </c>
      <c r="H98" s="25">
        <v>5403</v>
      </c>
      <c r="I98" s="271"/>
      <c r="J98" s="272">
        <f t="shared" si="9"/>
        <v>0</v>
      </c>
      <c r="K98" s="8"/>
    </row>
    <row r="99" spans="1:11" ht="31.5">
      <c r="A99" s="3"/>
      <c r="B99" s="37">
        <f t="shared" si="10"/>
        <v>73</v>
      </c>
      <c r="C99" s="20" t="s">
        <v>106</v>
      </c>
      <c r="D99" s="21"/>
      <c r="E99" s="22"/>
      <c r="F99" s="23" t="s">
        <v>240</v>
      </c>
      <c r="G99" s="24" t="s">
        <v>270</v>
      </c>
      <c r="H99" s="25">
        <v>71</v>
      </c>
      <c r="I99" s="271"/>
      <c r="J99" s="272">
        <f t="shared" si="9"/>
        <v>0</v>
      </c>
      <c r="K99" s="8"/>
    </row>
    <row r="100" spans="1:11" ht="31.5">
      <c r="A100" s="3"/>
      <c r="B100" s="37">
        <f t="shared" si="10"/>
        <v>74</v>
      </c>
      <c r="C100" s="20" t="s">
        <v>107</v>
      </c>
      <c r="D100" s="21"/>
      <c r="E100" s="22"/>
      <c r="F100" s="23" t="s">
        <v>241</v>
      </c>
      <c r="G100" s="24" t="s">
        <v>269</v>
      </c>
      <c r="H100" s="25">
        <v>5</v>
      </c>
      <c r="I100" s="271"/>
      <c r="J100" s="272">
        <f t="shared" si="9"/>
        <v>0</v>
      </c>
      <c r="K100" s="8"/>
    </row>
    <row r="101" spans="1:11" ht="31.5">
      <c r="A101" s="3"/>
      <c r="B101" s="37">
        <f t="shared" si="10"/>
        <v>75</v>
      </c>
      <c r="C101" s="20" t="s">
        <v>108</v>
      </c>
      <c r="D101" s="21"/>
      <c r="E101" s="22"/>
      <c r="F101" s="23" t="s">
        <v>242</v>
      </c>
      <c r="G101" s="24" t="s">
        <v>269</v>
      </c>
      <c r="H101" s="25">
        <v>200</v>
      </c>
      <c r="I101" s="271"/>
      <c r="J101" s="272">
        <f t="shared" si="9"/>
        <v>0</v>
      </c>
      <c r="K101" s="8"/>
    </row>
    <row r="102" spans="1:11" ht="63">
      <c r="A102" s="3"/>
      <c r="B102" s="37">
        <f t="shared" si="10"/>
        <v>76</v>
      </c>
      <c r="C102" s="20" t="s">
        <v>109</v>
      </c>
      <c r="D102" s="21"/>
      <c r="E102" s="22"/>
      <c r="F102" s="23" t="s">
        <v>243</v>
      </c>
      <c r="G102" s="24" t="s">
        <v>271</v>
      </c>
      <c r="H102" s="25">
        <v>32</v>
      </c>
      <c r="I102" s="271"/>
      <c r="J102" s="272">
        <f t="shared" si="9"/>
        <v>0</v>
      </c>
      <c r="K102" s="8"/>
    </row>
    <row r="103" spans="1:11" ht="63">
      <c r="A103" s="3"/>
      <c r="B103" s="37">
        <f t="shared" si="10"/>
        <v>77</v>
      </c>
      <c r="C103" s="20" t="s">
        <v>110</v>
      </c>
      <c r="D103" s="21"/>
      <c r="E103" s="22"/>
      <c r="F103" s="23" t="s">
        <v>244</v>
      </c>
      <c r="G103" s="24" t="s">
        <v>271</v>
      </c>
      <c r="H103" s="25">
        <v>30</v>
      </c>
      <c r="I103" s="271"/>
      <c r="J103" s="272">
        <f t="shared" si="9"/>
        <v>0</v>
      </c>
      <c r="K103" s="8"/>
    </row>
    <row r="104" spans="1:11" ht="47.25">
      <c r="A104" s="3"/>
      <c r="B104" s="37">
        <f t="shared" si="10"/>
        <v>78</v>
      </c>
      <c r="C104" s="20" t="s">
        <v>111</v>
      </c>
      <c r="D104" s="21"/>
      <c r="E104" s="22"/>
      <c r="F104" s="23" t="s">
        <v>245</v>
      </c>
      <c r="G104" s="24" t="s">
        <v>271</v>
      </c>
      <c r="H104" s="25">
        <v>120</v>
      </c>
      <c r="I104" s="271"/>
      <c r="J104" s="272">
        <f t="shared" si="9"/>
        <v>0</v>
      </c>
      <c r="K104" s="8"/>
    </row>
    <row r="105" spans="1:11" ht="47.25">
      <c r="A105" s="3"/>
      <c r="B105" s="37">
        <f t="shared" si="10"/>
        <v>79</v>
      </c>
      <c r="C105" s="20" t="s">
        <v>112</v>
      </c>
      <c r="D105" s="21"/>
      <c r="E105" s="22"/>
      <c r="F105" s="23" t="s">
        <v>246</v>
      </c>
      <c r="G105" s="24" t="s">
        <v>271</v>
      </c>
      <c r="H105" s="25">
        <v>100</v>
      </c>
      <c r="I105" s="271"/>
      <c r="J105" s="272">
        <f t="shared" si="9"/>
        <v>0</v>
      </c>
      <c r="K105" s="8"/>
    </row>
    <row r="106" spans="1:11" ht="15.75">
      <c r="A106" s="3"/>
      <c r="B106" s="37">
        <f t="shared" si="10"/>
        <v>80</v>
      </c>
      <c r="C106" s="20" t="s">
        <v>113</v>
      </c>
      <c r="D106" s="21"/>
      <c r="E106" s="22"/>
      <c r="F106" s="23" t="s">
        <v>247</v>
      </c>
      <c r="G106" s="24" t="s">
        <v>269</v>
      </c>
      <c r="H106" s="25">
        <v>30</v>
      </c>
      <c r="I106" s="271"/>
      <c r="J106" s="272">
        <f t="shared" si="9"/>
        <v>0</v>
      </c>
      <c r="K106" s="8"/>
    </row>
    <row r="107" spans="1:11" ht="15.75">
      <c r="A107" s="3"/>
      <c r="B107" s="37">
        <f t="shared" si="10"/>
        <v>81</v>
      </c>
      <c r="C107" s="20" t="s">
        <v>114</v>
      </c>
      <c r="D107" s="21"/>
      <c r="E107" s="22"/>
      <c r="F107" s="23" t="s">
        <v>248</v>
      </c>
      <c r="G107" s="24" t="s">
        <v>270</v>
      </c>
      <c r="H107" s="25">
        <v>259</v>
      </c>
      <c r="I107" s="271"/>
      <c r="J107" s="272">
        <f t="shared" si="9"/>
        <v>0</v>
      </c>
      <c r="K107" s="8"/>
    </row>
    <row r="108" spans="1:11" ht="31.5">
      <c r="A108" s="3"/>
      <c r="B108" s="37">
        <f t="shared" si="10"/>
        <v>82</v>
      </c>
      <c r="C108" s="20" t="s">
        <v>115</v>
      </c>
      <c r="D108" s="21"/>
      <c r="E108" s="22"/>
      <c r="F108" s="23" t="s">
        <v>249</v>
      </c>
      <c r="G108" s="24" t="s">
        <v>270</v>
      </c>
      <c r="H108" s="25">
        <v>35</v>
      </c>
      <c r="I108" s="271"/>
      <c r="J108" s="272">
        <f t="shared" si="9"/>
        <v>0</v>
      </c>
      <c r="K108" s="8"/>
    </row>
    <row r="109" spans="1:11" ht="47.25">
      <c r="A109" s="3"/>
      <c r="B109" s="37">
        <f t="shared" si="10"/>
        <v>83</v>
      </c>
      <c r="C109" s="20" t="s">
        <v>116</v>
      </c>
      <c r="D109" s="21"/>
      <c r="E109" s="22"/>
      <c r="F109" s="23" t="s">
        <v>250</v>
      </c>
      <c r="G109" s="24" t="s">
        <v>270</v>
      </c>
      <c r="H109" s="25">
        <v>35</v>
      </c>
      <c r="I109" s="271"/>
      <c r="J109" s="272">
        <f t="shared" si="9"/>
        <v>0</v>
      </c>
      <c r="K109" s="8"/>
    </row>
    <row r="110" spans="1:11" ht="47.25">
      <c r="A110" s="3"/>
      <c r="B110" s="37">
        <f t="shared" si="10"/>
        <v>84</v>
      </c>
      <c r="C110" s="20" t="s">
        <v>117</v>
      </c>
      <c r="D110" s="21"/>
      <c r="E110" s="22"/>
      <c r="F110" s="23" t="s">
        <v>251</v>
      </c>
      <c r="G110" s="24" t="s">
        <v>270</v>
      </c>
      <c r="H110" s="25">
        <v>500</v>
      </c>
      <c r="I110" s="271"/>
      <c r="J110" s="272">
        <f t="shared" si="9"/>
        <v>0</v>
      </c>
      <c r="K110" s="8"/>
    </row>
    <row r="111" spans="1:11" ht="16.5" thickBot="1">
      <c r="A111" s="3"/>
      <c r="B111" s="51" t="s">
        <v>20</v>
      </c>
      <c r="C111" s="52"/>
      <c r="D111" s="53"/>
      <c r="E111" s="54"/>
      <c r="F111" s="55" t="s">
        <v>118</v>
      </c>
      <c r="G111" s="52"/>
      <c r="H111" s="71"/>
      <c r="I111" s="70"/>
      <c r="J111" s="273">
        <f>SUM(J89:J110)</f>
        <v>0</v>
      </c>
      <c r="K111" s="8"/>
    </row>
    <row r="112" spans="1:11" ht="16.5" thickBot="1">
      <c r="A112" s="3"/>
      <c r="B112" s="12"/>
      <c r="C112" s="13"/>
      <c r="D112" s="59"/>
      <c r="E112" s="60"/>
      <c r="F112" s="15" t="s">
        <v>119</v>
      </c>
      <c r="G112" s="15"/>
      <c r="H112" s="16"/>
      <c r="I112" s="17"/>
      <c r="J112" s="18"/>
      <c r="K112" s="8"/>
    </row>
    <row r="113" spans="1:11" ht="31.5">
      <c r="A113" s="3"/>
      <c r="B113" s="37">
        <f>B110+1</f>
        <v>85</v>
      </c>
      <c r="C113" s="20" t="s">
        <v>120</v>
      </c>
      <c r="D113" s="21"/>
      <c r="E113" s="22"/>
      <c r="F113" s="23" t="s">
        <v>252</v>
      </c>
      <c r="G113" s="24" t="s">
        <v>274</v>
      </c>
      <c r="H113" s="284">
        <v>76946</v>
      </c>
      <c r="I113" s="271"/>
      <c r="J113" s="272">
        <f>IFERROR(ROUNDUP(I113*H113,0),"")</f>
        <v>0</v>
      </c>
      <c r="K113" s="8"/>
    </row>
    <row r="114" spans="1:11" ht="16.5" thickBot="1">
      <c r="A114" s="3"/>
      <c r="B114" s="51" t="s">
        <v>20</v>
      </c>
      <c r="C114" s="52"/>
      <c r="D114" s="53"/>
      <c r="E114" s="54"/>
      <c r="F114" s="55" t="s">
        <v>121</v>
      </c>
      <c r="G114" s="52"/>
      <c r="H114" s="72"/>
      <c r="I114" s="70"/>
      <c r="J114" s="273">
        <f>SUM(J113:J113)</f>
        <v>0</v>
      </c>
      <c r="K114" s="8"/>
    </row>
    <row r="115" spans="1:11" ht="16.5" thickBot="1">
      <c r="A115" s="3"/>
      <c r="B115" s="12"/>
      <c r="C115" s="13"/>
      <c r="D115" s="59"/>
      <c r="E115" s="60"/>
      <c r="F115" s="15" t="s">
        <v>122</v>
      </c>
      <c r="G115" s="15"/>
      <c r="H115" s="16"/>
      <c r="I115" s="17"/>
      <c r="J115" s="18"/>
      <c r="K115" s="8"/>
    </row>
    <row r="116" spans="1:11" ht="31.5">
      <c r="A116" s="3"/>
      <c r="B116" s="37">
        <f>B113+1</f>
        <v>86</v>
      </c>
      <c r="C116" s="20" t="s">
        <v>123</v>
      </c>
      <c r="D116" s="21"/>
      <c r="E116" s="22"/>
      <c r="F116" s="23" t="s">
        <v>253</v>
      </c>
      <c r="G116" s="24" t="s">
        <v>270</v>
      </c>
      <c r="H116" s="25">
        <v>200</v>
      </c>
      <c r="I116" s="271"/>
      <c r="J116" s="272">
        <f t="shared" ref="J116:J117" si="11">IFERROR(ROUNDUP(I116*H116,0),"")</f>
        <v>0</v>
      </c>
      <c r="K116" s="8"/>
    </row>
    <row r="117" spans="1:11" ht="126">
      <c r="A117" s="3"/>
      <c r="B117" s="37">
        <f>B116+1</f>
        <v>87</v>
      </c>
      <c r="C117" s="20" t="s">
        <v>124</v>
      </c>
      <c r="D117" s="21"/>
      <c r="E117" s="22"/>
      <c r="F117" s="23" t="s">
        <v>254</v>
      </c>
      <c r="G117" s="24" t="s">
        <v>270</v>
      </c>
      <c r="H117" s="25">
        <v>130</v>
      </c>
      <c r="I117" s="271"/>
      <c r="J117" s="272">
        <f t="shared" si="11"/>
        <v>0</v>
      </c>
      <c r="K117" s="8"/>
    </row>
    <row r="118" spans="1:11" ht="16.5" thickBot="1">
      <c r="A118" s="3"/>
      <c r="B118" s="51" t="s">
        <v>20</v>
      </c>
      <c r="C118" s="52"/>
      <c r="D118" s="53"/>
      <c r="E118" s="54"/>
      <c r="F118" s="55" t="s">
        <v>125</v>
      </c>
      <c r="G118" s="52"/>
      <c r="H118" s="56"/>
      <c r="I118" s="70"/>
      <c r="J118" s="273">
        <f>SUM(J116:J117)</f>
        <v>0</v>
      </c>
      <c r="K118" s="8"/>
    </row>
    <row r="119" spans="1:11" ht="16.5" thickBot="1">
      <c r="A119" s="3"/>
      <c r="B119" s="12"/>
      <c r="C119" s="13"/>
      <c r="D119" s="59"/>
      <c r="E119" s="60"/>
      <c r="F119" s="15" t="s">
        <v>126</v>
      </c>
      <c r="G119" s="15"/>
      <c r="H119" s="16"/>
      <c r="I119" s="17"/>
      <c r="J119" s="18"/>
      <c r="K119" s="8"/>
    </row>
    <row r="120" spans="1:11" ht="63">
      <c r="A120" s="3"/>
      <c r="B120" s="37">
        <f>B117+1</f>
        <v>88</v>
      </c>
      <c r="C120" s="20" t="s">
        <v>127</v>
      </c>
      <c r="D120" s="21"/>
      <c r="E120" s="22"/>
      <c r="F120" s="23" t="s">
        <v>255</v>
      </c>
      <c r="G120" s="24" t="s">
        <v>270</v>
      </c>
      <c r="H120" s="25">
        <v>5000</v>
      </c>
      <c r="I120" s="271"/>
      <c r="J120" s="272">
        <f t="shared" ref="J120:J122" si="12">IFERROR(ROUNDUP(I120*H120,0),"")</f>
        <v>0</v>
      </c>
      <c r="K120" s="8"/>
    </row>
    <row r="121" spans="1:11" ht="94.5">
      <c r="A121" s="3"/>
      <c r="B121" s="37">
        <f>B120+1</f>
        <v>89</v>
      </c>
      <c r="C121" s="20" t="s">
        <v>128</v>
      </c>
      <c r="D121" s="21"/>
      <c r="E121" s="22"/>
      <c r="F121" s="23" t="s">
        <v>256</v>
      </c>
      <c r="G121" s="24" t="s">
        <v>271</v>
      </c>
      <c r="H121" s="25">
        <v>200</v>
      </c>
      <c r="I121" s="271"/>
      <c r="J121" s="272">
        <f t="shared" si="12"/>
        <v>0</v>
      </c>
      <c r="K121" s="8"/>
    </row>
    <row r="122" spans="1:11" ht="110.25">
      <c r="A122" s="3"/>
      <c r="B122" s="37">
        <f t="shared" ref="B122" si="13">B121+1</f>
        <v>90</v>
      </c>
      <c r="C122" s="20" t="s">
        <v>129</v>
      </c>
      <c r="D122" s="21"/>
      <c r="E122" s="22"/>
      <c r="F122" s="23" t="s">
        <v>257</v>
      </c>
      <c r="G122" s="24" t="s">
        <v>273</v>
      </c>
      <c r="H122" s="25">
        <v>304</v>
      </c>
      <c r="I122" s="271"/>
      <c r="J122" s="272">
        <f t="shared" si="12"/>
        <v>0</v>
      </c>
      <c r="K122" s="8"/>
    </row>
    <row r="123" spans="1:11" ht="16.5" thickBot="1">
      <c r="A123" s="3"/>
      <c r="B123" s="51" t="s">
        <v>20</v>
      </c>
      <c r="C123" s="52"/>
      <c r="D123" s="53"/>
      <c r="E123" s="54"/>
      <c r="F123" s="55" t="s">
        <v>130</v>
      </c>
      <c r="G123" s="52"/>
      <c r="H123" s="56"/>
      <c r="I123" s="70"/>
      <c r="J123" s="273">
        <f>SUM(J120:J122)</f>
        <v>0</v>
      </c>
      <c r="K123" s="8"/>
    </row>
    <row r="124" spans="1:11" ht="16.5" thickBot="1">
      <c r="A124" s="3"/>
      <c r="B124" s="12"/>
      <c r="C124" s="13"/>
      <c r="D124" s="59"/>
      <c r="E124" s="60"/>
      <c r="F124" s="15" t="s">
        <v>131</v>
      </c>
      <c r="G124" s="15"/>
      <c r="H124" s="16"/>
      <c r="I124" s="17"/>
      <c r="J124" s="18"/>
      <c r="K124" s="8"/>
    </row>
    <row r="125" spans="1:11" ht="78.75">
      <c r="A125" s="3"/>
      <c r="B125" s="37">
        <f>B122+1</f>
        <v>91</v>
      </c>
      <c r="C125" s="20" t="s">
        <v>132</v>
      </c>
      <c r="D125" s="21"/>
      <c r="E125" s="22"/>
      <c r="F125" s="23" t="s">
        <v>258</v>
      </c>
      <c r="G125" s="24" t="s">
        <v>275</v>
      </c>
      <c r="H125" s="25">
        <v>1451742</v>
      </c>
      <c r="I125" s="271"/>
      <c r="J125" s="272">
        <f t="shared" ref="J125:J127" si="14">IFERROR(ROUNDUP(I125*H125,0),"")</f>
        <v>0</v>
      </c>
      <c r="K125" s="8"/>
    </row>
    <row r="126" spans="1:11" ht="63">
      <c r="A126" s="3"/>
      <c r="B126" s="37">
        <f>B125+1</f>
        <v>92</v>
      </c>
      <c r="C126" s="20" t="s">
        <v>133</v>
      </c>
      <c r="D126" s="21"/>
      <c r="E126" s="22"/>
      <c r="F126" s="23" t="s">
        <v>259</v>
      </c>
      <c r="G126" s="24" t="s">
        <v>276</v>
      </c>
      <c r="H126" s="25">
        <v>256599</v>
      </c>
      <c r="I126" s="271"/>
      <c r="J126" s="272">
        <f t="shared" si="14"/>
        <v>0</v>
      </c>
      <c r="K126" s="8"/>
    </row>
    <row r="127" spans="1:11" ht="63">
      <c r="A127" s="3"/>
      <c r="B127" s="37">
        <f>B126+1</f>
        <v>93</v>
      </c>
      <c r="C127" s="20" t="s">
        <v>134</v>
      </c>
      <c r="D127" s="21"/>
      <c r="E127" s="22"/>
      <c r="F127" s="23" t="s">
        <v>260</v>
      </c>
      <c r="G127" s="24" t="s">
        <v>269</v>
      </c>
      <c r="H127" s="25">
        <v>2000</v>
      </c>
      <c r="I127" s="271"/>
      <c r="J127" s="272">
        <f t="shared" si="14"/>
        <v>0</v>
      </c>
      <c r="K127" s="8"/>
    </row>
    <row r="128" spans="1:11" ht="16.5" thickBot="1">
      <c r="A128" s="3"/>
      <c r="B128" s="51" t="s">
        <v>20</v>
      </c>
      <c r="C128" s="52"/>
      <c r="D128" s="53"/>
      <c r="E128" s="54"/>
      <c r="F128" s="55" t="s">
        <v>135</v>
      </c>
      <c r="G128" s="52"/>
      <c r="H128" s="56"/>
      <c r="I128" s="70"/>
      <c r="J128" s="273">
        <f>SUM(J125:J127)</f>
        <v>0</v>
      </c>
      <c r="K128" s="8"/>
    </row>
    <row r="129" spans="1:12" ht="16.5" thickBot="1">
      <c r="A129" s="3"/>
      <c r="B129" s="12"/>
      <c r="C129" s="13"/>
      <c r="D129" s="59"/>
      <c r="E129" s="60"/>
      <c r="F129" s="15" t="s">
        <v>136</v>
      </c>
      <c r="G129" s="15"/>
      <c r="H129" s="16"/>
      <c r="I129" s="17"/>
      <c r="J129" s="18"/>
      <c r="K129" s="8"/>
    </row>
    <row r="130" spans="1:12" ht="78.75">
      <c r="A130" s="3"/>
      <c r="B130" s="37">
        <f>B127+1</f>
        <v>94</v>
      </c>
      <c r="C130" s="20" t="s">
        <v>137</v>
      </c>
      <c r="D130" s="21"/>
      <c r="E130" s="22"/>
      <c r="F130" s="23" t="s">
        <v>261</v>
      </c>
      <c r="G130" s="24" t="s">
        <v>273</v>
      </c>
      <c r="H130" s="25">
        <v>100</v>
      </c>
      <c r="I130" s="271"/>
      <c r="J130" s="272">
        <f t="shared" ref="J130:J132" si="15">IFERROR(ROUNDUP(I130*H130,0),"")</f>
        <v>0</v>
      </c>
      <c r="K130" s="8"/>
    </row>
    <row r="131" spans="1:12" ht="47.25">
      <c r="A131" s="3"/>
      <c r="B131" s="37">
        <f>+B130+1</f>
        <v>95</v>
      </c>
      <c r="C131" s="20" t="s">
        <v>138</v>
      </c>
      <c r="D131" s="21"/>
      <c r="E131" s="22"/>
      <c r="F131" s="23" t="s">
        <v>262</v>
      </c>
      <c r="G131" s="24" t="s">
        <v>277</v>
      </c>
      <c r="H131" s="25">
        <v>130</v>
      </c>
      <c r="I131" s="271"/>
      <c r="J131" s="272">
        <f t="shared" si="15"/>
        <v>0</v>
      </c>
      <c r="K131" s="8"/>
    </row>
    <row r="132" spans="1:12" ht="78.75">
      <c r="A132" s="3"/>
      <c r="B132" s="37">
        <f t="shared" ref="B132" si="16">+B131+1</f>
        <v>96</v>
      </c>
      <c r="C132" s="20" t="s">
        <v>139</v>
      </c>
      <c r="D132" s="21"/>
      <c r="E132" s="22"/>
      <c r="F132" s="23" t="s">
        <v>263</v>
      </c>
      <c r="G132" s="24" t="s">
        <v>273</v>
      </c>
      <c r="H132" s="25">
        <v>10</v>
      </c>
      <c r="I132" s="271"/>
      <c r="J132" s="272">
        <f t="shared" si="15"/>
        <v>0</v>
      </c>
      <c r="K132" s="8"/>
    </row>
    <row r="133" spans="1:12" ht="16.5" thickBot="1">
      <c r="A133" s="3"/>
      <c r="B133" s="51" t="s">
        <v>20</v>
      </c>
      <c r="C133" s="52"/>
      <c r="D133" s="53"/>
      <c r="E133" s="54"/>
      <c r="F133" s="55" t="s">
        <v>140</v>
      </c>
      <c r="G133" s="52"/>
      <c r="H133" s="56"/>
      <c r="I133" s="70"/>
      <c r="J133" s="273">
        <f>SUM(J130:J132)</f>
        <v>0</v>
      </c>
      <c r="K133" s="8"/>
    </row>
    <row r="134" spans="1:12" ht="16.5" thickBot="1">
      <c r="A134" s="3"/>
      <c r="B134" s="12"/>
      <c r="C134" s="13"/>
      <c r="D134" s="59"/>
      <c r="E134" s="60"/>
      <c r="F134" s="15" t="s">
        <v>141</v>
      </c>
      <c r="G134" s="15"/>
      <c r="H134" s="16"/>
      <c r="I134" s="17"/>
      <c r="J134" s="18"/>
      <c r="K134" s="8"/>
    </row>
    <row r="135" spans="1:12" ht="31.5">
      <c r="A135" s="3"/>
      <c r="B135" s="37">
        <f>B132+1</f>
        <v>97</v>
      </c>
      <c r="C135" s="20" t="s">
        <v>142</v>
      </c>
      <c r="D135" s="152"/>
      <c r="E135" s="153"/>
      <c r="F135" s="23" t="s">
        <v>264</v>
      </c>
      <c r="G135" s="24" t="s">
        <v>278</v>
      </c>
      <c r="H135" s="25">
        <v>200</v>
      </c>
      <c r="I135" s="271"/>
      <c r="J135" s="272">
        <f>IFERROR(ROUNDUP(I135*H135,0),"")</f>
        <v>0</v>
      </c>
      <c r="K135" s="8"/>
    </row>
    <row r="136" spans="1:12" ht="16.5" thickBot="1">
      <c r="A136" s="3"/>
      <c r="B136" s="51" t="s">
        <v>20</v>
      </c>
      <c r="C136" s="52"/>
      <c r="D136" s="53"/>
      <c r="E136" s="54"/>
      <c r="F136" s="55" t="s">
        <v>143</v>
      </c>
      <c r="G136" s="52"/>
      <c r="H136" s="73"/>
      <c r="I136" s="70"/>
      <c r="J136" s="273">
        <f>SUM(J135:J135)</f>
        <v>0</v>
      </c>
      <c r="K136" s="8"/>
    </row>
    <row r="137" spans="1:12" ht="16.5" thickBot="1">
      <c r="A137" s="74"/>
      <c r="B137" s="321" t="s">
        <v>144</v>
      </c>
      <c r="C137" s="322"/>
      <c r="D137" s="322"/>
      <c r="E137" s="322"/>
      <c r="F137" s="322"/>
      <c r="G137" s="322"/>
      <c r="H137" s="322"/>
      <c r="I137" s="323"/>
      <c r="J137" s="18">
        <f>J14+J21+J24+J56+J63+J81+J87+J111+J114+J118+J123+J128+J133+J136</f>
        <v>0</v>
      </c>
      <c r="K137" s="75"/>
    </row>
    <row r="138" spans="1:12" ht="16.5" thickBot="1">
      <c r="A138" s="74"/>
      <c r="B138" s="76"/>
      <c r="C138" s="76"/>
      <c r="D138" s="77"/>
      <c r="E138" s="76"/>
      <c r="F138" s="76"/>
      <c r="G138" s="78"/>
      <c r="H138" s="79"/>
      <c r="I138" s="80"/>
      <c r="J138" s="80"/>
      <c r="K138" s="75"/>
    </row>
    <row r="139" spans="1:12" ht="15.75">
      <c r="A139" s="74"/>
      <c r="B139" s="81"/>
      <c r="C139" s="82"/>
      <c r="D139" s="83"/>
      <c r="E139" s="81"/>
      <c r="F139" s="324" t="s">
        <v>145</v>
      </c>
      <c r="G139" s="325"/>
      <c r="H139" s="325"/>
      <c r="I139" s="325"/>
      <c r="J139" s="326"/>
      <c r="K139" s="75"/>
    </row>
    <row r="140" spans="1:12" ht="15.75">
      <c r="A140" s="74"/>
      <c r="B140" s="81"/>
      <c r="C140" s="84"/>
      <c r="D140" s="85"/>
      <c r="E140" s="84"/>
      <c r="F140" s="327"/>
      <c r="G140" s="328"/>
      <c r="H140" s="328"/>
      <c r="I140" s="328"/>
      <c r="J140" s="329"/>
      <c r="K140" s="86"/>
    </row>
    <row r="141" spans="1:12" ht="31.5">
      <c r="A141" s="74"/>
      <c r="B141" s="81"/>
      <c r="C141" s="84"/>
      <c r="D141" s="85"/>
      <c r="E141" s="84"/>
      <c r="F141" s="87" t="s">
        <v>146</v>
      </c>
      <c r="G141" s="270" t="s">
        <v>147</v>
      </c>
      <c r="H141" s="89"/>
      <c r="I141" s="90"/>
      <c r="J141" s="91">
        <v>47210676</v>
      </c>
      <c r="K141" s="75"/>
      <c r="L141" s="269" t="s">
        <v>336</v>
      </c>
    </row>
    <row r="142" spans="1:12" ht="31.5">
      <c r="A142" s="74"/>
      <c r="B142" s="81"/>
      <c r="C142" s="84"/>
      <c r="D142" s="85"/>
      <c r="E142" s="84"/>
      <c r="F142" s="87" t="s">
        <v>148</v>
      </c>
      <c r="G142" s="270" t="s">
        <v>147</v>
      </c>
      <c r="H142" s="89"/>
      <c r="I142" s="90"/>
      <c r="J142" s="91">
        <v>30782146</v>
      </c>
      <c r="K142" s="75"/>
      <c r="L142" s="269" t="s">
        <v>336</v>
      </c>
    </row>
    <row r="143" spans="1:12" ht="47.25">
      <c r="A143" s="74"/>
      <c r="B143" s="81"/>
      <c r="C143" s="84"/>
      <c r="D143" s="85"/>
      <c r="E143" s="84"/>
      <c r="F143" s="92" t="s">
        <v>149</v>
      </c>
      <c r="G143" s="270" t="s">
        <v>147</v>
      </c>
      <c r="H143" s="93"/>
      <c r="I143" s="94"/>
      <c r="J143" s="91">
        <v>153392985</v>
      </c>
      <c r="K143" s="75"/>
      <c r="L143" s="269" t="s">
        <v>336</v>
      </c>
    </row>
    <row r="144" spans="1:12" ht="15.75">
      <c r="A144" s="74"/>
      <c r="B144" s="81"/>
      <c r="C144" s="84"/>
      <c r="D144" s="85"/>
      <c r="E144" s="84"/>
      <c r="F144" s="92" t="s">
        <v>150</v>
      </c>
      <c r="G144" s="270" t="s">
        <v>147</v>
      </c>
      <c r="H144" s="93"/>
      <c r="I144" s="94"/>
      <c r="J144" s="291">
        <v>138314410</v>
      </c>
      <c r="K144" s="75"/>
      <c r="L144" s="269" t="s">
        <v>336</v>
      </c>
    </row>
    <row r="145" spans="1:12" ht="31.5">
      <c r="A145" s="74"/>
      <c r="B145" s="81"/>
      <c r="C145" s="84"/>
      <c r="D145" s="85"/>
      <c r="E145" s="84"/>
      <c r="F145" s="87" t="s">
        <v>151</v>
      </c>
      <c r="G145" s="270" t="s">
        <v>147</v>
      </c>
      <c r="H145" s="93"/>
      <c r="I145" s="90"/>
      <c r="J145" s="91">
        <v>78000000</v>
      </c>
      <c r="K145" s="75"/>
      <c r="L145" s="269" t="s">
        <v>336</v>
      </c>
    </row>
    <row r="146" spans="1:12" ht="16.5" thickBot="1">
      <c r="A146" s="74"/>
      <c r="B146" s="81"/>
      <c r="C146" s="84"/>
      <c r="D146" s="85"/>
      <c r="E146" s="84"/>
      <c r="F146" s="95" t="s">
        <v>152</v>
      </c>
      <c r="G146" s="96" t="s">
        <v>153</v>
      </c>
      <c r="H146" s="97">
        <v>77</v>
      </c>
      <c r="I146" s="267"/>
      <c r="J146" s="268">
        <f>IFERROR(ROUNDUP(I146*H146,0),"")</f>
        <v>0</v>
      </c>
      <c r="K146" s="75"/>
    </row>
    <row r="147" spans="1:12" ht="16.5" thickBot="1">
      <c r="A147" s="74"/>
      <c r="B147" s="81"/>
      <c r="C147" s="84"/>
      <c r="D147" s="85"/>
      <c r="E147" s="84"/>
      <c r="F147" s="100"/>
      <c r="G147" s="100"/>
      <c r="H147" s="100"/>
      <c r="I147" s="100"/>
      <c r="J147" s="100"/>
      <c r="K147" s="75"/>
    </row>
    <row r="148" spans="1:12" ht="16.5" thickBot="1">
      <c r="A148" s="74"/>
      <c r="B148" s="81"/>
      <c r="C148" s="82"/>
      <c r="D148" s="83"/>
      <c r="E148" s="81"/>
      <c r="F148" s="101" t="s">
        <v>154</v>
      </c>
      <c r="G148" s="102"/>
      <c r="H148" s="330"/>
      <c r="I148" s="331"/>
      <c r="J148" s="18"/>
      <c r="K148" s="75"/>
    </row>
    <row r="149" spans="1:12" ht="15.75">
      <c r="A149" s="74"/>
      <c r="B149" s="81"/>
      <c r="C149" s="82"/>
      <c r="D149" s="83"/>
      <c r="E149" s="81"/>
      <c r="F149" s="100"/>
      <c r="G149" s="100"/>
      <c r="H149" s="100"/>
      <c r="I149" s="105"/>
      <c r="J149" s="106"/>
      <c r="K149" s="75"/>
    </row>
    <row r="150" spans="1:12" ht="15.75">
      <c r="A150" s="74"/>
      <c r="B150" s="81"/>
      <c r="C150" s="82"/>
      <c r="D150" s="83"/>
      <c r="E150" s="81"/>
      <c r="F150" s="103"/>
      <c r="G150" s="104"/>
      <c r="H150" s="107"/>
      <c r="I150" s="108"/>
      <c r="J150" s="109"/>
      <c r="K150" s="75"/>
    </row>
    <row r="151" spans="1:12" ht="16.5" thickBot="1">
      <c r="A151" s="74"/>
      <c r="B151" s="81"/>
      <c r="C151" s="82"/>
      <c r="D151" s="110"/>
      <c r="E151" s="82"/>
      <c r="F151" s="81"/>
      <c r="G151" s="82"/>
      <c r="H151" s="111"/>
      <c r="I151" s="112"/>
      <c r="J151" s="113"/>
      <c r="K151" s="75"/>
    </row>
    <row r="152" spans="1:12" ht="15.75">
      <c r="A152" s="74"/>
      <c r="B152" s="332" t="s">
        <v>155</v>
      </c>
      <c r="C152" s="333"/>
      <c r="D152" s="333"/>
      <c r="E152" s="333"/>
      <c r="F152" s="333"/>
      <c r="G152" s="333"/>
      <c r="H152" s="333"/>
      <c r="I152" s="333"/>
      <c r="J152" s="334"/>
      <c r="K152" s="114"/>
    </row>
    <row r="153" spans="1:12" ht="15.75">
      <c r="A153" s="74"/>
      <c r="B153" s="304" t="s">
        <v>156</v>
      </c>
      <c r="C153" s="305"/>
      <c r="D153" s="305"/>
      <c r="E153" s="305"/>
      <c r="F153" s="305"/>
      <c r="G153" s="306" t="s">
        <v>10</v>
      </c>
      <c r="H153" s="306"/>
      <c r="I153" s="306"/>
      <c r="J153" s="115" t="s">
        <v>157</v>
      </c>
      <c r="K153" s="116"/>
    </row>
    <row r="154" spans="1:12" ht="47.45" customHeight="1">
      <c r="A154" s="74"/>
      <c r="B154" s="292" t="s">
        <v>158</v>
      </c>
      <c r="C154" s="293"/>
      <c r="D154" s="293"/>
      <c r="E154" s="293"/>
      <c r="F154" s="293"/>
      <c r="G154" s="294" t="s">
        <v>159</v>
      </c>
      <c r="H154" s="294"/>
      <c r="I154" s="117" t="s">
        <v>160</v>
      </c>
      <c r="J154" s="266"/>
      <c r="K154" s="116"/>
    </row>
    <row r="155" spans="1:12" ht="15.75">
      <c r="A155" s="74"/>
      <c r="B155" s="292" t="s">
        <v>161</v>
      </c>
      <c r="C155" s="293"/>
      <c r="D155" s="293"/>
      <c r="E155" s="293"/>
      <c r="F155" s="293"/>
      <c r="G155" s="299" t="s">
        <v>162</v>
      </c>
      <c r="H155" s="300"/>
      <c r="I155" s="117" t="s">
        <v>163</v>
      </c>
      <c r="J155" s="266"/>
      <c r="K155" s="116"/>
    </row>
    <row r="156" spans="1:12" ht="30.75" customHeight="1">
      <c r="A156" s="74"/>
      <c r="B156" s="301" t="s">
        <v>164</v>
      </c>
      <c r="C156" s="302"/>
      <c r="D156" s="302"/>
      <c r="E156" s="302"/>
      <c r="F156" s="302"/>
      <c r="G156" s="303" t="s">
        <v>165</v>
      </c>
      <c r="H156" s="294"/>
      <c r="I156" s="117" t="s">
        <v>166</v>
      </c>
      <c r="J156" s="266"/>
      <c r="K156" s="75"/>
    </row>
    <row r="157" spans="1:12" ht="15.75">
      <c r="A157" s="3"/>
      <c r="B157" s="292" t="s">
        <v>167</v>
      </c>
      <c r="C157" s="293"/>
      <c r="D157" s="293"/>
      <c r="E157" s="293"/>
      <c r="F157" s="293"/>
      <c r="G157" s="294" t="s">
        <v>168</v>
      </c>
      <c r="H157" s="294"/>
      <c r="I157" s="117" t="s">
        <v>169</v>
      </c>
      <c r="J157" s="266">
        <f>SUM(J154:J156)</f>
        <v>0</v>
      </c>
      <c r="K157" s="8"/>
    </row>
    <row r="158" spans="1:12" ht="16.5" thickBot="1">
      <c r="A158" s="3"/>
      <c r="B158" s="295" t="s">
        <v>170</v>
      </c>
      <c r="C158" s="296"/>
      <c r="D158" s="296"/>
      <c r="E158" s="296"/>
      <c r="F158" s="296"/>
      <c r="G158" s="297"/>
      <c r="H158" s="297"/>
      <c r="I158" s="297"/>
      <c r="J158" s="298"/>
      <c r="K158" s="8"/>
    </row>
    <row r="159" spans="1:12" ht="15.75">
      <c r="A159" s="3"/>
      <c r="B159" s="119"/>
      <c r="C159" s="120"/>
      <c r="D159" s="120"/>
      <c r="E159" s="120"/>
      <c r="F159" s="120"/>
      <c r="G159" s="121"/>
      <c r="H159" s="121"/>
      <c r="I159" s="121"/>
      <c r="J159" s="121"/>
      <c r="K159" s="8"/>
    </row>
    <row r="160" spans="1:12" ht="15.6" customHeight="1">
      <c r="B160" s="132"/>
      <c r="C160" s="133"/>
      <c r="D160" s="134"/>
      <c r="E160" s="135"/>
      <c r="F160" s="136"/>
      <c r="J160" s="121"/>
      <c r="K160" s="8"/>
    </row>
    <row r="161" spans="1:11" ht="15.75">
      <c r="B161" s="124"/>
      <c r="C161" s="137"/>
      <c r="D161" s="138"/>
      <c r="E161" s="139"/>
      <c r="F161" s="140"/>
      <c r="J161" s="121"/>
      <c r="K161" s="8"/>
    </row>
    <row r="162" spans="1:11" ht="15.75">
      <c r="A162" s="141"/>
      <c r="B162" s="142"/>
      <c r="C162" s="141"/>
      <c r="E162" s="141"/>
      <c r="F162" s="143"/>
      <c r="G162" s="141"/>
      <c r="H162" s="141"/>
      <c r="J162" s="121"/>
      <c r="K162" s="8"/>
    </row>
    <row r="163" spans="1:11" ht="15.75">
      <c r="A163" s="343" t="s">
        <v>265</v>
      </c>
      <c r="B163" s="343"/>
      <c r="C163" s="343"/>
      <c r="D163" s="343"/>
      <c r="E163" s="343"/>
      <c r="F163" s="343" t="s">
        <v>266</v>
      </c>
      <c r="G163" s="343"/>
      <c r="H163" s="343"/>
      <c r="I163" s="343"/>
      <c r="J163" s="121"/>
      <c r="K163" s="8"/>
    </row>
    <row r="164" spans="1:11" ht="15.75">
      <c r="A164" s="144"/>
      <c r="B164" s="144"/>
      <c r="C164" s="144"/>
      <c r="D164" s="144"/>
      <c r="E164" s="144"/>
      <c r="F164" s="144"/>
      <c r="G164" s="144"/>
      <c r="H164" s="144"/>
      <c r="I164" s="144"/>
      <c r="J164" s="123"/>
      <c r="K164" s="8"/>
    </row>
    <row r="165" spans="1:11" ht="15.75">
      <c r="A165" s="145"/>
      <c r="B165" s="145"/>
      <c r="C165" s="145"/>
      <c r="D165" s="145"/>
      <c r="E165" s="145"/>
      <c r="F165" s="146"/>
      <c r="G165" s="146"/>
      <c r="H165" s="146"/>
      <c r="I165" s="146"/>
      <c r="J165" s="123"/>
      <c r="K165" s="8"/>
    </row>
    <row r="166" spans="1:11" ht="15.75">
      <c r="A166" s="147"/>
      <c r="B166" s="147"/>
      <c r="C166" s="147"/>
      <c r="D166" s="147"/>
      <c r="E166" s="147"/>
      <c r="F166" s="147"/>
      <c r="G166" s="147"/>
      <c r="H166" s="147"/>
      <c r="I166" s="147"/>
      <c r="J166" s="125"/>
      <c r="K166" s="8"/>
    </row>
    <row r="167" spans="1:11" ht="15.75">
      <c r="A167" s="148" t="s">
        <v>267</v>
      </c>
      <c r="B167" s="149"/>
      <c r="C167" s="148"/>
      <c r="D167" s="148"/>
      <c r="E167" s="148"/>
      <c r="F167" s="150"/>
      <c r="G167" s="148"/>
      <c r="H167" s="148"/>
      <c r="I167" s="148"/>
      <c r="J167" s="125"/>
      <c r="K167" s="8"/>
    </row>
    <row r="168" spans="1:11" ht="15.75">
      <c r="A168" s="122"/>
      <c r="B168" s="122"/>
      <c r="C168" s="122"/>
      <c r="D168" s="122"/>
      <c r="E168" s="120"/>
      <c r="F168" s="122"/>
      <c r="G168" s="122"/>
      <c r="H168" s="122"/>
      <c r="I168" s="122"/>
      <c r="J168" s="122"/>
      <c r="K168" s="8"/>
    </row>
    <row r="169" spans="1:11" ht="16.5" thickBot="1">
      <c r="A169" s="126"/>
      <c r="B169" s="126"/>
      <c r="C169" s="127"/>
      <c r="D169" s="126"/>
      <c r="E169" s="128"/>
      <c r="F169" s="129"/>
      <c r="G169" s="130"/>
      <c r="H169" s="131"/>
      <c r="I169" s="131"/>
      <c r="J169" s="131"/>
      <c r="K169" s="131"/>
    </row>
    <row r="170" spans="1:11" ht="15.75" thickTop="1"/>
  </sheetData>
  <mergeCells count="34">
    <mergeCell ref="B7:J8"/>
    <mergeCell ref="B1:J1"/>
    <mergeCell ref="B3:J3"/>
    <mergeCell ref="B4:J4"/>
    <mergeCell ref="B5:J5"/>
    <mergeCell ref="B6:J6"/>
    <mergeCell ref="B9:J9"/>
    <mergeCell ref="B10:B11"/>
    <mergeCell ref="C10:C11"/>
    <mergeCell ref="D10:E10"/>
    <mergeCell ref="F10:F11"/>
    <mergeCell ref="G10:G11"/>
    <mergeCell ref="H10:H11"/>
    <mergeCell ref="I10:I11"/>
    <mergeCell ref="J10:J11"/>
    <mergeCell ref="B155:F155"/>
    <mergeCell ref="G155:H155"/>
    <mergeCell ref="B137:I137"/>
    <mergeCell ref="F139:J139"/>
    <mergeCell ref="F140:J140"/>
    <mergeCell ref="H148:I148"/>
    <mergeCell ref="B152:J152"/>
    <mergeCell ref="B153:F153"/>
    <mergeCell ref="G153:I153"/>
    <mergeCell ref="B154:F154"/>
    <mergeCell ref="G154:H154"/>
    <mergeCell ref="A163:E163"/>
    <mergeCell ref="F163:I163"/>
    <mergeCell ref="B156:F156"/>
    <mergeCell ref="G156:H156"/>
    <mergeCell ref="B157:F157"/>
    <mergeCell ref="G157:H157"/>
    <mergeCell ref="B158:F158"/>
    <mergeCell ref="G158:J158"/>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30017C-5FD4-4D35-AAF4-09009B4151F2}">
  <dimension ref="B1:P93"/>
  <sheetViews>
    <sheetView zoomScale="80" zoomScaleNormal="80" workbookViewId="0">
      <selection activeCell="W37" sqref="W37"/>
    </sheetView>
  </sheetViews>
  <sheetFormatPr baseColWidth="10" defaultColWidth="11.42578125" defaultRowHeight="12.75"/>
  <cols>
    <col min="1" max="2" width="3.42578125" style="154" customWidth="1"/>
    <col min="3" max="3" width="12.5703125" style="154" customWidth="1"/>
    <col min="4" max="4" width="18" style="154" customWidth="1"/>
    <col min="5" max="11" width="11.42578125" style="154"/>
    <col min="12" max="12" width="17.5703125" style="154" customWidth="1"/>
    <col min="13" max="14" width="11.42578125" style="154"/>
    <col min="15" max="15" width="20" style="154" customWidth="1"/>
    <col min="16" max="17" width="3.42578125" style="154" customWidth="1"/>
    <col min="18" max="16384" width="11.42578125" style="154"/>
  </cols>
  <sheetData>
    <row r="1" spans="2:16" ht="13.5" thickBot="1"/>
    <row r="2" spans="2:16" ht="13.5" thickTop="1">
      <c r="B2" s="155"/>
      <c r="C2" s="156"/>
      <c r="D2" s="156"/>
      <c r="E2" s="156"/>
      <c r="F2" s="156"/>
      <c r="G2" s="156"/>
      <c r="H2" s="156"/>
      <c r="I2" s="156"/>
      <c r="J2" s="156"/>
      <c r="K2" s="156"/>
      <c r="L2" s="156"/>
      <c r="M2" s="156"/>
      <c r="N2" s="156"/>
      <c r="O2" s="156"/>
      <c r="P2" s="157"/>
    </row>
    <row r="3" spans="2:16">
      <c r="B3" s="158"/>
      <c r="C3" s="4" t="s">
        <v>0</v>
      </c>
      <c r="D3" s="6" t="s">
        <v>1</v>
      </c>
      <c r="E3" s="4" t="s">
        <v>2</v>
      </c>
      <c r="F3" s="6">
        <v>2</v>
      </c>
      <c r="P3" s="159"/>
    </row>
    <row r="4" spans="2:16">
      <c r="B4" s="158"/>
      <c r="C4" s="160"/>
      <c r="D4" s="161"/>
      <c r="E4" s="160"/>
      <c r="F4" s="161"/>
      <c r="P4" s="159"/>
    </row>
    <row r="5" spans="2:16" ht="48" customHeight="1">
      <c r="B5" s="158"/>
      <c r="C5" s="423" t="s">
        <v>282</v>
      </c>
      <c r="D5" s="423"/>
      <c r="E5" s="423"/>
      <c r="F5" s="423"/>
      <c r="G5" s="423"/>
      <c r="H5" s="423"/>
      <c r="I5" s="423"/>
      <c r="J5" s="423"/>
      <c r="K5" s="423"/>
      <c r="L5" s="423"/>
      <c r="M5" s="423"/>
      <c r="N5" s="423"/>
      <c r="O5" s="423"/>
      <c r="P5" s="162"/>
    </row>
    <row r="6" spans="2:16" ht="15" thickBot="1">
      <c r="B6" s="158"/>
      <c r="C6" s="163"/>
      <c r="D6" s="163"/>
      <c r="E6" s="163"/>
      <c r="F6" s="163"/>
      <c r="G6" s="163"/>
      <c r="H6" s="163"/>
      <c r="I6" s="163"/>
      <c r="J6" s="163"/>
      <c r="K6" s="163"/>
      <c r="L6" s="163"/>
      <c r="M6" s="163"/>
      <c r="N6" s="163"/>
      <c r="O6" s="163"/>
      <c r="P6" s="159"/>
    </row>
    <row r="7" spans="2:16" ht="15">
      <c r="B7" s="158"/>
      <c r="C7" s="424"/>
      <c r="D7" s="426"/>
      <c r="E7" s="427"/>
      <c r="F7" s="427"/>
      <c r="G7" s="427"/>
      <c r="H7" s="427"/>
      <c r="I7" s="427"/>
      <c r="J7" s="427"/>
      <c r="K7" s="428"/>
      <c r="L7" s="429"/>
      <c r="M7" s="430"/>
      <c r="N7" s="430"/>
      <c r="O7" s="431"/>
      <c r="P7" s="164"/>
    </row>
    <row r="8" spans="2:16" ht="15">
      <c r="B8" s="158"/>
      <c r="C8" s="425"/>
      <c r="D8" s="407" t="s">
        <v>283</v>
      </c>
      <c r="E8" s="408"/>
      <c r="F8" s="408"/>
      <c r="G8" s="408"/>
      <c r="H8" s="408"/>
      <c r="I8" s="408"/>
      <c r="J8" s="408"/>
      <c r="K8" s="409"/>
      <c r="L8" s="432"/>
      <c r="M8" s="433"/>
      <c r="N8" s="433"/>
      <c r="O8" s="434"/>
      <c r="P8" s="164"/>
    </row>
    <row r="9" spans="2:16" ht="15">
      <c r="B9" s="158"/>
      <c r="C9" s="425"/>
      <c r="D9" s="407"/>
      <c r="E9" s="408"/>
      <c r="F9" s="408"/>
      <c r="G9" s="408"/>
      <c r="H9" s="408"/>
      <c r="I9" s="408"/>
      <c r="J9" s="408"/>
      <c r="K9" s="409"/>
      <c r="L9" s="403" t="s">
        <v>284</v>
      </c>
      <c r="M9" s="436"/>
      <c r="N9" s="437"/>
      <c r="O9" s="438"/>
      <c r="P9" s="164"/>
    </row>
    <row r="10" spans="2:16" ht="15">
      <c r="B10" s="158"/>
      <c r="C10" s="425"/>
      <c r="D10" s="407" t="s">
        <v>285</v>
      </c>
      <c r="E10" s="408"/>
      <c r="F10" s="408"/>
      <c r="G10" s="408"/>
      <c r="H10" s="408"/>
      <c r="I10" s="408"/>
      <c r="J10" s="408"/>
      <c r="K10" s="409"/>
      <c r="L10" s="435"/>
      <c r="M10" s="439"/>
      <c r="N10" s="440"/>
      <c r="O10" s="441"/>
      <c r="P10" s="165"/>
    </row>
    <row r="11" spans="2:16" ht="12.75" customHeight="1">
      <c r="B11" s="158"/>
      <c r="C11" s="425"/>
      <c r="D11" s="442"/>
      <c r="E11" s="443"/>
      <c r="F11" s="443"/>
      <c r="G11" s="443"/>
      <c r="H11" s="443"/>
      <c r="I11" s="443"/>
      <c r="J11" s="443"/>
      <c r="K11" s="444"/>
      <c r="L11" s="403" t="s">
        <v>286</v>
      </c>
      <c r="M11" s="403">
        <v>1</v>
      </c>
      <c r="N11" s="403" t="s">
        <v>287</v>
      </c>
      <c r="O11" s="405">
        <v>1</v>
      </c>
      <c r="P11" s="164"/>
    </row>
    <row r="12" spans="2:16" ht="13.5">
      <c r="B12" s="158"/>
      <c r="C12" s="425"/>
      <c r="D12" s="442"/>
      <c r="E12" s="443"/>
      <c r="F12" s="443"/>
      <c r="G12" s="443"/>
      <c r="H12" s="443"/>
      <c r="I12" s="443"/>
      <c r="J12" s="443"/>
      <c r="K12" s="444"/>
      <c r="L12" s="404"/>
      <c r="M12" s="404"/>
      <c r="N12" s="404"/>
      <c r="O12" s="406"/>
      <c r="P12" s="164"/>
    </row>
    <row r="13" spans="2:16" ht="15">
      <c r="B13" s="158"/>
      <c r="C13" s="425"/>
      <c r="D13" s="407" t="s">
        <v>288</v>
      </c>
      <c r="E13" s="408"/>
      <c r="F13" s="408"/>
      <c r="G13" s="408"/>
      <c r="H13" s="408"/>
      <c r="I13" s="408"/>
      <c r="J13" s="408"/>
      <c r="K13" s="409"/>
      <c r="L13" s="404"/>
      <c r="M13" s="404"/>
      <c r="N13" s="404"/>
      <c r="O13" s="406"/>
      <c r="P13" s="164"/>
    </row>
    <row r="14" spans="2:16" ht="15.75" thickBot="1">
      <c r="B14" s="158"/>
      <c r="C14" s="166"/>
      <c r="D14" s="167"/>
      <c r="E14" s="167"/>
      <c r="F14" s="167"/>
      <c r="G14" s="167"/>
      <c r="H14" s="167"/>
      <c r="I14" s="167"/>
      <c r="J14" s="167"/>
      <c r="K14" s="167"/>
      <c r="L14" s="167"/>
      <c r="M14" s="168"/>
      <c r="N14" s="168"/>
      <c r="O14" s="169"/>
      <c r="P14" s="170"/>
    </row>
    <row r="15" spans="2:16" ht="15">
      <c r="B15" s="158"/>
      <c r="C15" s="171"/>
      <c r="D15" s="172"/>
      <c r="E15" s="172"/>
      <c r="F15" s="172"/>
      <c r="G15" s="172"/>
      <c r="H15" s="172"/>
      <c r="I15" s="172"/>
      <c r="J15" s="172"/>
      <c r="K15" s="172"/>
      <c r="L15" s="173" t="s">
        <v>289</v>
      </c>
      <c r="M15" s="174" t="s">
        <v>290</v>
      </c>
      <c r="N15" s="174" t="s">
        <v>291</v>
      </c>
      <c r="O15" s="175" t="s">
        <v>292</v>
      </c>
      <c r="P15" s="165"/>
    </row>
    <row r="16" spans="2:16" ht="15">
      <c r="B16" s="158"/>
      <c r="C16" s="176"/>
      <c r="D16" s="177"/>
      <c r="E16" s="177"/>
      <c r="F16" s="177"/>
      <c r="G16" s="177"/>
      <c r="H16" s="177"/>
      <c r="I16" s="177"/>
      <c r="J16" s="177"/>
      <c r="K16" s="177"/>
      <c r="L16" s="178"/>
      <c r="M16" s="179"/>
      <c r="N16" s="179"/>
      <c r="O16" s="180"/>
      <c r="P16" s="181"/>
    </row>
    <row r="17" spans="2:16" ht="18" customHeight="1">
      <c r="B17" s="158"/>
      <c r="C17" s="410" t="s">
        <v>293</v>
      </c>
      <c r="D17" s="411"/>
      <c r="E17" s="411"/>
      <c r="F17" s="411"/>
      <c r="G17" s="177"/>
      <c r="H17" s="177"/>
      <c r="I17" s="177" t="s">
        <v>294</v>
      </c>
      <c r="J17" s="163"/>
      <c r="K17" s="177"/>
      <c r="L17" s="178"/>
      <c r="M17" s="163"/>
      <c r="N17" s="163"/>
      <c r="O17" s="182"/>
      <c r="P17" s="181"/>
    </row>
    <row r="18" spans="2:16" ht="15">
      <c r="B18" s="158"/>
      <c r="C18" s="183"/>
      <c r="D18" s="184"/>
      <c r="E18" s="184"/>
      <c r="F18" s="184"/>
      <c r="G18" s="184"/>
      <c r="H18" s="184"/>
      <c r="I18" s="184"/>
      <c r="J18" s="184"/>
      <c r="K18" s="184"/>
      <c r="L18" s="184"/>
      <c r="M18" s="184"/>
      <c r="N18" s="184"/>
      <c r="O18" s="185"/>
      <c r="P18" s="186"/>
    </row>
    <row r="19" spans="2:16" ht="15" thickBot="1">
      <c r="B19" s="158"/>
      <c r="C19" s="187"/>
      <c r="D19" s="188"/>
      <c r="E19" s="188"/>
      <c r="F19" s="188"/>
      <c r="G19" s="188"/>
      <c r="H19" s="188"/>
      <c r="I19" s="188"/>
      <c r="J19" s="188"/>
      <c r="K19" s="188"/>
      <c r="L19" s="188"/>
      <c r="M19" s="188"/>
      <c r="N19" s="188"/>
      <c r="O19" s="189"/>
      <c r="P19" s="159"/>
    </row>
    <row r="20" spans="2:16" ht="15" thickBot="1">
      <c r="B20" s="158"/>
      <c r="C20" s="190"/>
      <c r="D20" s="191"/>
      <c r="E20" s="191"/>
      <c r="F20" s="191"/>
      <c r="G20" s="191"/>
      <c r="H20" s="191"/>
      <c r="I20" s="163"/>
      <c r="J20" s="163"/>
      <c r="K20" s="191"/>
      <c r="L20" s="191"/>
      <c r="M20" s="191"/>
      <c r="N20" s="191"/>
      <c r="O20" s="192"/>
      <c r="P20" s="159"/>
    </row>
    <row r="21" spans="2:16" ht="15">
      <c r="B21" s="158"/>
      <c r="C21" s="412" t="s">
        <v>295</v>
      </c>
      <c r="D21" s="413"/>
      <c r="E21" s="413"/>
      <c r="F21" s="413"/>
      <c r="G21" s="413"/>
      <c r="H21" s="413"/>
      <c r="I21" s="413"/>
      <c r="J21" s="413"/>
      <c r="K21" s="413"/>
      <c r="L21" s="413"/>
      <c r="M21" s="413"/>
      <c r="N21" s="413"/>
      <c r="O21" s="414"/>
      <c r="P21" s="193"/>
    </row>
    <row r="22" spans="2:16" ht="15" thickBot="1">
      <c r="B22" s="158"/>
      <c r="C22" s="194"/>
      <c r="D22" s="163"/>
      <c r="E22" s="163"/>
      <c r="F22" s="163"/>
      <c r="G22" s="163"/>
      <c r="H22" s="163"/>
      <c r="I22" s="163"/>
      <c r="J22" s="163"/>
      <c r="K22" s="163"/>
      <c r="L22" s="163"/>
      <c r="M22" s="163"/>
      <c r="N22" s="163"/>
      <c r="O22" s="195"/>
      <c r="P22" s="159"/>
    </row>
    <row r="23" spans="2:16" ht="15">
      <c r="B23" s="158"/>
      <c r="C23" s="196" t="s">
        <v>296</v>
      </c>
      <c r="D23" s="415" t="s">
        <v>297</v>
      </c>
      <c r="E23" s="416"/>
      <c r="F23" s="416"/>
      <c r="G23" s="416"/>
      <c r="H23" s="416"/>
      <c r="I23" s="416"/>
      <c r="J23" s="416"/>
      <c r="K23" s="416"/>
      <c r="L23" s="417"/>
      <c r="M23" s="418" t="s">
        <v>298</v>
      </c>
      <c r="N23" s="419"/>
      <c r="O23" s="196" t="s">
        <v>12</v>
      </c>
      <c r="P23" s="197"/>
    </row>
    <row r="24" spans="2:16" ht="15" thickBot="1">
      <c r="B24" s="158"/>
      <c r="C24" s="198"/>
      <c r="D24" s="420"/>
      <c r="E24" s="421"/>
      <c r="F24" s="421"/>
      <c r="G24" s="421"/>
      <c r="H24" s="421"/>
      <c r="I24" s="421"/>
      <c r="J24" s="421"/>
      <c r="K24" s="421"/>
      <c r="L24" s="422"/>
      <c r="M24" s="420"/>
      <c r="N24" s="422"/>
      <c r="O24" s="199"/>
      <c r="P24" s="200"/>
    </row>
    <row r="25" spans="2:16">
      <c r="B25" s="158"/>
      <c r="C25" s="366" t="s">
        <v>299</v>
      </c>
      <c r="D25" s="367"/>
      <c r="E25" s="367"/>
      <c r="F25" s="367"/>
      <c r="G25" s="367"/>
      <c r="H25" s="367"/>
      <c r="I25" s="367"/>
      <c r="J25" s="367"/>
      <c r="K25" s="367"/>
      <c r="L25" s="367"/>
      <c r="M25" s="367"/>
      <c r="N25" s="367"/>
      <c r="O25" s="368"/>
      <c r="P25" s="201"/>
    </row>
    <row r="26" spans="2:16">
      <c r="B26" s="158"/>
      <c r="C26" s="369"/>
      <c r="D26" s="370"/>
      <c r="E26" s="370"/>
      <c r="F26" s="370"/>
      <c r="G26" s="370"/>
      <c r="H26" s="370"/>
      <c r="I26" s="370"/>
      <c r="J26" s="370"/>
      <c r="K26" s="370"/>
      <c r="L26" s="370"/>
      <c r="M26" s="370"/>
      <c r="N26" s="370"/>
      <c r="O26" s="371"/>
      <c r="P26" s="201"/>
    </row>
    <row r="27" spans="2:16" ht="13.5" thickBot="1">
      <c r="B27" s="158"/>
      <c r="C27" s="372"/>
      <c r="D27" s="373"/>
      <c r="E27" s="373"/>
      <c r="F27" s="373"/>
      <c r="G27" s="373"/>
      <c r="H27" s="373"/>
      <c r="I27" s="373"/>
      <c r="J27" s="373"/>
      <c r="K27" s="373"/>
      <c r="L27" s="373"/>
      <c r="M27" s="373"/>
      <c r="N27" s="373"/>
      <c r="O27" s="374"/>
      <c r="P27" s="201"/>
    </row>
    <row r="28" spans="2:16" ht="15">
      <c r="B28" s="158"/>
      <c r="C28" s="375" t="s">
        <v>297</v>
      </c>
      <c r="D28" s="398"/>
      <c r="E28" s="398"/>
      <c r="F28" s="398"/>
      <c r="G28" s="399"/>
      <c r="H28" s="389" t="s">
        <v>300</v>
      </c>
      <c r="I28" s="398"/>
      <c r="J28" s="400" t="s">
        <v>301</v>
      </c>
      <c r="K28" s="401"/>
      <c r="L28" s="202" t="s">
        <v>302</v>
      </c>
      <c r="M28" s="389" t="s">
        <v>303</v>
      </c>
      <c r="N28" s="390"/>
      <c r="O28" s="203" t="s">
        <v>304</v>
      </c>
      <c r="P28" s="204"/>
    </row>
    <row r="29" spans="2:16" ht="14.25">
      <c r="B29" s="158"/>
      <c r="C29" s="379"/>
      <c r="D29" s="380"/>
      <c r="E29" s="380"/>
      <c r="F29" s="380"/>
      <c r="G29" s="397"/>
      <c r="H29" s="402"/>
      <c r="I29" s="397"/>
      <c r="J29" s="402"/>
      <c r="K29" s="397"/>
      <c r="L29" s="205"/>
      <c r="M29" s="392"/>
      <c r="N29" s="393"/>
      <c r="O29" s="206"/>
      <c r="P29" s="207"/>
    </row>
    <row r="30" spans="2:16" ht="14.25">
      <c r="B30" s="158"/>
      <c r="C30" s="208"/>
      <c r="D30" s="209"/>
      <c r="E30" s="209"/>
      <c r="F30" s="209"/>
      <c r="G30" s="210"/>
      <c r="H30" s="211"/>
      <c r="I30" s="210"/>
      <c r="J30" s="211"/>
      <c r="K30" s="210"/>
      <c r="L30" s="205"/>
      <c r="M30" s="392"/>
      <c r="N30" s="393"/>
      <c r="O30" s="206"/>
      <c r="P30" s="207"/>
    </row>
    <row r="31" spans="2:16" ht="15" thickBot="1">
      <c r="B31" s="158"/>
      <c r="C31" s="381"/>
      <c r="D31" s="382"/>
      <c r="E31" s="382"/>
      <c r="F31" s="382"/>
      <c r="G31" s="391"/>
      <c r="H31" s="394"/>
      <c r="I31" s="391"/>
      <c r="J31" s="394"/>
      <c r="K31" s="391"/>
      <c r="L31" s="212"/>
      <c r="M31" s="395"/>
      <c r="N31" s="396"/>
      <c r="O31" s="206"/>
      <c r="P31" s="207"/>
    </row>
    <row r="32" spans="2:16" ht="15.75" thickBot="1">
      <c r="B32" s="158"/>
      <c r="C32" s="357" t="s">
        <v>305</v>
      </c>
      <c r="D32" s="358"/>
      <c r="E32" s="358"/>
      <c r="F32" s="358"/>
      <c r="G32" s="358"/>
      <c r="H32" s="358"/>
      <c r="I32" s="358"/>
      <c r="J32" s="358"/>
      <c r="K32" s="358"/>
      <c r="L32" s="358"/>
      <c r="M32" s="358"/>
      <c r="N32" s="359"/>
      <c r="O32" s="213"/>
      <c r="P32" s="214"/>
    </row>
    <row r="33" spans="2:16" ht="13.5" customHeight="1">
      <c r="B33" s="158"/>
      <c r="C33" s="366" t="s">
        <v>306</v>
      </c>
      <c r="D33" s="367"/>
      <c r="E33" s="367"/>
      <c r="F33" s="367"/>
      <c r="G33" s="367"/>
      <c r="H33" s="367"/>
      <c r="I33" s="367"/>
      <c r="J33" s="367"/>
      <c r="K33" s="367"/>
      <c r="L33" s="367"/>
      <c r="M33" s="367"/>
      <c r="N33" s="367"/>
      <c r="O33" s="368"/>
      <c r="P33" s="201"/>
    </row>
    <row r="34" spans="2:16">
      <c r="B34" s="158"/>
      <c r="C34" s="369"/>
      <c r="D34" s="370"/>
      <c r="E34" s="370"/>
      <c r="F34" s="370"/>
      <c r="G34" s="370"/>
      <c r="H34" s="370"/>
      <c r="I34" s="370"/>
      <c r="J34" s="370"/>
      <c r="K34" s="370"/>
      <c r="L34" s="370"/>
      <c r="M34" s="370"/>
      <c r="N34" s="370"/>
      <c r="O34" s="371"/>
      <c r="P34" s="201"/>
    </row>
    <row r="35" spans="2:16" ht="13.5" thickBot="1">
      <c r="B35" s="158"/>
      <c r="C35" s="372"/>
      <c r="D35" s="373"/>
      <c r="E35" s="373"/>
      <c r="F35" s="373"/>
      <c r="G35" s="373"/>
      <c r="H35" s="373"/>
      <c r="I35" s="373"/>
      <c r="J35" s="373"/>
      <c r="K35" s="373"/>
      <c r="L35" s="373"/>
      <c r="M35" s="373"/>
      <c r="N35" s="373"/>
      <c r="O35" s="374"/>
      <c r="P35" s="201"/>
    </row>
    <row r="36" spans="2:16" ht="15">
      <c r="B36" s="158"/>
      <c r="C36" s="375" t="s">
        <v>297</v>
      </c>
      <c r="D36" s="376"/>
      <c r="E36" s="376"/>
      <c r="F36" s="376"/>
      <c r="G36" s="376"/>
      <c r="H36" s="376"/>
      <c r="I36" s="376"/>
      <c r="J36" s="390"/>
      <c r="K36" s="215" t="s">
        <v>298</v>
      </c>
      <c r="L36" s="202" t="s">
        <v>12</v>
      </c>
      <c r="M36" s="389" t="s">
        <v>307</v>
      </c>
      <c r="N36" s="390"/>
      <c r="O36" s="203" t="s">
        <v>304</v>
      </c>
      <c r="P36" s="204"/>
    </row>
    <row r="37" spans="2:16" ht="14.25">
      <c r="B37" s="158"/>
      <c r="C37" s="379"/>
      <c r="D37" s="380"/>
      <c r="E37" s="380"/>
      <c r="F37" s="380"/>
      <c r="G37" s="380"/>
      <c r="H37" s="380"/>
      <c r="I37" s="380"/>
      <c r="J37" s="397"/>
      <c r="K37" s="216"/>
      <c r="L37" s="217"/>
      <c r="M37" s="353"/>
      <c r="N37" s="354"/>
      <c r="O37" s="206"/>
      <c r="P37" s="207"/>
    </row>
    <row r="38" spans="2:16" ht="15" thickBot="1">
      <c r="B38" s="158"/>
      <c r="C38" s="381"/>
      <c r="D38" s="382"/>
      <c r="E38" s="382"/>
      <c r="F38" s="382"/>
      <c r="G38" s="382"/>
      <c r="H38" s="382"/>
      <c r="I38" s="382"/>
      <c r="J38" s="391"/>
      <c r="K38" s="209"/>
      <c r="L38" s="218"/>
      <c r="M38" s="383"/>
      <c r="N38" s="384"/>
      <c r="O38" s="219"/>
      <c r="P38" s="207"/>
    </row>
    <row r="39" spans="2:16" ht="15.75" thickBot="1">
      <c r="B39" s="158"/>
      <c r="C39" s="357" t="s">
        <v>305</v>
      </c>
      <c r="D39" s="358"/>
      <c r="E39" s="358"/>
      <c r="F39" s="358"/>
      <c r="G39" s="358"/>
      <c r="H39" s="358"/>
      <c r="I39" s="358"/>
      <c r="J39" s="358"/>
      <c r="K39" s="358"/>
      <c r="L39" s="358"/>
      <c r="M39" s="358"/>
      <c r="N39" s="359"/>
      <c r="O39" s="220">
        <v>0</v>
      </c>
      <c r="P39" s="207"/>
    </row>
    <row r="40" spans="2:16">
      <c r="B40" s="158"/>
      <c r="C40" s="366" t="s">
        <v>308</v>
      </c>
      <c r="D40" s="367"/>
      <c r="E40" s="367"/>
      <c r="F40" s="367"/>
      <c r="G40" s="367"/>
      <c r="H40" s="367"/>
      <c r="I40" s="367"/>
      <c r="J40" s="367"/>
      <c r="K40" s="367"/>
      <c r="L40" s="367"/>
      <c r="M40" s="367"/>
      <c r="N40" s="367"/>
      <c r="O40" s="368"/>
      <c r="P40" s="201"/>
    </row>
    <row r="41" spans="2:16">
      <c r="B41" s="158"/>
      <c r="C41" s="369"/>
      <c r="D41" s="370"/>
      <c r="E41" s="370"/>
      <c r="F41" s="370"/>
      <c r="G41" s="370"/>
      <c r="H41" s="370"/>
      <c r="I41" s="370"/>
      <c r="J41" s="370"/>
      <c r="K41" s="370"/>
      <c r="L41" s="370"/>
      <c r="M41" s="370"/>
      <c r="N41" s="370"/>
      <c r="O41" s="371"/>
      <c r="P41" s="201"/>
    </row>
    <row r="42" spans="2:16" ht="13.5" thickBot="1">
      <c r="B42" s="158"/>
      <c r="C42" s="372"/>
      <c r="D42" s="373"/>
      <c r="E42" s="373"/>
      <c r="F42" s="373"/>
      <c r="G42" s="373"/>
      <c r="H42" s="373"/>
      <c r="I42" s="373"/>
      <c r="J42" s="373"/>
      <c r="K42" s="373"/>
      <c r="L42" s="373"/>
      <c r="M42" s="373"/>
      <c r="N42" s="373"/>
      <c r="O42" s="374"/>
      <c r="P42" s="201"/>
    </row>
    <row r="43" spans="2:16" ht="17.25">
      <c r="B43" s="158"/>
      <c r="C43" s="375" t="s">
        <v>309</v>
      </c>
      <c r="D43" s="376"/>
      <c r="E43" s="376"/>
      <c r="F43" s="376"/>
      <c r="G43" s="376"/>
      <c r="H43" s="376"/>
      <c r="I43" s="376"/>
      <c r="J43" s="202" t="s">
        <v>310</v>
      </c>
      <c r="K43" s="221" t="s">
        <v>311</v>
      </c>
      <c r="L43" s="222" t="s">
        <v>312</v>
      </c>
      <c r="M43" s="389" t="s">
        <v>313</v>
      </c>
      <c r="N43" s="390"/>
      <c r="O43" s="203" t="s">
        <v>304</v>
      </c>
      <c r="P43" s="204"/>
    </row>
    <row r="44" spans="2:16" ht="14.25">
      <c r="B44" s="158"/>
      <c r="C44" s="379"/>
      <c r="D44" s="380"/>
      <c r="E44" s="380"/>
      <c r="F44" s="380"/>
      <c r="G44" s="380"/>
      <c r="H44" s="380"/>
      <c r="I44" s="380"/>
      <c r="J44" s="223"/>
      <c r="K44" s="224"/>
      <c r="L44" s="223"/>
      <c r="M44" s="387"/>
      <c r="N44" s="388"/>
      <c r="O44" s="206"/>
      <c r="P44" s="207"/>
    </row>
    <row r="45" spans="2:16" ht="15" thickBot="1">
      <c r="B45" s="158"/>
      <c r="C45" s="381"/>
      <c r="D45" s="382"/>
      <c r="E45" s="382"/>
      <c r="F45" s="382"/>
      <c r="G45" s="382"/>
      <c r="H45" s="382"/>
      <c r="I45" s="382"/>
      <c r="J45" s="225"/>
      <c r="K45" s="226"/>
      <c r="L45" s="225"/>
      <c r="M45" s="383"/>
      <c r="N45" s="384"/>
      <c r="O45" s="227"/>
      <c r="P45" s="207"/>
    </row>
    <row r="46" spans="2:16" ht="15.75" thickBot="1">
      <c r="B46" s="158"/>
      <c r="C46" s="357" t="s">
        <v>305</v>
      </c>
      <c r="D46" s="358"/>
      <c r="E46" s="358"/>
      <c r="F46" s="358"/>
      <c r="G46" s="358"/>
      <c r="H46" s="358"/>
      <c r="I46" s="358"/>
      <c r="J46" s="358"/>
      <c r="K46" s="358"/>
      <c r="L46" s="358"/>
      <c r="M46" s="358"/>
      <c r="N46" s="359"/>
      <c r="O46" s="213"/>
      <c r="P46" s="214"/>
    </row>
    <row r="47" spans="2:16">
      <c r="B47" s="158"/>
      <c r="C47" s="366" t="s">
        <v>314</v>
      </c>
      <c r="D47" s="367"/>
      <c r="E47" s="367"/>
      <c r="F47" s="367"/>
      <c r="G47" s="367"/>
      <c r="H47" s="367"/>
      <c r="I47" s="367"/>
      <c r="J47" s="367"/>
      <c r="K47" s="367"/>
      <c r="L47" s="367"/>
      <c r="M47" s="367"/>
      <c r="N47" s="367"/>
      <c r="O47" s="368"/>
      <c r="P47" s="201"/>
    </row>
    <row r="48" spans="2:16">
      <c r="B48" s="158"/>
      <c r="C48" s="369"/>
      <c r="D48" s="370"/>
      <c r="E48" s="370"/>
      <c r="F48" s="370"/>
      <c r="G48" s="370"/>
      <c r="H48" s="370"/>
      <c r="I48" s="370"/>
      <c r="J48" s="370"/>
      <c r="K48" s="370"/>
      <c r="L48" s="370"/>
      <c r="M48" s="370"/>
      <c r="N48" s="370"/>
      <c r="O48" s="371"/>
      <c r="P48" s="201"/>
    </row>
    <row r="49" spans="2:16" ht="13.5" thickBot="1">
      <c r="B49" s="158"/>
      <c r="C49" s="372"/>
      <c r="D49" s="373"/>
      <c r="E49" s="373"/>
      <c r="F49" s="373"/>
      <c r="G49" s="373"/>
      <c r="H49" s="373"/>
      <c r="I49" s="373"/>
      <c r="J49" s="373"/>
      <c r="K49" s="373"/>
      <c r="L49" s="373"/>
      <c r="M49" s="373"/>
      <c r="N49" s="373"/>
      <c r="O49" s="374"/>
      <c r="P49" s="201"/>
    </row>
    <row r="50" spans="2:16" ht="30">
      <c r="B50" s="158"/>
      <c r="C50" s="375" t="s">
        <v>315</v>
      </c>
      <c r="D50" s="376"/>
      <c r="E50" s="376"/>
      <c r="F50" s="376"/>
      <c r="G50" s="376"/>
      <c r="H50" s="376"/>
      <c r="I50" s="376"/>
      <c r="J50" s="202" t="s">
        <v>316</v>
      </c>
      <c r="K50" s="228" t="s">
        <v>317</v>
      </c>
      <c r="L50" s="229" t="s">
        <v>318</v>
      </c>
      <c r="M50" s="377" t="s">
        <v>303</v>
      </c>
      <c r="N50" s="378"/>
      <c r="O50" s="230" t="s">
        <v>304</v>
      </c>
      <c r="P50" s="231"/>
    </row>
    <row r="51" spans="2:16" ht="14.25">
      <c r="B51" s="158"/>
      <c r="C51" s="232"/>
      <c r="D51" s="233"/>
      <c r="E51" s="233"/>
      <c r="F51" s="233"/>
      <c r="G51" s="233"/>
      <c r="H51" s="233"/>
      <c r="I51" s="233"/>
      <c r="J51" s="234"/>
      <c r="K51" s="235"/>
      <c r="L51" s="236"/>
      <c r="M51" s="385"/>
      <c r="N51" s="386"/>
      <c r="O51" s="237"/>
      <c r="P51" s="238"/>
    </row>
    <row r="52" spans="2:16" ht="14.25">
      <c r="B52" s="158"/>
      <c r="C52" s="232"/>
      <c r="D52" s="233"/>
      <c r="E52" s="233"/>
      <c r="F52" s="233"/>
      <c r="G52" s="233"/>
      <c r="H52" s="233"/>
      <c r="I52" s="233"/>
      <c r="J52" s="234"/>
      <c r="K52" s="235"/>
      <c r="L52" s="236"/>
      <c r="M52" s="385"/>
      <c r="N52" s="386"/>
      <c r="O52" s="237"/>
      <c r="P52" s="238"/>
    </row>
    <row r="53" spans="2:16" ht="14.25">
      <c r="B53" s="158"/>
      <c r="C53" s="232"/>
      <c r="D53" s="233"/>
      <c r="E53" s="233"/>
      <c r="F53" s="233"/>
      <c r="G53" s="233"/>
      <c r="H53" s="233"/>
      <c r="I53" s="233"/>
      <c r="J53" s="234"/>
      <c r="K53" s="235"/>
      <c r="L53" s="236"/>
      <c r="M53" s="387"/>
      <c r="N53" s="388"/>
      <c r="O53" s="237"/>
      <c r="P53" s="238"/>
    </row>
    <row r="54" spans="2:16" ht="15" thickBot="1">
      <c r="B54" s="158"/>
      <c r="C54" s="381"/>
      <c r="D54" s="382"/>
      <c r="E54" s="382"/>
      <c r="F54" s="382"/>
      <c r="G54" s="382"/>
      <c r="H54" s="382"/>
      <c r="I54" s="382"/>
      <c r="J54" s="225"/>
      <c r="K54" s="226"/>
      <c r="L54" s="225"/>
      <c r="M54" s="383"/>
      <c r="N54" s="384"/>
      <c r="O54" s="227"/>
      <c r="P54" s="207"/>
    </row>
    <row r="55" spans="2:16" ht="15.75" thickBot="1">
      <c r="B55" s="158"/>
      <c r="C55" s="357" t="s">
        <v>305</v>
      </c>
      <c r="D55" s="358"/>
      <c r="E55" s="358"/>
      <c r="F55" s="358"/>
      <c r="G55" s="358"/>
      <c r="H55" s="358"/>
      <c r="I55" s="358"/>
      <c r="J55" s="358"/>
      <c r="K55" s="358"/>
      <c r="L55" s="358"/>
      <c r="M55" s="358"/>
      <c r="N55" s="359"/>
      <c r="O55" s="220"/>
      <c r="P55" s="207"/>
    </row>
    <row r="56" spans="2:16" ht="15" thickBot="1">
      <c r="B56" s="158"/>
      <c r="C56" s="194"/>
      <c r="D56" s="163"/>
      <c r="E56" s="163"/>
      <c r="F56" s="163"/>
      <c r="G56" s="163"/>
      <c r="H56" s="163"/>
      <c r="I56" s="163"/>
      <c r="J56" s="163"/>
      <c r="K56" s="163"/>
      <c r="L56" s="163"/>
      <c r="M56" s="163"/>
      <c r="N56" s="163"/>
      <c r="O56" s="195"/>
      <c r="P56" s="159"/>
    </row>
    <row r="57" spans="2:16" ht="15.75" thickBot="1">
      <c r="B57" s="158"/>
      <c r="C57" s="360" t="s">
        <v>319</v>
      </c>
      <c r="D57" s="361"/>
      <c r="E57" s="361"/>
      <c r="F57" s="361"/>
      <c r="G57" s="361"/>
      <c r="H57" s="361"/>
      <c r="I57" s="361"/>
      <c r="J57" s="361"/>
      <c r="K57" s="361"/>
      <c r="L57" s="361"/>
      <c r="M57" s="361"/>
      <c r="N57" s="362"/>
      <c r="O57" s="239"/>
      <c r="P57" s="240"/>
    </row>
    <row r="58" spans="2:16">
      <c r="B58" s="158"/>
      <c r="C58" s="366" t="s">
        <v>320</v>
      </c>
      <c r="D58" s="367"/>
      <c r="E58" s="367"/>
      <c r="F58" s="367"/>
      <c r="G58" s="367"/>
      <c r="H58" s="367"/>
      <c r="I58" s="367"/>
      <c r="J58" s="367"/>
      <c r="K58" s="367"/>
      <c r="L58" s="367"/>
      <c r="M58" s="367"/>
      <c r="N58" s="367"/>
      <c r="O58" s="368"/>
      <c r="P58" s="201"/>
    </row>
    <row r="59" spans="2:16">
      <c r="B59" s="158"/>
      <c r="C59" s="369"/>
      <c r="D59" s="370"/>
      <c r="E59" s="370"/>
      <c r="F59" s="370"/>
      <c r="G59" s="370"/>
      <c r="H59" s="370"/>
      <c r="I59" s="370"/>
      <c r="J59" s="370"/>
      <c r="K59" s="370"/>
      <c r="L59" s="370"/>
      <c r="M59" s="370"/>
      <c r="N59" s="370"/>
      <c r="O59" s="371"/>
      <c r="P59" s="201"/>
    </row>
    <row r="60" spans="2:16" ht="13.5" thickBot="1">
      <c r="B60" s="158"/>
      <c r="C60" s="372"/>
      <c r="D60" s="373"/>
      <c r="E60" s="373"/>
      <c r="F60" s="373"/>
      <c r="G60" s="373"/>
      <c r="H60" s="373"/>
      <c r="I60" s="373"/>
      <c r="J60" s="373"/>
      <c r="K60" s="373"/>
      <c r="L60" s="373"/>
      <c r="M60" s="373"/>
      <c r="N60" s="373"/>
      <c r="O60" s="374"/>
      <c r="P60" s="201"/>
    </row>
    <row r="61" spans="2:16" ht="15">
      <c r="B61" s="158"/>
      <c r="C61" s="375" t="s">
        <v>321</v>
      </c>
      <c r="D61" s="376"/>
      <c r="E61" s="376"/>
      <c r="F61" s="376"/>
      <c r="G61" s="376"/>
      <c r="H61" s="376"/>
      <c r="I61" s="376"/>
      <c r="J61" s="221"/>
      <c r="K61" s="241"/>
      <c r="L61" s="229" t="s">
        <v>322</v>
      </c>
      <c r="M61" s="377" t="s">
        <v>323</v>
      </c>
      <c r="N61" s="378"/>
      <c r="O61" s="230"/>
      <c r="P61" s="231"/>
    </row>
    <row r="62" spans="2:16" ht="14.25">
      <c r="B62" s="158"/>
      <c r="C62" s="379" t="s">
        <v>159</v>
      </c>
      <c r="D62" s="380"/>
      <c r="E62" s="380"/>
      <c r="F62" s="380"/>
      <c r="G62" s="380"/>
      <c r="H62" s="380"/>
      <c r="I62" s="380"/>
      <c r="J62" s="242"/>
      <c r="K62" s="243"/>
      <c r="L62" s="244"/>
      <c r="M62" s="353"/>
      <c r="N62" s="354"/>
      <c r="O62" s="206"/>
      <c r="P62" s="207"/>
    </row>
    <row r="63" spans="2:16" ht="14.25">
      <c r="B63" s="158"/>
      <c r="C63" s="208" t="s">
        <v>324</v>
      </c>
      <c r="D63" s="209"/>
      <c r="E63" s="209"/>
      <c r="F63" s="209"/>
      <c r="G63" s="209"/>
      <c r="H63" s="209"/>
      <c r="I63" s="209"/>
      <c r="J63" s="242"/>
      <c r="K63" s="243"/>
      <c r="L63" s="244"/>
      <c r="M63" s="353"/>
      <c r="N63" s="354"/>
      <c r="O63" s="206"/>
      <c r="P63" s="207"/>
    </row>
    <row r="64" spans="2:16" ht="15" thickBot="1">
      <c r="B64" s="158"/>
      <c r="C64" s="187" t="s">
        <v>165</v>
      </c>
      <c r="D64" s="188"/>
      <c r="E64" s="188"/>
      <c r="F64" s="188"/>
      <c r="G64" s="188"/>
      <c r="H64" s="188"/>
      <c r="I64" s="188"/>
      <c r="J64" s="245"/>
      <c r="K64" s="246"/>
      <c r="L64" s="244"/>
      <c r="M64" s="355"/>
      <c r="N64" s="356"/>
      <c r="O64" s="206"/>
      <c r="P64" s="207"/>
    </row>
    <row r="65" spans="2:16" ht="15.75" thickBot="1">
      <c r="B65" s="158"/>
      <c r="C65" s="357" t="s">
        <v>305</v>
      </c>
      <c r="D65" s="358"/>
      <c r="E65" s="358"/>
      <c r="F65" s="358"/>
      <c r="G65" s="358"/>
      <c r="H65" s="358"/>
      <c r="I65" s="358"/>
      <c r="J65" s="358"/>
      <c r="K65" s="358"/>
      <c r="L65" s="358"/>
      <c r="M65" s="358"/>
      <c r="N65" s="359"/>
      <c r="O65" s="247"/>
      <c r="P65" s="248"/>
    </row>
    <row r="66" spans="2:16" ht="15" thickBot="1">
      <c r="B66" s="158"/>
      <c r="C66" s="194"/>
      <c r="D66" s="163"/>
      <c r="E66" s="163"/>
      <c r="F66" s="163"/>
      <c r="G66" s="163"/>
      <c r="H66" s="163"/>
      <c r="I66" s="163"/>
      <c r="J66" s="163"/>
      <c r="K66" s="163"/>
      <c r="L66" s="163"/>
      <c r="M66" s="163"/>
      <c r="N66" s="163"/>
      <c r="O66" s="195"/>
      <c r="P66" s="159"/>
    </row>
    <row r="67" spans="2:16" ht="15.75" thickBot="1">
      <c r="B67" s="158"/>
      <c r="C67" s="360" t="s">
        <v>325</v>
      </c>
      <c r="D67" s="361"/>
      <c r="E67" s="361"/>
      <c r="F67" s="361"/>
      <c r="G67" s="361"/>
      <c r="H67" s="361"/>
      <c r="I67" s="361"/>
      <c r="J67" s="361"/>
      <c r="K67" s="361"/>
      <c r="L67" s="361"/>
      <c r="M67" s="361"/>
      <c r="N67" s="362"/>
      <c r="O67" s="249"/>
      <c r="P67" s="248"/>
    </row>
    <row r="68" spans="2:16" ht="14.25">
      <c r="B68" s="158"/>
      <c r="C68" s="190"/>
      <c r="D68" s="191"/>
      <c r="E68" s="191"/>
      <c r="F68" s="191"/>
      <c r="G68" s="191"/>
      <c r="H68" s="191"/>
      <c r="I68" s="191"/>
      <c r="J68" s="191"/>
      <c r="K68" s="191"/>
      <c r="L68" s="191"/>
      <c r="M68" s="191"/>
      <c r="N68" s="191"/>
      <c r="O68" s="192"/>
      <c r="P68" s="159"/>
    </row>
    <row r="69" spans="2:16" ht="14.25">
      <c r="B69" s="158"/>
      <c r="C69" s="194"/>
      <c r="D69" s="163"/>
      <c r="E69" s="163"/>
      <c r="F69" s="163"/>
      <c r="G69" s="163"/>
      <c r="H69" s="163"/>
      <c r="I69" s="163"/>
      <c r="J69" s="163"/>
      <c r="K69" s="163"/>
      <c r="L69" s="163"/>
      <c r="M69" s="163"/>
      <c r="N69" s="163"/>
      <c r="O69" s="195"/>
      <c r="P69" s="159"/>
    </row>
    <row r="70" spans="2:16" ht="14.25">
      <c r="B70" s="158"/>
      <c r="C70" s="194"/>
      <c r="D70" s="163"/>
      <c r="E70" s="163"/>
      <c r="F70" s="163"/>
      <c r="G70" s="163"/>
      <c r="H70" s="163"/>
      <c r="I70" s="163"/>
      <c r="J70" s="163"/>
      <c r="K70" s="163"/>
      <c r="L70" s="163"/>
      <c r="M70" s="163"/>
      <c r="N70" s="163"/>
      <c r="O70" s="195"/>
      <c r="P70" s="159"/>
    </row>
    <row r="71" spans="2:16" ht="14.25">
      <c r="B71" s="158"/>
      <c r="C71" s="194"/>
      <c r="D71" s="163"/>
      <c r="E71" s="163"/>
      <c r="F71" s="163"/>
      <c r="G71" s="163"/>
      <c r="H71" s="250" t="s">
        <v>326</v>
      </c>
      <c r="I71" s="250"/>
      <c r="J71" s="250"/>
      <c r="K71" s="250"/>
      <c r="L71" s="163"/>
      <c r="M71" s="163"/>
      <c r="N71" s="163"/>
      <c r="O71" s="195"/>
      <c r="P71" s="159"/>
    </row>
    <row r="72" spans="2:16" ht="15">
      <c r="B72" s="158"/>
      <c r="C72" s="194"/>
      <c r="D72" s="163"/>
      <c r="E72" s="163"/>
      <c r="F72" s="163"/>
      <c r="G72" s="163"/>
      <c r="H72" s="250" t="s">
        <v>327</v>
      </c>
      <c r="I72" s="163"/>
      <c r="J72" s="163"/>
      <c r="K72" s="163"/>
      <c r="L72" s="163"/>
      <c r="M72" s="163"/>
      <c r="N72" s="163"/>
      <c r="O72" s="195"/>
      <c r="P72" s="251"/>
    </row>
    <row r="73" spans="2:16" ht="15">
      <c r="B73" s="158"/>
      <c r="C73" s="194"/>
      <c r="D73" s="163"/>
      <c r="E73" s="163"/>
      <c r="F73" s="163"/>
      <c r="G73" s="163"/>
      <c r="H73" s="250" t="s">
        <v>328</v>
      </c>
      <c r="I73" s="163"/>
      <c r="J73" s="163"/>
      <c r="K73" s="163"/>
      <c r="L73" s="163"/>
      <c r="M73" s="163"/>
      <c r="N73" s="163"/>
      <c r="O73" s="195"/>
      <c r="P73" s="251"/>
    </row>
    <row r="74" spans="2:16" ht="14.25">
      <c r="B74" s="158"/>
      <c r="C74" s="176"/>
      <c r="D74" s="252"/>
      <c r="E74" s="252"/>
      <c r="F74" s="252"/>
      <c r="G74" s="252"/>
      <c r="H74" s="250" t="s">
        <v>329</v>
      </c>
      <c r="I74" s="252"/>
      <c r="J74" s="252"/>
      <c r="K74" s="252"/>
      <c r="L74" s="252"/>
      <c r="M74" s="252"/>
      <c r="N74" s="252"/>
      <c r="O74" s="253"/>
      <c r="P74" s="254"/>
    </row>
    <row r="75" spans="2:16" ht="14.25">
      <c r="B75" s="158"/>
      <c r="C75" s="194"/>
      <c r="D75" s="163"/>
      <c r="E75" s="163"/>
      <c r="F75" s="163"/>
      <c r="G75" s="163"/>
      <c r="H75" s="163" t="s">
        <v>330</v>
      </c>
      <c r="I75" s="163"/>
      <c r="J75" s="163"/>
      <c r="K75" s="163"/>
      <c r="L75" s="163"/>
      <c r="M75" s="163"/>
      <c r="N75" s="163"/>
      <c r="O75" s="195"/>
      <c r="P75" s="159"/>
    </row>
    <row r="76" spans="2:16" ht="15">
      <c r="B76" s="158"/>
      <c r="C76" s="255" t="s">
        <v>331</v>
      </c>
      <c r="D76" s="256"/>
      <c r="E76" s="256"/>
      <c r="F76" s="256"/>
      <c r="G76" s="256"/>
      <c r="H76" s="256"/>
      <c r="I76" s="256"/>
      <c r="J76" s="256"/>
      <c r="K76" s="256"/>
      <c r="L76" s="256"/>
      <c r="M76" s="256"/>
      <c r="N76" s="256"/>
      <c r="O76" s="257"/>
      <c r="P76" s="159"/>
    </row>
    <row r="77" spans="2:16" ht="14.25">
      <c r="B77" s="158"/>
      <c r="C77" s="363"/>
      <c r="D77" s="364"/>
      <c r="E77" s="364"/>
      <c r="F77" s="364"/>
      <c r="G77" s="364"/>
      <c r="H77" s="364"/>
      <c r="I77" s="364"/>
      <c r="J77" s="364"/>
      <c r="K77" s="364"/>
      <c r="L77" s="364"/>
      <c r="M77" s="364"/>
      <c r="N77" s="364"/>
      <c r="O77" s="365"/>
      <c r="P77" s="254"/>
    </row>
    <row r="78" spans="2:16" ht="14.25">
      <c r="B78" s="158"/>
      <c r="C78" s="363"/>
      <c r="D78" s="364"/>
      <c r="E78" s="364"/>
      <c r="F78" s="364"/>
      <c r="G78" s="364"/>
      <c r="H78" s="364"/>
      <c r="I78" s="364"/>
      <c r="J78" s="364"/>
      <c r="K78" s="364"/>
      <c r="L78" s="364"/>
      <c r="M78" s="364"/>
      <c r="N78" s="364"/>
      <c r="O78" s="365"/>
      <c r="P78" s="254"/>
    </row>
    <row r="79" spans="2:16" ht="14.25">
      <c r="B79" s="158"/>
      <c r="C79" s="176"/>
      <c r="D79" s="252"/>
      <c r="E79" s="252"/>
      <c r="F79" s="252"/>
      <c r="G79" s="252"/>
      <c r="H79" s="252"/>
      <c r="I79" s="252"/>
      <c r="J79" s="252"/>
      <c r="K79" s="252"/>
      <c r="L79" s="252"/>
      <c r="M79" s="252"/>
      <c r="N79" s="252"/>
      <c r="O79" s="253"/>
      <c r="P79" s="254"/>
    </row>
    <row r="80" spans="2:16" ht="15">
      <c r="B80" s="158"/>
      <c r="C80" s="258" t="s">
        <v>332</v>
      </c>
      <c r="D80" s="252"/>
      <c r="E80" s="252"/>
      <c r="F80" s="252"/>
      <c r="G80" s="252"/>
      <c r="H80" s="252"/>
      <c r="I80" s="252"/>
      <c r="J80" s="252"/>
      <c r="K80" s="252"/>
      <c r="L80" s="252"/>
      <c r="M80" s="252"/>
      <c r="N80" s="252"/>
      <c r="O80" s="253"/>
      <c r="P80" s="254"/>
    </row>
    <row r="81" spans="2:16" ht="12.75" customHeight="1">
      <c r="B81" s="158"/>
      <c r="C81" s="344" t="s">
        <v>333</v>
      </c>
      <c r="D81" s="345"/>
      <c r="E81" s="345"/>
      <c r="F81" s="345"/>
      <c r="G81" s="345"/>
      <c r="H81" s="345"/>
      <c r="I81" s="345"/>
      <c r="J81" s="345"/>
      <c r="K81" s="345"/>
      <c r="L81" s="345"/>
      <c r="M81" s="345"/>
      <c r="N81" s="345"/>
      <c r="O81" s="346"/>
      <c r="P81" s="259"/>
    </row>
    <row r="82" spans="2:16">
      <c r="B82" s="158"/>
      <c r="C82" s="344"/>
      <c r="D82" s="345"/>
      <c r="E82" s="345"/>
      <c r="F82" s="345"/>
      <c r="G82" s="345"/>
      <c r="H82" s="345"/>
      <c r="I82" s="345"/>
      <c r="J82" s="345"/>
      <c r="K82" s="345"/>
      <c r="L82" s="345"/>
      <c r="M82" s="345"/>
      <c r="N82" s="345"/>
      <c r="O82" s="346"/>
      <c r="P82" s="259"/>
    </row>
    <row r="83" spans="2:16" ht="12.95" customHeight="1">
      <c r="B83" s="158"/>
      <c r="C83" s="344" t="s">
        <v>334</v>
      </c>
      <c r="D83" s="345"/>
      <c r="E83" s="345"/>
      <c r="F83" s="345"/>
      <c r="G83" s="345"/>
      <c r="H83" s="345"/>
      <c r="I83" s="345"/>
      <c r="J83" s="345"/>
      <c r="K83" s="345"/>
      <c r="L83" s="345"/>
      <c r="M83" s="345"/>
      <c r="N83" s="345"/>
      <c r="O83" s="346"/>
      <c r="P83" s="259"/>
    </row>
    <row r="84" spans="2:16">
      <c r="B84" s="158"/>
      <c r="C84" s="344"/>
      <c r="D84" s="345"/>
      <c r="E84" s="345"/>
      <c r="F84" s="345"/>
      <c r="G84" s="345"/>
      <c r="H84" s="345"/>
      <c r="I84" s="345"/>
      <c r="J84" s="345"/>
      <c r="K84" s="345"/>
      <c r="L84" s="345"/>
      <c r="M84" s="345"/>
      <c r="N84" s="345"/>
      <c r="O84" s="346"/>
      <c r="P84" s="259"/>
    </row>
    <row r="85" spans="2:16" ht="14.25">
      <c r="B85" s="158"/>
      <c r="C85" s="176"/>
      <c r="D85" s="252"/>
      <c r="E85" s="252"/>
      <c r="F85" s="252"/>
      <c r="G85" s="252"/>
      <c r="H85" s="252"/>
      <c r="I85" s="252"/>
      <c r="J85" s="252"/>
      <c r="K85" s="252"/>
      <c r="L85" s="252"/>
      <c r="M85" s="252"/>
      <c r="N85" s="252"/>
      <c r="O85" s="253"/>
      <c r="P85" s="254"/>
    </row>
    <row r="86" spans="2:16" ht="14.25">
      <c r="B86" s="158"/>
      <c r="C86" s="194"/>
      <c r="D86" s="163"/>
      <c r="E86" s="163"/>
      <c r="F86" s="163"/>
      <c r="G86" s="163"/>
      <c r="H86" s="250" t="s">
        <v>326</v>
      </c>
      <c r="I86" s="163"/>
      <c r="J86" s="163"/>
      <c r="K86" s="163"/>
      <c r="L86" s="163"/>
      <c r="M86" s="163"/>
      <c r="N86" s="163"/>
      <c r="O86" s="195"/>
      <c r="P86" s="159"/>
    </row>
    <row r="87" spans="2:16" ht="14.25">
      <c r="B87" s="158"/>
      <c r="C87" s="194"/>
      <c r="D87" s="163"/>
      <c r="E87" s="163"/>
      <c r="F87" s="163"/>
      <c r="G87" s="163"/>
      <c r="H87" s="163" t="s">
        <v>327</v>
      </c>
      <c r="I87" s="209"/>
      <c r="J87" s="209"/>
      <c r="K87" s="209"/>
      <c r="L87" s="163"/>
      <c r="M87" s="163"/>
      <c r="N87" s="163"/>
      <c r="O87" s="195"/>
      <c r="P87" s="159"/>
    </row>
    <row r="88" spans="2:16" ht="14.25">
      <c r="B88" s="158"/>
      <c r="C88" s="194"/>
      <c r="D88" s="163"/>
      <c r="E88" s="163"/>
      <c r="F88" s="163"/>
      <c r="G88" s="163"/>
      <c r="H88" s="163" t="s">
        <v>335</v>
      </c>
      <c r="I88" s="260"/>
      <c r="J88" s="260"/>
      <c r="K88" s="260"/>
      <c r="L88" s="163"/>
      <c r="M88" s="163"/>
      <c r="N88" s="163"/>
      <c r="O88" s="195"/>
      <c r="P88" s="159"/>
    </row>
    <row r="89" spans="2:16" ht="14.25">
      <c r="B89" s="158"/>
      <c r="C89" s="261"/>
      <c r="D89" s="252"/>
      <c r="E89" s="252"/>
      <c r="F89" s="252"/>
      <c r="G89" s="252"/>
      <c r="H89" s="163" t="s">
        <v>329</v>
      </c>
      <c r="I89" s="163"/>
      <c r="J89" s="163"/>
      <c r="K89" s="163"/>
      <c r="L89" s="252"/>
      <c r="M89" s="252"/>
      <c r="N89" s="252"/>
      <c r="O89" s="253"/>
      <c r="P89" s="254"/>
    </row>
    <row r="90" spans="2:16" ht="17.25" customHeight="1">
      <c r="B90" s="158"/>
      <c r="C90" s="261"/>
      <c r="D90" s="260"/>
      <c r="E90" s="260"/>
      <c r="F90" s="163"/>
      <c r="G90" s="163"/>
      <c r="H90" s="163"/>
      <c r="I90" s="163"/>
      <c r="J90" s="163"/>
      <c r="K90" s="347"/>
      <c r="L90" s="347"/>
      <c r="M90" s="347"/>
      <c r="N90" s="347"/>
      <c r="O90" s="348"/>
      <c r="P90" s="262"/>
    </row>
    <row r="91" spans="2:16" ht="18.75" customHeight="1" thickBot="1">
      <c r="B91" s="158"/>
      <c r="C91" s="351"/>
      <c r="D91" s="352"/>
      <c r="E91" s="352"/>
      <c r="F91" s="226"/>
      <c r="G91" s="226"/>
      <c r="H91" s="226"/>
      <c r="I91" s="226"/>
      <c r="J91" s="226"/>
      <c r="K91" s="349"/>
      <c r="L91" s="349"/>
      <c r="M91" s="349"/>
      <c r="N91" s="349"/>
      <c r="O91" s="350"/>
      <c r="P91" s="262"/>
    </row>
    <row r="92" spans="2:16" ht="13.5" thickBot="1">
      <c r="B92" s="263"/>
      <c r="C92" s="264"/>
      <c r="D92" s="264"/>
      <c r="E92" s="264"/>
      <c r="F92" s="264"/>
      <c r="G92" s="264"/>
      <c r="H92" s="264"/>
      <c r="I92" s="264"/>
      <c r="J92" s="264"/>
      <c r="K92" s="264"/>
      <c r="L92" s="264"/>
      <c r="M92" s="264"/>
      <c r="N92" s="264"/>
      <c r="O92" s="264"/>
      <c r="P92" s="265"/>
    </row>
    <row r="93" spans="2:16" ht="13.5" thickTop="1"/>
  </sheetData>
  <mergeCells count="77">
    <mergeCell ref="C5:O5"/>
    <mergeCell ref="C7:C13"/>
    <mergeCell ref="D7:K7"/>
    <mergeCell ref="L7:O8"/>
    <mergeCell ref="D8:K8"/>
    <mergeCell ref="D9:K9"/>
    <mergeCell ref="L9:L10"/>
    <mergeCell ref="M9:O10"/>
    <mergeCell ref="D10:K10"/>
    <mergeCell ref="D11:K12"/>
    <mergeCell ref="C25:O27"/>
    <mergeCell ref="L11:L13"/>
    <mergeCell ref="M11:M13"/>
    <mergeCell ref="N11:N13"/>
    <mergeCell ref="O11:O13"/>
    <mergeCell ref="D13:K13"/>
    <mergeCell ref="C17:F17"/>
    <mergeCell ref="C21:O21"/>
    <mergeCell ref="D23:L23"/>
    <mergeCell ref="M23:N23"/>
    <mergeCell ref="D24:L24"/>
    <mergeCell ref="M24:N24"/>
    <mergeCell ref="C28:G28"/>
    <mergeCell ref="H28:I28"/>
    <mergeCell ref="J28:K28"/>
    <mergeCell ref="M28:N28"/>
    <mergeCell ref="C29:G29"/>
    <mergeCell ref="H29:I29"/>
    <mergeCell ref="J29:K29"/>
    <mergeCell ref="M29:N29"/>
    <mergeCell ref="C38:J38"/>
    <mergeCell ref="M38:N38"/>
    <mergeCell ref="M30:N30"/>
    <mergeCell ref="C31:G31"/>
    <mergeCell ref="H31:I31"/>
    <mergeCell ref="J31:K31"/>
    <mergeCell ref="M31:N31"/>
    <mergeCell ref="C32:N32"/>
    <mergeCell ref="C33:O35"/>
    <mergeCell ref="C36:J36"/>
    <mergeCell ref="M36:N36"/>
    <mergeCell ref="C37:J37"/>
    <mergeCell ref="M37:N37"/>
    <mergeCell ref="C39:N39"/>
    <mergeCell ref="C40:O42"/>
    <mergeCell ref="C43:I43"/>
    <mergeCell ref="M43:N43"/>
    <mergeCell ref="C44:I44"/>
    <mergeCell ref="M44:N44"/>
    <mergeCell ref="C55:N55"/>
    <mergeCell ref="C45:I45"/>
    <mergeCell ref="M45:N45"/>
    <mergeCell ref="C46:N46"/>
    <mergeCell ref="C47:O49"/>
    <mergeCell ref="C50:I50"/>
    <mergeCell ref="M50:N50"/>
    <mergeCell ref="M51:N51"/>
    <mergeCell ref="M52:N52"/>
    <mergeCell ref="M53:N53"/>
    <mergeCell ref="C54:I54"/>
    <mergeCell ref="M54:N54"/>
    <mergeCell ref="C57:N57"/>
    <mergeCell ref="C58:O60"/>
    <mergeCell ref="C61:I61"/>
    <mergeCell ref="M61:N61"/>
    <mergeCell ref="C62:I62"/>
    <mergeCell ref="M62:N62"/>
    <mergeCell ref="C81:O82"/>
    <mergeCell ref="C83:O84"/>
    <mergeCell ref="K90:O91"/>
    <mergeCell ref="C91:E91"/>
    <mergeCell ref="M63:N63"/>
    <mergeCell ref="M64:N64"/>
    <mergeCell ref="C65:N65"/>
    <mergeCell ref="C67:N67"/>
    <mergeCell ref="C77:O77"/>
    <mergeCell ref="C78:O7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PRESUPUESTO OFICIAL</vt:lpstr>
      <vt:lpstr>PROPUESTA ECONOMICA</vt:lpstr>
      <vt:lpstr>INDICAR CÓDIGO DEL ITEM DE PAGO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Carolina Tijera Castro</cp:lastModifiedBy>
  <dcterms:created xsi:type="dcterms:W3CDTF">2020-10-14T21:40:41Z</dcterms:created>
  <dcterms:modified xsi:type="dcterms:W3CDTF">2020-11-13T23:08:12Z</dcterms:modified>
</cp:coreProperties>
</file>