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.gomez.HONACARC\Downloads\"/>
    </mc:Choice>
  </mc:AlternateContent>
  <bookViews>
    <workbookView xWindow="0" yWindow="0" windowWidth="21570" windowHeight="80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" i="1" l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64" i="1"/>
  <c r="I56" i="1"/>
  <c r="I18" i="1"/>
  <c r="I24" i="1"/>
  <c r="I25" i="1"/>
  <c r="I26" i="1"/>
  <c r="I27" i="1"/>
  <c r="I28" i="1"/>
  <c r="I29" i="1"/>
  <c r="I30" i="1"/>
  <c r="I32" i="1"/>
  <c r="I33" i="1"/>
  <c r="I34" i="1"/>
  <c r="I36" i="1"/>
  <c r="I37" i="1"/>
  <c r="I40" i="1"/>
  <c r="I41" i="1"/>
  <c r="I42" i="1"/>
  <c r="I43" i="1"/>
  <c r="I44" i="1"/>
  <c r="I45" i="1"/>
  <c r="I46" i="1"/>
  <c r="I47" i="1"/>
  <c r="I48" i="1"/>
  <c r="I49" i="1"/>
  <c r="I50" i="1"/>
  <c r="I54" i="1"/>
  <c r="I55" i="1"/>
  <c r="I57" i="1"/>
  <c r="I7" i="1"/>
  <c r="G39" i="1"/>
  <c r="I39" i="1" s="1"/>
  <c r="G38" i="1"/>
  <c r="I38" i="1" s="1"/>
  <c r="G35" i="1" l="1"/>
  <c r="I35" i="1" s="1"/>
  <c r="G31" i="1"/>
  <c r="I31" i="1" s="1"/>
  <c r="G23" i="1"/>
  <c r="I23" i="1" s="1"/>
  <c r="G22" i="1"/>
  <c r="I22" i="1" s="1"/>
  <c r="G21" i="1"/>
  <c r="I21" i="1" s="1"/>
  <c r="G20" i="1"/>
  <c r="I20" i="1" s="1"/>
  <c r="G19" i="1"/>
  <c r="I19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</calcChain>
</file>

<file path=xl/sharedStrings.xml><?xml version="1.0" encoding="utf-8"?>
<sst xmlns="http://schemas.openxmlformats.org/spreadsheetml/2006/main" count="132" uniqueCount="94">
  <si>
    <r>
      <t xml:space="preserve">    </t>
    </r>
    <r>
      <rPr>
        <b/>
        <sz val="8"/>
        <color rgb="FF000000"/>
        <rFont val="Arial Narrow"/>
        <family val="2"/>
      </rPr>
      <t>ITEMS</t>
    </r>
  </si>
  <si>
    <t>CODIGO UNSPSC</t>
  </si>
  <si>
    <t>DESCRIPCION DEL BIEN O SERVICIO</t>
  </si>
  <si>
    <t>UROTAC</t>
  </si>
  <si>
    <t>RESONANCIA NUCLEAR MAGNETICA CEREBRAL SIMPLE</t>
  </si>
  <si>
    <t>RESONANCIA NUCLEAR MAGNETICA DE BASE DE CRANEO-SILLA TURCA – SENOS PARANASALES SIMPLE</t>
  </si>
  <si>
    <t>RESONANCIA NUCLEAR MAGNETICA DE ORBITAS SIMPLE</t>
  </si>
  <si>
    <t>RESONANCIA NUCLEAR MAGNETICA DE ARTICULACION TEMPOROMANDIBULAR SIMPLE</t>
  </si>
  <si>
    <t>RESONANCIA NUCLEAR MAGNETICA DE PARES CRANEANOS</t>
  </si>
  <si>
    <t xml:space="preserve">RESONANCIA MAGNETICA DE PLEJO BRAQUIAL </t>
  </si>
  <si>
    <t xml:space="preserve">RESONANCIA NUCLEAR MAGNETICA DE COLUMNA CERVICAL SIMPLE </t>
  </si>
  <si>
    <t xml:space="preserve">RESONANCIA NUCLEAR MAGNETICA DE COLUMNA TORACICA SIMPLE </t>
  </si>
  <si>
    <t xml:space="preserve">RESONANCIA NUCLEAR MAGNETICA DE COLUMNA LUMBOSACRA SIMPLE </t>
  </si>
  <si>
    <t xml:space="preserve">RESONANCIA NUCLEAR MAGNETICA DE TORAX </t>
  </si>
  <si>
    <t>RESONANCIA NUCLEAR MAGNETICA DE MAMA</t>
  </si>
  <si>
    <t xml:space="preserve">RESONANCIA NUCLEAR MAGNETICA DE ABDOMEN </t>
  </si>
  <si>
    <t xml:space="preserve">RESONANCIA NUCLEAR MAGNETICA DE PELVIS </t>
  </si>
  <si>
    <t xml:space="preserve">RESONANCIA NUCLEAR MAGNETICA DE MIEMBRO SUPERIOR, SIN INCLUIR ARTICULACIONES </t>
  </si>
  <si>
    <t xml:space="preserve">RESONANCIA NUCLEAR MAGNETICA DE MIEMBRO INFERIOR SIN INCLUIR ARTICULACIONES </t>
  </si>
  <si>
    <t>RESONANCIA MAGNETICA ARTICULACIONES SACROILIACAS</t>
  </si>
  <si>
    <t>ANGIORESONANCIA CEREBRAL</t>
  </si>
  <si>
    <t>ANGIORESONANCIA DE ABDOMEN</t>
  </si>
  <si>
    <t>ANGIORESONANCIA DE TORAX SIN INCLUIR CORAZON</t>
  </si>
  <si>
    <t>COLANGIORESONANCIA</t>
  </si>
  <si>
    <t>ANGIORESONANCIA DE PELVIS</t>
  </si>
  <si>
    <t>ANGIORESONANCIA DE MMII</t>
  </si>
  <si>
    <t>ANGIORESONANCIA DE MMSS</t>
  </si>
  <si>
    <t xml:space="preserve">RESONANCIA MAGNETICA DE SISTEMA MUSCULO ESQUELETICO </t>
  </si>
  <si>
    <t>RESONANCIA MAGNETICA ESPECTROSCOPIA AL VALOR DEL EXAMEN AGREGAR</t>
  </si>
  <si>
    <t>RESONANCIA MAGNETICA DE HIGADO MULTIFASE</t>
  </si>
  <si>
    <t>EXAMEN CON MEDIO DE CONTRASTE PARAMAGNETICO 15 ML (GADOLINIO DTPA), AL VALOR DEL EXAMEN AGREGAR.</t>
  </si>
  <si>
    <t>OSTEODENSITOMETRIA POR ABSORCION DUAL DE  RAYOS X [DEXA]</t>
  </si>
  <si>
    <t>MARCACION DE LESION NO PALPABLE CON ECOGRAFIA Y POSTERIOR MAMOGRAFIA DE PIEZA QUIRURGICA</t>
  </si>
  <si>
    <t>MARCACION DE LESION NO PALPABLE CON MAMOGRAFIA Y POSTERIOR MAMOGRAFIA DE PIEZA QUIRURGICA</t>
  </si>
  <si>
    <t>MAMOGRAFIA BILATERAL</t>
  </si>
  <si>
    <t>MAMOGRAFIA UNILATERAL O DE PIEZA QUIRURGICA</t>
  </si>
  <si>
    <t>URORESONANCIA</t>
  </si>
  <si>
    <t xml:space="preserve">SEDACIÓN ANESTÉSICA AL VALOR DEL EXAMEN INCLUIR </t>
  </si>
  <si>
    <t>ANGIOTOMOGRAFIA CEREBRAL</t>
  </si>
  <si>
    <t>ANGIOTOMOGRAFIA DE VASOS DEL CUELLO</t>
  </si>
  <si>
    <t>ANGIOTOMOGRAFIA DE TORAX</t>
  </si>
  <si>
    <t>ANGIOTOMOGRAFIA ABDOMINAL</t>
  </si>
  <si>
    <t>ANGIOTOMOGRAFIA DE MMSS</t>
  </si>
  <si>
    <t xml:space="preserve">ANGIOTOMOGRAFIA DE MMII </t>
  </si>
  <si>
    <t>UROTOMOGRAFIA</t>
  </si>
  <si>
    <t>MEDIO DE CONTRASTE YODADO IONICO X 30 ML PARA USO RECTAL, VESICAL U ORAL AL VALOR DEL EXAMEN AGREGAR</t>
  </si>
  <si>
    <t>MEDIO DE CONTRASTE YODADO NO IONICO 320 MG/ML X 50 ML PARA USO ENDOVENOSO AL VALOR DEL EXAMEN AGREGAR</t>
  </si>
  <si>
    <t>ECOGRAFIAS CONVENCIONAL Y ECOGRAFIAS DOPPLER COLOR</t>
  </si>
  <si>
    <t>TOMOGRAFIA AXIAL COMPUTARIZADA DENTRO DEL MANUAL TARIFARIO</t>
  </si>
  <si>
    <t xml:space="preserve">ESTUDIOS DE RADIOLOGIA CONVENCIONAL </t>
  </si>
  <si>
    <t>TOMOGRAFIA AXIAL COMPUTARIZADA DE ALTA RESOLUCION DE TORAX</t>
  </si>
  <si>
    <t>BIOPSIA DE SENO GUIDA POR ECOGRAFIA</t>
  </si>
  <si>
    <t>RESONANCIA MILTIPARAMETRICA DE PROSTATA</t>
  </si>
  <si>
    <t>BIOPSIA DE TIROIDES POR ASPIRACION CON AGUJA FINA</t>
  </si>
  <si>
    <t>Item</t>
  </si>
  <si>
    <t>Medio de contraste máximo autorizado según estudios</t>
  </si>
  <si>
    <t>ESTUDIO DE TOMOGRAFIA COMPUTARIZADA</t>
  </si>
  <si>
    <t>CONTRASTE IV 300-320 ML</t>
  </si>
  <si>
    <t>CONTRASTE VO/ RECTAL/ VESICAL ETC</t>
  </si>
  <si>
    <t>NO IONICO X 50 ML</t>
  </si>
  <si>
    <t>IONICO X 30 ML</t>
  </si>
  <si>
    <t>Cráneo, oído, silla turca, cara, spn, rinofaringe u orbitas</t>
  </si>
  <si>
    <t>50 ML</t>
  </si>
  <si>
    <t>Cuello, laringe, columna</t>
  </si>
  <si>
    <t>Tórax</t>
  </si>
  <si>
    <t>100 ML</t>
  </si>
  <si>
    <t>Tórax extendido al abdomen superior incluye suprarrenales</t>
  </si>
  <si>
    <t>30 ML</t>
  </si>
  <si>
    <t>Abdomen total</t>
  </si>
  <si>
    <t>Cráneo y cuello</t>
  </si>
  <si>
    <t>70 ML</t>
  </si>
  <si>
    <t>Cuello, tórax</t>
  </si>
  <si>
    <t>Cráneo, cuello, tórax y abdomen total</t>
  </si>
  <si>
    <t>150 ml</t>
  </si>
  <si>
    <t>Cuello, tórax y abdomen total</t>
  </si>
  <si>
    <t>150 ML</t>
  </si>
  <si>
    <t>Tórax y abdomen total</t>
  </si>
  <si>
    <t>Pelvis</t>
  </si>
  <si>
    <t>Angiotac pulmonar</t>
  </si>
  <si>
    <t>125 ML</t>
  </si>
  <si>
    <t>Angiotac craneo</t>
  </si>
  <si>
    <t>Angiotac torax</t>
  </si>
  <si>
    <t>Angiotac cráneo y cuello</t>
  </si>
  <si>
    <t>Angiotac toracoabdominal</t>
  </si>
  <si>
    <t>Angiotac de MMSS o MMII</t>
  </si>
  <si>
    <t>VALOR</t>
  </si>
  <si>
    <t>IMÁGENES &amp; RADIOLOGIA</t>
  </si>
  <si>
    <t>IDIMAG</t>
  </si>
  <si>
    <t>ISS2001 + 15%</t>
  </si>
  <si>
    <t>ISS2001 + 20%</t>
  </si>
  <si>
    <t>ISS2001 + 30%</t>
  </si>
  <si>
    <t>HISTORICO</t>
  </si>
  <si>
    <t>PROMEDIO</t>
  </si>
  <si>
    <t xml:space="preserve">El Hospital Naval de Cartagena, ha solicitado contratar el objeto que ahora se pretende adelantar; y se utilizó el precio histórico de la vigencia 2019 más dos cotizaciones adicional con el fin de realizar un análisis de comparación de precios, acuerdo estudio de mercado descrito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</si>
</sst>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Calibri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3.5"/>
      <color rgb="FF000000"/>
      <name val="Times New Roman"/>
      <family val="1"/>
    </font>
    <font>
      <sz val="13.5"/>
      <color rgb="FF000000"/>
      <name val="Calibri"/>
      <family val="2"/>
      <scheme val="minor"/>
    </font>
    <font>
      <b/>
      <sz val="13.5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0" fillId="0" borderId="1" xfId="0" applyNumberFormat="1" applyFill="1" applyBorder="1"/>
    <xf numFmtId="4" fontId="0" fillId="0" borderId="0" xfId="0" applyNumberFormat="1" applyFill="1"/>
    <xf numFmtId="4" fontId="0" fillId="0" borderId="1" xfId="0" applyNumberFormat="1" applyFill="1" applyBorder="1" applyAlignment="1">
      <alignment horizontal="right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vertical="center" wrapText="1"/>
    </xf>
    <xf numFmtId="4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/>
    <xf numFmtId="0" fontId="10" fillId="0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85"/>
  <sheetViews>
    <sheetView tabSelected="1" topLeftCell="B1" workbookViewId="0">
      <selection activeCell="G67" sqref="G67"/>
    </sheetView>
  </sheetViews>
  <sheetFormatPr baseColWidth="10" defaultRowHeight="15" x14ac:dyDescent="0.25"/>
  <cols>
    <col min="1" max="2" width="11.42578125" style="1"/>
    <col min="3" max="3" width="5.85546875" style="1" customWidth="1"/>
    <col min="4" max="4" width="11.5703125" style="1" customWidth="1"/>
    <col min="5" max="5" width="23.7109375" style="1" customWidth="1"/>
    <col min="6" max="6" width="14" style="1" customWidth="1"/>
    <col min="7" max="7" width="14.85546875" style="1" customWidth="1"/>
    <col min="8" max="8" width="13.140625" style="1" customWidth="1"/>
    <col min="9" max="9" width="13" style="1" customWidth="1"/>
    <col min="10" max="16384" width="11.42578125" style="1"/>
  </cols>
  <sheetData>
    <row r="5" spans="3:10" ht="30" x14ac:dyDescent="0.25">
      <c r="F5" s="2" t="s">
        <v>86</v>
      </c>
      <c r="G5" s="3" t="s">
        <v>87</v>
      </c>
      <c r="H5" s="3" t="s">
        <v>91</v>
      </c>
      <c r="I5" s="3" t="s">
        <v>92</v>
      </c>
    </row>
    <row r="6" spans="3:10" ht="25.5" x14ac:dyDescent="0.25">
      <c r="C6" s="4" t="s">
        <v>0</v>
      </c>
      <c r="D6" s="5" t="s">
        <v>1</v>
      </c>
      <c r="E6" s="5" t="s">
        <v>2</v>
      </c>
      <c r="F6" s="3" t="s">
        <v>85</v>
      </c>
      <c r="G6" s="3" t="s">
        <v>85</v>
      </c>
      <c r="H6" s="3" t="s">
        <v>85</v>
      </c>
      <c r="I6" s="3" t="s">
        <v>85</v>
      </c>
    </row>
    <row r="7" spans="3:10" x14ac:dyDescent="0.25">
      <c r="C7" s="5">
        <v>1</v>
      </c>
      <c r="D7" s="6">
        <v>85121808</v>
      </c>
      <c r="E7" s="7" t="s">
        <v>3</v>
      </c>
      <c r="F7" s="8">
        <v>980000</v>
      </c>
      <c r="G7" s="8">
        <v>950000</v>
      </c>
      <c r="H7" s="8">
        <v>785000</v>
      </c>
      <c r="I7" s="8">
        <f>+AVERAGE(F7:H7)</f>
        <v>905000</v>
      </c>
    </row>
    <row r="8" spans="3:10" ht="25.5" x14ac:dyDescent="0.25">
      <c r="C8" s="5">
        <v>2</v>
      </c>
      <c r="D8" s="6">
        <v>85121808</v>
      </c>
      <c r="E8" s="7" t="s">
        <v>4</v>
      </c>
      <c r="F8" s="8">
        <v>420940</v>
      </c>
      <c r="G8" s="8">
        <f>366035*1.3</f>
        <v>475845.5</v>
      </c>
      <c r="H8" s="8">
        <v>420940</v>
      </c>
      <c r="I8" s="8">
        <f t="shared" ref="I8:I57" si="0">+AVERAGE(F8:H8)</f>
        <v>439241.83333333331</v>
      </c>
      <c r="J8" s="9"/>
    </row>
    <row r="9" spans="3:10" ht="51" x14ac:dyDescent="0.25">
      <c r="C9" s="5">
        <v>3</v>
      </c>
      <c r="D9" s="6">
        <v>85121808</v>
      </c>
      <c r="E9" s="7" t="s">
        <v>5</v>
      </c>
      <c r="F9" s="8">
        <v>420940</v>
      </c>
      <c r="G9" s="8">
        <f t="shared" ref="G9:G17" si="1">366035*1.3</f>
        <v>475845.5</v>
      </c>
      <c r="H9" s="8">
        <v>420940</v>
      </c>
      <c r="I9" s="8">
        <f t="shared" si="0"/>
        <v>439241.83333333331</v>
      </c>
    </row>
    <row r="10" spans="3:10" ht="25.5" x14ac:dyDescent="0.25">
      <c r="C10" s="5">
        <v>4</v>
      </c>
      <c r="D10" s="6">
        <v>85121808</v>
      </c>
      <c r="E10" s="7" t="s">
        <v>6</v>
      </c>
      <c r="F10" s="8">
        <v>420940</v>
      </c>
      <c r="G10" s="8">
        <f t="shared" si="1"/>
        <v>475845.5</v>
      </c>
      <c r="H10" s="8">
        <v>420940</v>
      </c>
      <c r="I10" s="8">
        <f t="shared" si="0"/>
        <v>439241.83333333331</v>
      </c>
    </row>
    <row r="11" spans="3:10" ht="38.25" x14ac:dyDescent="0.25">
      <c r="C11" s="5">
        <v>5</v>
      </c>
      <c r="D11" s="6">
        <v>85121808</v>
      </c>
      <c r="E11" s="7" t="s">
        <v>7</v>
      </c>
      <c r="F11" s="8">
        <v>322713</v>
      </c>
      <c r="G11" s="8">
        <f t="shared" si="1"/>
        <v>475845.5</v>
      </c>
      <c r="H11" s="8">
        <v>322713</v>
      </c>
      <c r="I11" s="8">
        <f t="shared" si="0"/>
        <v>373757.16666666669</v>
      </c>
    </row>
    <row r="12" spans="3:10" ht="38.25" x14ac:dyDescent="0.25">
      <c r="C12" s="5">
        <v>6</v>
      </c>
      <c r="D12" s="6">
        <v>85121808</v>
      </c>
      <c r="E12" s="7" t="s">
        <v>8</v>
      </c>
      <c r="F12" s="8">
        <v>420940</v>
      </c>
      <c r="G12" s="8">
        <f t="shared" si="1"/>
        <v>475845.5</v>
      </c>
      <c r="H12" s="8">
        <v>315301</v>
      </c>
      <c r="I12" s="8">
        <f t="shared" si="0"/>
        <v>404028.83333333331</v>
      </c>
    </row>
    <row r="13" spans="3:10" ht="25.5" x14ac:dyDescent="0.25">
      <c r="C13" s="5">
        <v>7</v>
      </c>
      <c r="D13" s="6">
        <v>85121808</v>
      </c>
      <c r="E13" s="7" t="s">
        <v>9</v>
      </c>
      <c r="F13" s="8">
        <v>420940</v>
      </c>
      <c r="G13" s="8">
        <f t="shared" si="1"/>
        <v>475845.5</v>
      </c>
      <c r="H13" s="8">
        <v>315301</v>
      </c>
      <c r="I13" s="8">
        <f t="shared" si="0"/>
        <v>404028.83333333331</v>
      </c>
    </row>
    <row r="14" spans="3:10" ht="38.25" x14ac:dyDescent="0.25">
      <c r="C14" s="5">
        <v>8</v>
      </c>
      <c r="D14" s="6">
        <v>85121808</v>
      </c>
      <c r="E14" s="7" t="s">
        <v>10</v>
      </c>
      <c r="F14" s="8">
        <v>420940</v>
      </c>
      <c r="G14" s="8">
        <f t="shared" si="1"/>
        <v>475845.5</v>
      </c>
      <c r="H14" s="8">
        <v>420940</v>
      </c>
      <c r="I14" s="8">
        <f t="shared" si="0"/>
        <v>439241.83333333331</v>
      </c>
    </row>
    <row r="15" spans="3:10" ht="38.25" x14ac:dyDescent="0.25">
      <c r="C15" s="5">
        <v>9</v>
      </c>
      <c r="D15" s="6">
        <v>85121808</v>
      </c>
      <c r="E15" s="7" t="s">
        <v>11</v>
      </c>
      <c r="F15" s="8">
        <v>420940</v>
      </c>
      <c r="G15" s="8">
        <f t="shared" si="1"/>
        <v>475845.5</v>
      </c>
      <c r="H15" s="8">
        <v>420940</v>
      </c>
      <c r="I15" s="8">
        <f t="shared" si="0"/>
        <v>439241.83333333331</v>
      </c>
    </row>
    <row r="16" spans="3:10" ht="38.25" x14ac:dyDescent="0.25">
      <c r="C16" s="5">
        <v>10</v>
      </c>
      <c r="D16" s="6">
        <v>85121808</v>
      </c>
      <c r="E16" s="7" t="s">
        <v>12</v>
      </c>
      <c r="F16" s="8">
        <v>420940</v>
      </c>
      <c r="G16" s="8">
        <f t="shared" si="1"/>
        <v>475845.5</v>
      </c>
      <c r="H16" s="8">
        <v>420940</v>
      </c>
      <c r="I16" s="8">
        <f t="shared" si="0"/>
        <v>439241.83333333331</v>
      </c>
    </row>
    <row r="17" spans="3:9" ht="25.5" x14ac:dyDescent="0.25">
      <c r="C17" s="5">
        <v>11</v>
      </c>
      <c r="D17" s="6">
        <v>85121808</v>
      </c>
      <c r="E17" s="7" t="s">
        <v>13</v>
      </c>
      <c r="F17" s="8">
        <v>420940</v>
      </c>
      <c r="G17" s="8">
        <f t="shared" si="1"/>
        <v>475845.5</v>
      </c>
      <c r="H17" s="8">
        <v>420940</v>
      </c>
      <c r="I17" s="8">
        <f t="shared" si="0"/>
        <v>439241.83333333331</v>
      </c>
    </row>
    <row r="18" spans="3:9" ht="25.5" x14ac:dyDescent="0.25">
      <c r="C18" s="5">
        <v>12</v>
      </c>
      <c r="D18" s="6">
        <v>85121808</v>
      </c>
      <c r="E18" s="7" t="s">
        <v>14</v>
      </c>
      <c r="F18" s="8">
        <v>1250000</v>
      </c>
      <c r="G18" s="8">
        <v>1200000</v>
      </c>
      <c r="H18" s="8">
        <v>1000000</v>
      </c>
      <c r="I18" s="8">
        <f t="shared" si="0"/>
        <v>1150000</v>
      </c>
    </row>
    <row r="19" spans="3:9" ht="25.5" x14ac:dyDescent="0.25">
      <c r="C19" s="5">
        <v>13</v>
      </c>
      <c r="D19" s="6">
        <v>85121808</v>
      </c>
      <c r="E19" s="7" t="s">
        <v>15</v>
      </c>
      <c r="F19" s="8">
        <v>420940</v>
      </c>
      <c r="G19" s="8">
        <f>366035*1.3</f>
        <v>475845.5</v>
      </c>
      <c r="H19" s="8">
        <v>420940</v>
      </c>
      <c r="I19" s="8">
        <f t="shared" si="0"/>
        <v>439241.83333333331</v>
      </c>
    </row>
    <row r="20" spans="3:9" ht="25.5" x14ac:dyDescent="0.25">
      <c r="C20" s="5">
        <v>14</v>
      </c>
      <c r="D20" s="6">
        <v>85121808</v>
      </c>
      <c r="E20" s="7" t="s">
        <v>16</v>
      </c>
      <c r="F20" s="8">
        <v>420940</v>
      </c>
      <c r="G20" s="8">
        <f>388610*1.3</f>
        <v>505193</v>
      </c>
      <c r="H20" s="8">
        <v>420940</v>
      </c>
      <c r="I20" s="8">
        <f t="shared" si="0"/>
        <v>449024.33333333331</v>
      </c>
    </row>
    <row r="21" spans="3:9" ht="51" x14ac:dyDescent="0.25">
      <c r="C21" s="5">
        <v>15</v>
      </c>
      <c r="D21" s="6">
        <v>85121808</v>
      </c>
      <c r="E21" s="7" t="s">
        <v>17</v>
      </c>
      <c r="F21" s="8">
        <v>322713</v>
      </c>
      <c r="G21" s="8">
        <f>280620*1.3</f>
        <v>364806</v>
      </c>
      <c r="H21" s="8">
        <v>322713</v>
      </c>
      <c r="I21" s="8">
        <f t="shared" si="0"/>
        <v>336744</v>
      </c>
    </row>
    <row r="22" spans="3:9" ht="51" x14ac:dyDescent="0.25">
      <c r="C22" s="5">
        <v>16</v>
      </c>
      <c r="D22" s="6">
        <v>85121808</v>
      </c>
      <c r="E22" s="7" t="s">
        <v>18</v>
      </c>
      <c r="F22" s="8">
        <v>322713</v>
      </c>
      <c r="G22" s="8">
        <f>280620*1.3</f>
        <v>364806</v>
      </c>
      <c r="H22" s="8">
        <v>322713</v>
      </c>
      <c r="I22" s="8">
        <f t="shared" si="0"/>
        <v>336744</v>
      </c>
    </row>
    <row r="23" spans="3:9" ht="25.5" x14ac:dyDescent="0.25">
      <c r="C23" s="5">
        <v>17</v>
      </c>
      <c r="D23" s="6">
        <v>85121808</v>
      </c>
      <c r="E23" s="7" t="s">
        <v>19</v>
      </c>
      <c r="F23" s="8">
        <v>322713</v>
      </c>
      <c r="G23" s="8">
        <f>280620*1.3</f>
        <v>364806</v>
      </c>
      <c r="H23" s="8">
        <v>420940</v>
      </c>
      <c r="I23" s="8">
        <f t="shared" si="0"/>
        <v>369486.33333333331</v>
      </c>
    </row>
    <row r="24" spans="3:9" x14ac:dyDescent="0.25">
      <c r="C24" s="5">
        <v>18</v>
      </c>
      <c r="D24" s="6">
        <v>85121808</v>
      </c>
      <c r="E24" s="7" t="s">
        <v>20</v>
      </c>
      <c r="F24" s="8">
        <v>1550000</v>
      </c>
      <c r="G24" s="8">
        <v>1200000</v>
      </c>
      <c r="H24" s="8">
        <v>850000</v>
      </c>
      <c r="I24" s="8">
        <f t="shared" si="0"/>
        <v>1200000</v>
      </c>
    </row>
    <row r="25" spans="3:9" x14ac:dyDescent="0.25">
      <c r="C25" s="5">
        <v>19</v>
      </c>
      <c r="D25" s="6">
        <v>85121808</v>
      </c>
      <c r="E25" s="7" t="s">
        <v>21</v>
      </c>
      <c r="F25" s="8">
        <v>1550000</v>
      </c>
      <c r="G25" s="8">
        <v>1200000</v>
      </c>
      <c r="H25" s="8">
        <v>850000</v>
      </c>
      <c r="I25" s="8">
        <f t="shared" si="0"/>
        <v>1200000</v>
      </c>
    </row>
    <row r="26" spans="3:9" ht="25.5" x14ac:dyDescent="0.25">
      <c r="C26" s="5">
        <v>20</v>
      </c>
      <c r="D26" s="6">
        <v>85121808</v>
      </c>
      <c r="E26" s="7" t="s">
        <v>22</v>
      </c>
      <c r="F26" s="8">
        <v>1550000</v>
      </c>
      <c r="G26" s="8">
        <v>1200000</v>
      </c>
      <c r="H26" s="8">
        <v>850000</v>
      </c>
      <c r="I26" s="8">
        <f t="shared" si="0"/>
        <v>1200000</v>
      </c>
    </row>
    <row r="27" spans="3:9" x14ac:dyDescent="0.25">
      <c r="C27" s="5">
        <v>21</v>
      </c>
      <c r="D27" s="6">
        <v>85121808</v>
      </c>
      <c r="E27" s="7" t="s">
        <v>23</v>
      </c>
      <c r="F27" s="8">
        <v>1550000</v>
      </c>
      <c r="G27" s="8">
        <v>1200000</v>
      </c>
      <c r="H27" s="8">
        <v>850000</v>
      </c>
      <c r="I27" s="8">
        <f t="shared" si="0"/>
        <v>1200000</v>
      </c>
    </row>
    <row r="28" spans="3:9" x14ac:dyDescent="0.25">
      <c r="C28" s="5">
        <v>22</v>
      </c>
      <c r="D28" s="6">
        <v>85121808</v>
      </c>
      <c r="E28" s="7" t="s">
        <v>24</v>
      </c>
      <c r="F28" s="8">
        <v>1550000</v>
      </c>
      <c r="G28" s="8">
        <v>1200000</v>
      </c>
      <c r="H28" s="8">
        <v>850000</v>
      </c>
      <c r="I28" s="8">
        <f t="shared" si="0"/>
        <v>1200000</v>
      </c>
    </row>
    <row r="29" spans="3:9" x14ac:dyDescent="0.25">
      <c r="C29" s="5">
        <v>23</v>
      </c>
      <c r="D29" s="6">
        <v>85121808</v>
      </c>
      <c r="E29" s="7" t="s">
        <v>25</v>
      </c>
      <c r="F29" s="8">
        <v>1550000</v>
      </c>
      <c r="G29" s="8">
        <v>1200000</v>
      </c>
      <c r="H29" s="8">
        <v>850000</v>
      </c>
      <c r="I29" s="8">
        <f t="shared" si="0"/>
        <v>1200000</v>
      </c>
    </row>
    <row r="30" spans="3:9" x14ac:dyDescent="0.25">
      <c r="C30" s="5">
        <v>24</v>
      </c>
      <c r="D30" s="6">
        <v>85121808</v>
      </c>
      <c r="E30" s="7" t="s">
        <v>26</v>
      </c>
      <c r="F30" s="8">
        <v>1550000</v>
      </c>
      <c r="G30" s="8">
        <v>1200000</v>
      </c>
      <c r="H30" s="8">
        <v>850000</v>
      </c>
      <c r="I30" s="8">
        <f t="shared" si="0"/>
        <v>1200000</v>
      </c>
    </row>
    <row r="31" spans="3:9" ht="38.25" x14ac:dyDescent="0.25">
      <c r="C31" s="5">
        <v>25</v>
      </c>
      <c r="D31" s="6">
        <v>85121808</v>
      </c>
      <c r="E31" s="7" t="s">
        <v>27</v>
      </c>
      <c r="F31" s="8">
        <v>420940</v>
      </c>
      <c r="G31" s="8">
        <f>366035*1.3</f>
        <v>475845.5</v>
      </c>
      <c r="H31" s="8">
        <v>420940</v>
      </c>
      <c r="I31" s="8">
        <f t="shared" si="0"/>
        <v>439241.83333333331</v>
      </c>
    </row>
    <row r="32" spans="3:9" ht="38.25" x14ac:dyDescent="0.25">
      <c r="C32" s="5">
        <v>26</v>
      </c>
      <c r="D32" s="6">
        <v>85121808</v>
      </c>
      <c r="E32" s="7" t="s">
        <v>28</v>
      </c>
      <c r="F32" s="8">
        <v>420940</v>
      </c>
      <c r="G32" s="8">
        <v>400000</v>
      </c>
      <c r="H32" s="8">
        <v>400000</v>
      </c>
      <c r="I32" s="8">
        <f t="shared" si="0"/>
        <v>406980</v>
      </c>
    </row>
    <row r="33" spans="3:9" ht="25.5" x14ac:dyDescent="0.25">
      <c r="C33" s="5">
        <v>27</v>
      </c>
      <c r="D33" s="6">
        <v>85121808</v>
      </c>
      <c r="E33" s="7" t="s">
        <v>29</v>
      </c>
      <c r="F33" s="8">
        <v>1550000</v>
      </c>
      <c r="G33" s="8">
        <v>1300000</v>
      </c>
      <c r="H33" s="8">
        <v>420940</v>
      </c>
      <c r="I33" s="8">
        <f t="shared" si="0"/>
        <v>1090313.3333333333</v>
      </c>
    </row>
    <row r="34" spans="3:9" ht="51" x14ac:dyDescent="0.25">
      <c r="C34" s="5">
        <v>28</v>
      </c>
      <c r="D34" s="6">
        <v>85121808</v>
      </c>
      <c r="E34" s="7" t="s">
        <v>30</v>
      </c>
      <c r="F34" s="8">
        <v>250000</v>
      </c>
      <c r="G34" s="8">
        <v>250000</v>
      </c>
      <c r="H34" s="8">
        <v>250000</v>
      </c>
      <c r="I34" s="8">
        <f t="shared" si="0"/>
        <v>250000</v>
      </c>
    </row>
    <row r="35" spans="3:9" ht="38.25" x14ac:dyDescent="0.25">
      <c r="C35" s="5">
        <v>29</v>
      </c>
      <c r="D35" s="6">
        <v>85121808</v>
      </c>
      <c r="E35" s="7" t="s">
        <v>31</v>
      </c>
      <c r="F35" s="8">
        <v>122423</v>
      </c>
      <c r="G35" s="8">
        <f>114625*1.3</f>
        <v>149012.5</v>
      </c>
      <c r="H35" s="8">
        <v>131819</v>
      </c>
      <c r="I35" s="8">
        <f t="shared" si="0"/>
        <v>134418.16666666666</v>
      </c>
    </row>
    <row r="36" spans="3:9" ht="51" x14ac:dyDescent="0.25">
      <c r="C36" s="5">
        <v>30</v>
      </c>
      <c r="D36" s="6">
        <v>85121808</v>
      </c>
      <c r="E36" s="7" t="s">
        <v>32</v>
      </c>
      <c r="F36" s="8">
        <v>570000</v>
      </c>
      <c r="G36" s="8">
        <v>670000</v>
      </c>
      <c r="H36" s="8">
        <v>570000</v>
      </c>
      <c r="I36" s="8">
        <f t="shared" si="0"/>
        <v>603333.33333333337</v>
      </c>
    </row>
    <row r="37" spans="3:9" ht="51" x14ac:dyDescent="0.25">
      <c r="C37" s="5">
        <v>31</v>
      </c>
      <c r="D37" s="6">
        <v>85121808</v>
      </c>
      <c r="E37" s="7" t="s">
        <v>33</v>
      </c>
      <c r="F37" s="8">
        <v>570000</v>
      </c>
      <c r="G37" s="8">
        <v>670000</v>
      </c>
      <c r="H37" s="8">
        <v>0</v>
      </c>
      <c r="I37" s="8">
        <f t="shared" si="0"/>
        <v>413333.33333333331</v>
      </c>
    </row>
    <row r="38" spans="3:9" x14ac:dyDescent="0.25">
      <c r="C38" s="5">
        <v>32</v>
      </c>
      <c r="D38" s="6">
        <v>85121808</v>
      </c>
      <c r="E38" s="7" t="s">
        <v>34</v>
      </c>
      <c r="F38" s="8">
        <v>84065</v>
      </c>
      <c r="G38" s="8">
        <f>73100*1.3</f>
        <v>95030</v>
      </c>
      <c r="H38" s="8">
        <v>84065</v>
      </c>
      <c r="I38" s="8">
        <f t="shared" si="0"/>
        <v>87720</v>
      </c>
    </row>
    <row r="39" spans="3:9" ht="25.5" x14ac:dyDescent="0.25">
      <c r="C39" s="5">
        <v>33</v>
      </c>
      <c r="D39" s="6">
        <v>85121808</v>
      </c>
      <c r="E39" s="7" t="s">
        <v>35</v>
      </c>
      <c r="F39" s="8">
        <v>66447</v>
      </c>
      <c r="G39" s="8">
        <f>57780*1.3</f>
        <v>75114</v>
      </c>
      <c r="H39" s="8">
        <v>66447</v>
      </c>
      <c r="I39" s="8">
        <f t="shared" si="0"/>
        <v>69336</v>
      </c>
    </row>
    <row r="40" spans="3:9" x14ac:dyDescent="0.25">
      <c r="C40" s="5">
        <v>34</v>
      </c>
      <c r="D40" s="6">
        <v>85121808</v>
      </c>
      <c r="E40" s="7" t="s">
        <v>36</v>
      </c>
      <c r="F40" s="8">
        <v>1550000</v>
      </c>
      <c r="G40" s="8">
        <v>1200000</v>
      </c>
      <c r="H40" s="8">
        <v>1100000</v>
      </c>
      <c r="I40" s="8">
        <f t="shared" si="0"/>
        <v>1283333.3333333333</v>
      </c>
    </row>
    <row r="41" spans="3:9" ht="25.5" x14ac:dyDescent="0.25">
      <c r="C41" s="5">
        <v>35</v>
      </c>
      <c r="D41" s="6">
        <v>85121808</v>
      </c>
      <c r="E41" s="7" t="s">
        <v>37</v>
      </c>
      <c r="F41" s="8">
        <v>300000</v>
      </c>
      <c r="G41" s="8">
        <v>300000</v>
      </c>
      <c r="H41" s="8">
        <v>250000</v>
      </c>
      <c r="I41" s="8">
        <f t="shared" si="0"/>
        <v>283333.33333333331</v>
      </c>
    </row>
    <row r="42" spans="3:9" x14ac:dyDescent="0.25">
      <c r="C42" s="5">
        <v>36</v>
      </c>
      <c r="D42" s="6">
        <v>85121808</v>
      </c>
      <c r="E42" s="7" t="s">
        <v>38</v>
      </c>
      <c r="F42" s="8">
        <v>1550000</v>
      </c>
      <c r="G42" s="8">
        <v>1200000</v>
      </c>
      <c r="H42" s="8">
        <v>1050000</v>
      </c>
      <c r="I42" s="8">
        <f t="shared" si="0"/>
        <v>1266666.6666666667</v>
      </c>
    </row>
    <row r="43" spans="3:9" ht="25.5" x14ac:dyDescent="0.25">
      <c r="C43" s="5">
        <v>37</v>
      </c>
      <c r="D43" s="6">
        <v>85121808</v>
      </c>
      <c r="E43" s="7" t="s">
        <v>39</v>
      </c>
      <c r="F43" s="8">
        <v>1550000</v>
      </c>
      <c r="G43" s="8">
        <v>1200000</v>
      </c>
      <c r="H43" s="8">
        <v>1050000</v>
      </c>
      <c r="I43" s="8">
        <f t="shared" si="0"/>
        <v>1266666.6666666667</v>
      </c>
    </row>
    <row r="44" spans="3:9" x14ac:dyDescent="0.25">
      <c r="C44" s="5">
        <v>38</v>
      </c>
      <c r="D44" s="6">
        <v>85121808</v>
      </c>
      <c r="E44" s="7" t="s">
        <v>40</v>
      </c>
      <c r="F44" s="8">
        <v>1550000</v>
      </c>
      <c r="G44" s="8">
        <v>1200000</v>
      </c>
      <c r="H44" s="8">
        <v>1050000</v>
      </c>
      <c r="I44" s="8">
        <f t="shared" si="0"/>
        <v>1266666.6666666667</v>
      </c>
    </row>
    <row r="45" spans="3:9" x14ac:dyDescent="0.25">
      <c r="C45" s="5">
        <v>39</v>
      </c>
      <c r="D45" s="6">
        <v>85121808</v>
      </c>
      <c r="E45" s="7" t="s">
        <v>41</v>
      </c>
      <c r="F45" s="8">
        <v>1550000</v>
      </c>
      <c r="G45" s="8">
        <v>1200000</v>
      </c>
      <c r="H45" s="8">
        <v>1050000</v>
      </c>
      <c r="I45" s="8">
        <f t="shared" si="0"/>
        <v>1266666.6666666667</v>
      </c>
    </row>
    <row r="46" spans="3:9" x14ac:dyDescent="0.25">
      <c r="C46" s="5">
        <v>40</v>
      </c>
      <c r="D46" s="6">
        <v>85121808</v>
      </c>
      <c r="E46" s="7" t="s">
        <v>42</v>
      </c>
      <c r="F46" s="8">
        <v>1550000</v>
      </c>
      <c r="G46" s="8">
        <v>1200000</v>
      </c>
      <c r="H46" s="8">
        <v>1050000</v>
      </c>
      <c r="I46" s="8">
        <f t="shared" si="0"/>
        <v>1266666.6666666667</v>
      </c>
    </row>
    <row r="47" spans="3:9" x14ac:dyDescent="0.25">
      <c r="C47" s="5">
        <v>41</v>
      </c>
      <c r="D47" s="6">
        <v>85121808</v>
      </c>
      <c r="E47" s="7" t="s">
        <v>43</v>
      </c>
      <c r="F47" s="8">
        <v>1550000</v>
      </c>
      <c r="G47" s="8">
        <v>1200000</v>
      </c>
      <c r="H47" s="8">
        <v>1050000</v>
      </c>
      <c r="I47" s="8">
        <f t="shared" si="0"/>
        <v>1266666.6666666667</v>
      </c>
    </row>
    <row r="48" spans="3:9" x14ac:dyDescent="0.25">
      <c r="C48" s="5">
        <v>42</v>
      </c>
      <c r="D48" s="6">
        <v>85121808</v>
      </c>
      <c r="E48" s="7" t="s">
        <v>44</v>
      </c>
      <c r="F48" s="8">
        <v>1550000</v>
      </c>
      <c r="G48" s="8">
        <v>1200000</v>
      </c>
      <c r="H48" s="8">
        <v>1050000</v>
      </c>
      <c r="I48" s="8">
        <f t="shared" si="0"/>
        <v>1266666.6666666667</v>
      </c>
    </row>
    <row r="49" spans="3:10" ht="51" x14ac:dyDescent="0.25">
      <c r="C49" s="5">
        <v>43</v>
      </c>
      <c r="D49" s="6">
        <v>85121808</v>
      </c>
      <c r="E49" s="7" t="s">
        <v>45</v>
      </c>
      <c r="F49" s="8">
        <v>50000</v>
      </c>
      <c r="G49" s="8">
        <v>30000</v>
      </c>
      <c r="H49" s="8">
        <v>30000</v>
      </c>
      <c r="I49" s="8">
        <f t="shared" si="0"/>
        <v>36666.666666666664</v>
      </c>
    </row>
    <row r="50" spans="3:10" ht="51" x14ac:dyDescent="0.25">
      <c r="C50" s="5">
        <v>44</v>
      </c>
      <c r="D50" s="6">
        <v>85121808</v>
      </c>
      <c r="E50" s="7" t="s">
        <v>46</v>
      </c>
      <c r="F50" s="8">
        <v>108000</v>
      </c>
      <c r="G50" s="8">
        <v>108000</v>
      </c>
      <c r="H50" s="8">
        <v>108000</v>
      </c>
      <c r="I50" s="8">
        <f t="shared" si="0"/>
        <v>108000</v>
      </c>
    </row>
    <row r="51" spans="3:10" ht="25.5" x14ac:dyDescent="0.25">
      <c r="C51" s="5">
        <v>45</v>
      </c>
      <c r="D51" s="6">
        <v>85121808</v>
      </c>
      <c r="E51" s="7" t="s">
        <v>47</v>
      </c>
      <c r="F51" s="10" t="s">
        <v>88</v>
      </c>
      <c r="G51" s="10" t="s">
        <v>90</v>
      </c>
      <c r="H51" s="10" t="s">
        <v>88</v>
      </c>
      <c r="I51" s="10" t="s">
        <v>89</v>
      </c>
    </row>
    <row r="52" spans="3:10" ht="38.25" x14ac:dyDescent="0.25">
      <c r="C52" s="5">
        <v>46</v>
      </c>
      <c r="D52" s="6">
        <v>85121808</v>
      </c>
      <c r="E52" s="7" t="s">
        <v>48</v>
      </c>
      <c r="F52" s="10" t="s">
        <v>89</v>
      </c>
      <c r="G52" s="10" t="s">
        <v>90</v>
      </c>
      <c r="H52" s="10" t="s">
        <v>88</v>
      </c>
      <c r="I52" s="10" t="s">
        <v>89</v>
      </c>
    </row>
    <row r="53" spans="3:10" ht="25.5" x14ac:dyDescent="0.25">
      <c r="C53" s="5">
        <v>47</v>
      </c>
      <c r="D53" s="6">
        <v>85121808</v>
      </c>
      <c r="E53" s="7" t="s">
        <v>49</v>
      </c>
      <c r="F53" s="10" t="s">
        <v>88</v>
      </c>
      <c r="G53" s="10" t="s">
        <v>90</v>
      </c>
      <c r="H53" s="10" t="s">
        <v>88</v>
      </c>
      <c r="I53" s="10" t="s">
        <v>89</v>
      </c>
    </row>
    <row r="54" spans="3:10" ht="38.25" x14ac:dyDescent="0.25">
      <c r="C54" s="5">
        <v>48</v>
      </c>
      <c r="D54" s="6">
        <v>85121808</v>
      </c>
      <c r="E54" s="7" t="s">
        <v>50</v>
      </c>
      <c r="F54" s="10" t="s">
        <v>89</v>
      </c>
      <c r="G54" s="10" t="s">
        <v>90</v>
      </c>
      <c r="H54" s="8">
        <v>200000</v>
      </c>
      <c r="I54" s="8">
        <f t="shared" si="0"/>
        <v>200000</v>
      </c>
      <c r="J54" s="9"/>
    </row>
    <row r="55" spans="3:10" ht="25.5" x14ac:dyDescent="0.25">
      <c r="C55" s="5">
        <v>49</v>
      </c>
      <c r="D55" s="6">
        <v>85121808</v>
      </c>
      <c r="E55" s="7" t="s">
        <v>51</v>
      </c>
      <c r="F55" s="8">
        <v>0</v>
      </c>
      <c r="G55" s="8">
        <v>0</v>
      </c>
      <c r="H55" s="8">
        <v>800000</v>
      </c>
      <c r="I55" s="8">
        <f t="shared" si="0"/>
        <v>266666.66666666669</v>
      </c>
    </row>
    <row r="56" spans="3:10" ht="25.5" x14ac:dyDescent="0.25">
      <c r="C56" s="5">
        <v>50</v>
      </c>
      <c r="D56" s="6">
        <v>85121808</v>
      </c>
      <c r="E56" s="7" t="s">
        <v>52</v>
      </c>
      <c r="F56" s="8">
        <v>1550000</v>
      </c>
      <c r="G56" s="8">
        <v>0</v>
      </c>
      <c r="H56" s="8">
        <v>1300000</v>
      </c>
      <c r="I56" s="8">
        <f>+AVERAGE(F56:H56)</f>
        <v>950000</v>
      </c>
    </row>
    <row r="57" spans="3:10" ht="25.5" x14ac:dyDescent="0.25">
      <c r="C57" s="5">
        <v>51</v>
      </c>
      <c r="D57" s="6">
        <v>85121808</v>
      </c>
      <c r="E57" s="7" t="s">
        <v>53</v>
      </c>
      <c r="F57" s="8">
        <v>0</v>
      </c>
      <c r="G57" s="8">
        <v>0</v>
      </c>
      <c r="H57" s="8">
        <v>800000</v>
      </c>
      <c r="I57" s="8">
        <f t="shared" si="0"/>
        <v>266666.66666666669</v>
      </c>
    </row>
    <row r="61" spans="3:10" ht="27" customHeight="1" x14ac:dyDescent="0.25">
      <c r="C61" s="11" t="s">
        <v>54</v>
      </c>
      <c r="D61" s="12" t="s">
        <v>56</v>
      </c>
      <c r="E61" s="12" t="s">
        <v>55</v>
      </c>
      <c r="F61" s="12"/>
      <c r="G61" s="2" t="s">
        <v>86</v>
      </c>
      <c r="H61" s="3" t="s">
        <v>87</v>
      </c>
      <c r="I61" s="3" t="s">
        <v>91</v>
      </c>
      <c r="J61" s="3" t="s">
        <v>92</v>
      </c>
    </row>
    <row r="62" spans="3:10" ht="39" customHeight="1" x14ac:dyDescent="0.25">
      <c r="C62" s="11"/>
      <c r="D62" s="12"/>
      <c r="E62" s="13" t="s">
        <v>57</v>
      </c>
      <c r="F62" s="13" t="s">
        <v>58</v>
      </c>
      <c r="G62" s="14" t="s">
        <v>85</v>
      </c>
      <c r="H62" s="14" t="s">
        <v>85</v>
      </c>
      <c r="I62" s="14" t="s">
        <v>85</v>
      </c>
      <c r="J62" s="15" t="s">
        <v>85</v>
      </c>
    </row>
    <row r="63" spans="3:10" x14ac:dyDescent="0.25">
      <c r="C63" s="11"/>
      <c r="D63" s="12"/>
      <c r="E63" s="13" t="s">
        <v>59</v>
      </c>
      <c r="F63" s="13" t="s">
        <v>60</v>
      </c>
      <c r="G63" s="14"/>
      <c r="H63" s="14"/>
      <c r="I63" s="14"/>
      <c r="J63" s="15"/>
    </row>
    <row r="64" spans="3:10" ht="54" x14ac:dyDescent="0.25">
      <c r="C64" s="16">
        <v>1</v>
      </c>
      <c r="D64" s="16" t="s">
        <v>61</v>
      </c>
      <c r="E64" s="16" t="s">
        <v>62</v>
      </c>
      <c r="F64" s="16"/>
      <c r="G64" s="17">
        <v>108000</v>
      </c>
      <c r="H64" s="18">
        <v>108000</v>
      </c>
      <c r="I64" s="19">
        <v>108000</v>
      </c>
      <c r="J64" s="18">
        <f>+AVERAGE(G64:I64)</f>
        <v>108000</v>
      </c>
    </row>
    <row r="65" spans="3:10" ht="27" x14ac:dyDescent="0.25">
      <c r="C65" s="16">
        <v>2</v>
      </c>
      <c r="D65" s="16" t="s">
        <v>63</v>
      </c>
      <c r="E65" s="16" t="s">
        <v>62</v>
      </c>
      <c r="F65" s="16"/>
      <c r="G65" s="17">
        <v>151000</v>
      </c>
      <c r="H65" s="18">
        <v>108000</v>
      </c>
      <c r="I65" s="19">
        <v>108000</v>
      </c>
      <c r="J65" s="18">
        <f t="shared" ref="J65:J80" si="2">+AVERAGE(G65:I65)</f>
        <v>122333.33333333333</v>
      </c>
    </row>
    <row r="66" spans="3:10" x14ac:dyDescent="0.25">
      <c r="C66" s="16">
        <v>3</v>
      </c>
      <c r="D66" s="16" t="s">
        <v>64</v>
      </c>
      <c r="E66" s="16" t="s">
        <v>65</v>
      </c>
      <c r="F66" s="16"/>
      <c r="G66" s="17">
        <v>216000</v>
      </c>
      <c r="H66" s="18">
        <v>216000</v>
      </c>
      <c r="I66" s="19">
        <v>216000</v>
      </c>
      <c r="J66" s="18">
        <f t="shared" si="2"/>
        <v>216000</v>
      </c>
    </row>
    <row r="67" spans="3:10" ht="38.25" customHeight="1" x14ac:dyDescent="0.25">
      <c r="C67" s="16">
        <v>4</v>
      </c>
      <c r="D67" s="16" t="s">
        <v>66</v>
      </c>
      <c r="E67" s="16" t="s">
        <v>65</v>
      </c>
      <c r="F67" s="16" t="s">
        <v>67</v>
      </c>
      <c r="G67" s="17">
        <v>246800</v>
      </c>
      <c r="H67" s="18">
        <v>216000</v>
      </c>
      <c r="I67" s="19">
        <v>246000</v>
      </c>
      <c r="J67" s="18">
        <f t="shared" si="2"/>
        <v>236266.66666666666</v>
      </c>
    </row>
    <row r="68" spans="3:10" x14ac:dyDescent="0.25">
      <c r="C68" s="16">
        <v>5</v>
      </c>
      <c r="D68" s="16" t="s">
        <v>68</v>
      </c>
      <c r="E68" s="16" t="s">
        <v>65</v>
      </c>
      <c r="F68" s="16" t="s">
        <v>67</v>
      </c>
      <c r="G68" s="17">
        <v>246800</v>
      </c>
      <c r="H68" s="18">
        <v>216000</v>
      </c>
      <c r="I68" s="19">
        <v>246000</v>
      </c>
      <c r="J68" s="18">
        <f t="shared" si="2"/>
        <v>236266.66666666666</v>
      </c>
    </row>
    <row r="69" spans="3:10" x14ac:dyDescent="0.25">
      <c r="C69" s="16">
        <v>6</v>
      </c>
      <c r="D69" s="16" t="s">
        <v>69</v>
      </c>
      <c r="E69" s="16" t="s">
        <v>70</v>
      </c>
      <c r="F69" s="16"/>
      <c r="G69" s="17">
        <v>151000</v>
      </c>
      <c r="H69" s="18">
        <v>151200</v>
      </c>
      <c r="I69" s="19">
        <v>151000</v>
      </c>
      <c r="J69" s="18">
        <f t="shared" si="2"/>
        <v>151066.66666666666</v>
      </c>
    </row>
    <row r="70" spans="3:10" x14ac:dyDescent="0.25">
      <c r="C70" s="16">
        <v>7</v>
      </c>
      <c r="D70" s="16" t="s">
        <v>71</v>
      </c>
      <c r="E70" s="16" t="s">
        <v>65</v>
      </c>
      <c r="F70" s="16"/>
      <c r="G70" s="17">
        <v>216000</v>
      </c>
      <c r="H70" s="18">
        <v>216000</v>
      </c>
      <c r="I70" s="19">
        <v>216000</v>
      </c>
      <c r="J70" s="18">
        <f t="shared" si="2"/>
        <v>216000</v>
      </c>
    </row>
    <row r="71" spans="3:10" ht="35.25" customHeight="1" x14ac:dyDescent="0.25">
      <c r="C71" s="16">
        <v>8</v>
      </c>
      <c r="D71" s="16" t="s">
        <v>72</v>
      </c>
      <c r="E71" s="16" t="s">
        <v>73</v>
      </c>
      <c r="F71" s="16" t="s">
        <v>67</v>
      </c>
      <c r="G71" s="17">
        <v>354000</v>
      </c>
      <c r="H71" s="18">
        <v>324000</v>
      </c>
      <c r="I71" s="19">
        <v>354000</v>
      </c>
      <c r="J71" s="18">
        <f t="shared" si="2"/>
        <v>344000</v>
      </c>
    </row>
    <row r="72" spans="3:10" ht="27.75" customHeight="1" x14ac:dyDescent="0.25">
      <c r="C72" s="16">
        <v>9</v>
      </c>
      <c r="D72" s="16" t="s">
        <v>74</v>
      </c>
      <c r="E72" s="16" t="s">
        <v>75</v>
      </c>
      <c r="F72" s="16" t="s">
        <v>67</v>
      </c>
      <c r="G72" s="17">
        <v>354000</v>
      </c>
      <c r="H72" s="18">
        <v>324000</v>
      </c>
      <c r="I72" s="19">
        <v>354000</v>
      </c>
      <c r="J72" s="18">
        <f t="shared" si="2"/>
        <v>344000</v>
      </c>
    </row>
    <row r="73" spans="3:10" ht="27" customHeight="1" x14ac:dyDescent="0.25">
      <c r="C73" s="16">
        <v>10</v>
      </c>
      <c r="D73" s="16" t="s">
        <v>76</v>
      </c>
      <c r="E73" s="16" t="s">
        <v>65</v>
      </c>
      <c r="F73" s="16" t="s">
        <v>67</v>
      </c>
      <c r="G73" s="17">
        <v>246000</v>
      </c>
      <c r="H73" s="18">
        <v>216000</v>
      </c>
      <c r="I73" s="19">
        <v>246000</v>
      </c>
      <c r="J73" s="18">
        <f t="shared" si="2"/>
        <v>236000</v>
      </c>
    </row>
    <row r="74" spans="3:10" x14ac:dyDescent="0.25">
      <c r="C74" s="16">
        <v>11</v>
      </c>
      <c r="D74" s="16" t="s">
        <v>77</v>
      </c>
      <c r="E74" s="16" t="s">
        <v>70</v>
      </c>
      <c r="F74" s="16" t="s">
        <v>67</v>
      </c>
      <c r="G74" s="17">
        <v>181000</v>
      </c>
      <c r="H74" s="18">
        <v>151200</v>
      </c>
      <c r="I74" s="19">
        <v>181000</v>
      </c>
      <c r="J74" s="18">
        <f t="shared" si="2"/>
        <v>171066.66666666666</v>
      </c>
    </row>
    <row r="75" spans="3:10" ht="27" x14ac:dyDescent="0.25">
      <c r="C75" s="16">
        <v>12</v>
      </c>
      <c r="D75" s="16" t="s">
        <v>78</v>
      </c>
      <c r="E75" s="16" t="s">
        <v>79</v>
      </c>
      <c r="F75" s="16"/>
      <c r="G75" s="17">
        <v>270000</v>
      </c>
      <c r="H75" s="18">
        <v>270000</v>
      </c>
      <c r="I75" s="19">
        <v>270000</v>
      </c>
      <c r="J75" s="18">
        <f t="shared" si="2"/>
        <v>270000</v>
      </c>
    </row>
    <row r="76" spans="3:10" x14ac:dyDescent="0.25">
      <c r="C76" s="16">
        <v>13</v>
      </c>
      <c r="D76" s="16" t="s">
        <v>80</v>
      </c>
      <c r="E76" s="16" t="s">
        <v>79</v>
      </c>
      <c r="F76" s="16"/>
      <c r="G76" s="17">
        <v>270000</v>
      </c>
      <c r="H76" s="18">
        <v>270000</v>
      </c>
      <c r="I76" s="19">
        <v>270000</v>
      </c>
      <c r="J76" s="18">
        <f t="shared" si="2"/>
        <v>270000</v>
      </c>
    </row>
    <row r="77" spans="3:10" x14ac:dyDescent="0.25">
      <c r="C77" s="16">
        <v>14</v>
      </c>
      <c r="D77" s="16" t="s">
        <v>81</v>
      </c>
      <c r="E77" s="16" t="s">
        <v>79</v>
      </c>
      <c r="F77" s="16"/>
      <c r="G77" s="17">
        <v>270000</v>
      </c>
      <c r="H77" s="18">
        <v>270000</v>
      </c>
      <c r="I77" s="19">
        <v>270000</v>
      </c>
      <c r="J77" s="18">
        <f t="shared" si="2"/>
        <v>270000</v>
      </c>
    </row>
    <row r="78" spans="3:10" ht="27" x14ac:dyDescent="0.25">
      <c r="C78" s="16">
        <v>15</v>
      </c>
      <c r="D78" s="16" t="s">
        <v>82</v>
      </c>
      <c r="E78" s="16" t="s">
        <v>79</v>
      </c>
      <c r="F78" s="16"/>
      <c r="G78" s="17">
        <v>270000</v>
      </c>
      <c r="H78" s="18">
        <v>270000</v>
      </c>
      <c r="I78" s="19">
        <v>270000</v>
      </c>
      <c r="J78" s="18">
        <f t="shared" si="2"/>
        <v>270000</v>
      </c>
    </row>
    <row r="79" spans="3:10" ht="27" x14ac:dyDescent="0.25">
      <c r="C79" s="16">
        <v>16</v>
      </c>
      <c r="D79" s="16" t="s">
        <v>83</v>
      </c>
      <c r="E79" s="16" t="s">
        <v>79</v>
      </c>
      <c r="F79" s="16"/>
      <c r="G79" s="17">
        <v>270000</v>
      </c>
      <c r="H79" s="18">
        <v>270000</v>
      </c>
      <c r="I79" s="19">
        <v>270000</v>
      </c>
      <c r="J79" s="18">
        <f t="shared" si="2"/>
        <v>270000</v>
      </c>
    </row>
    <row r="80" spans="3:10" ht="27" x14ac:dyDescent="0.25">
      <c r="C80" s="16">
        <v>17</v>
      </c>
      <c r="D80" s="16" t="s">
        <v>84</v>
      </c>
      <c r="E80" s="16" t="s">
        <v>79</v>
      </c>
      <c r="F80" s="16"/>
      <c r="G80" s="17">
        <v>270000</v>
      </c>
      <c r="H80" s="18">
        <v>270000</v>
      </c>
      <c r="I80" s="19">
        <v>270000</v>
      </c>
      <c r="J80" s="18">
        <f t="shared" si="2"/>
        <v>270000</v>
      </c>
    </row>
    <row r="83" spans="3:9" ht="17.25" x14ac:dyDescent="0.25">
      <c r="C83" s="20"/>
    </row>
    <row r="84" spans="3:9" ht="18" x14ac:dyDescent="0.3">
      <c r="C84" s="21"/>
    </row>
    <row r="85" spans="3:9" ht="73.5" customHeight="1" x14ac:dyDescent="0.3">
      <c r="C85" s="22" t="s">
        <v>93</v>
      </c>
      <c r="D85" s="22"/>
      <c r="E85" s="22"/>
      <c r="F85" s="22"/>
      <c r="G85" s="22"/>
      <c r="H85" s="22"/>
      <c r="I85" s="22"/>
    </row>
  </sheetData>
  <mergeCells count="8">
    <mergeCell ref="I62:I63"/>
    <mergeCell ref="J62:J63"/>
    <mergeCell ref="C85:I85"/>
    <mergeCell ref="H62:H63"/>
    <mergeCell ref="G62:G63"/>
    <mergeCell ref="D61:D63"/>
    <mergeCell ref="C61:C63"/>
    <mergeCell ref="E61:F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 Saf</dc:creator>
  <cp:lastModifiedBy>Jose.gomez</cp:lastModifiedBy>
  <dcterms:created xsi:type="dcterms:W3CDTF">2020-10-13T20:16:34Z</dcterms:created>
  <dcterms:modified xsi:type="dcterms:W3CDTF">2020-11-04T22:19:15Z</dcterms:modified>
</cp:coreProperties>
</file>