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uncet\OneDrive - Consejo Superior de la Judicatura\Escritorio\DORIAM\CONTRATACION\NEIVA\CIRCUITO CERRADO\"/>
    </mc:Choice>
  </mc:AlternateContent>
  <xr:revisionPtr revIDLastSave="0" documentId="13_ncr:1_{69267C9A-EBA2-4D4A-BD70-B499F2AD35E4}" xr6:coauthVersionLast="47" xr6:coauthVersionMax="47" xr10:uidLastSave="{00000000-0000-0000-0000-000000000000}"/>
  <bookViews>
    <workbookView xWindow="-120" yWindow="-120" windowWidth="29040" windowHeight="15720" firstSheet="1" activeTab="1" xr2:uid="{747636A8-EF8A-46F9-8B67-A063C63FEF50}"/>
  </bookViews>
  <sheets>
    <sheet name="Hoja1" sheetId="1" state="hidden" r:id="rId1"/>
    <sheet name="ANEXO 11" sheetId="3" r:id="rId2"/>
  </sheets>
  <definedNames>
    <definedName name="_xlnm.Print_Area" localSheetId="0">Hoja1!$A$1:$H$26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3" l="1"/>
  <c r="D12" i="3"/>
  <c r="G16" i="3" l="1"/>
  <c r="G14" i="3"/>
  <c r="G13" i="3"/>
  <c r="G15" i="3"/>
  <c r="G12" i="3"/>
  <c r="G13" i="1"/>
  <c r="G14" i="1"/>
  <c r="G15" i="1"/>
  <c r="G16" i="1"/>
  <c r="G17" i="1"/>
  <c r="G18" i="1"/>
  <c r="G19" i="1"/>
  <c r="G20" i="1"/>
  <c r="G12" i="1"/>
  <c r="G5" i="1"/>
  <c r="G6" i="1"/>
  <c r="G7" i="1"/>
  <c r="G8" i="1"/>
  <c r="G4" i="1"/>
  <c r="G21" i="1"/>
  <c r="G9" i="1"/>
  <c r="G22" i="1"/>
  <c r="G23" i="1"/>
  <c r="G24" i="1"/>
  <c r="G17" i="3" l="1"/>
  <c r="G18" i="3" s="1"/>
  <c r="G19" i="3" s="1"/>
</calcChain>
</file>

<file path=xl/sharedStrings.xml><?xml version="1.0" encoding="utf-8"?>
<sst xmlns="http://schemas.openxmlformats.org/spreadsheetml/2006/main" count="77" uniqueCount="47">
  <si>
    <t>ITEM</t>
  </si>
  <si>
    <t xml:space="preserve">DESCRIPCION </t>
  </si>
  <si>
    <t>CANTIDAD</t>
  </si>
  <si>
    <t>UNIDAD DE MEDIDA</t>
  </si>
  <si>
    <t>VALOR UNITARIO</t>
  </si>
  <si>
    <t>VALOR TOTAL</t>
  </si>
  <si>
    <t xml:space="preserve">Mantenimiento preventivo a todo costo de CCTV 01 del Palacio de Justicia “Rodrigo Lara Bonilla” de Neiva el cual contiene 24 cámaras de tecnología tipo domo PTZ exterior e interior y fijas tipo mini domo, incluye mantenimiento de todos los equipos del centro de monitoreo y mantenimiento de la red eléctrica y cableado existente. </t>
  </si>
  <si>
    <t xml:space="preserve">Mantenimiento preventivo a todo costo de CCTV del Palacio de Justicia de Pitalito el cual contiene 24 cámaras de tecnología tipo domo PTZ exterior e interior y fijas tipo mini domo, incluye mantenimiento de todos los equipos del centro de monitoreo y mantenimiento de la red eléctrica y cableado existente. </t>
  </si>
  <si>
    <t xml:space="preserve">Mantenimiento preventivo a todo costo de CCTV del Palacio de Justicia de Garzón el cual contiene 24 cámaras de tecnología tipo domo PTZ exterior e interior y fijas tipo mini domo, incluye mantenimiento de todos los equipos del centro de monitoreo y mantenimiento de la red eléctrica y cableado existente. </t>
  </si>
  <si>
    <t>Mantenimiento preventivo a todo costo de CCTV 02 del Palacio de Justicia “Rodrigo Lara Bonilla” de Neiva el cual contiene 52 cámaras de tecnología PTZ y fijas IP tipo bala, incluye mantenimiento del centro de monitoreo y toda la red eléctrica y cableado existente.</t>
  </si>
  <si>
    <t xml:space="preserve">Mantenimiento preventivo a rack principal, patch panel y central eléctrica Panasonic KX_TDA100D del Palacio de Justicia “Rodrigo Lara Bonilla” de Neiva  </t>
  </si>
  <si>
    <t xml:space="preserve">MANTENIMIENTO PREVENTIVO </t>
  </si>
  <si>
    <t>GL</t>
  </si>
  <si>
    <t>CAMARA IP BALA METALICA DE 3.0 MEGAPIXELES, CHIP COLOR 1/3", LENTE DE 3,6 mm CON VISION NOCTURNA IR CON 24 LEDS, AWB, BLC, CMS,DMSS,IP67, POE, RED.</t>
  </si>
  <si>
    <t>UND</t>
  </si>
  <si>
    <t xml:space="preserve">SUB TOTAL </t>
  </si>
  <si>
    <t xml:space="preserve">CAMARA CIBERDOMO PTZ IP EXTERIOR 2 MP, AUTO-TRACKING, 1/2.5" STARVISCMOS, DET.ROSTRO,INTRUSION, REGION DE INTERES H.265&amp;H.264,448K - 8192BPS,3 STREAMS, LENTE 4.5 - 120 MM, 25X POTICAL ZOOM  6 IR HASTA 150M, 50/60FPS@1080P,HLC, WDR 120DB, 3D DNR, BLC,0.05LUX, ALARM 2IN/1OUT, AUDIO 1IN/1OUT,G.711A/G.711U, IP66,ONVIF,AC24V/26W. INCLUYE SOPORTE Y FUENTE DE ALIMENTACIÓN </t>
  </si>
  <si>
    <t xml:space="preserve">TECLADO PARA CONTROLAR: DOMO DE ALTA VELOCIDAD, DVR  STANDALONE. TENSION DE ENTRADA 12V/1A, CONSUMO: 5W, LCD, 75.2MM×33.85MM, CONECTOR DE TECLADO: RS232, RS485, RS422. COMUNICACIÓN : MODO DIRECTO INTERFACE: RS232/RS485, DVR PROTOCOL: DH2, PROTOCOLO DOMO : DH-SD/PELCO-D/PELCO- P/PELCO-D1/PELCO-P,ETC. </t>
  </si>
  <si>
    <t>CABLE UTP CAT 6 INTERIOR X CAJA DE 305 METROS</t>
  </si>
  <si>
    <t>CABLE DUPLEX 2X16 POR METRO</t>
  </si>
  <si>
    <t xml:space="preserve">FUENTE DE VOLTAJE DC 12V-1A SIN CAJA </t>
  </si>
  <si>
    <t xml:space="preserve">TUBERIA CANALETA Y ACCESORIOS VARIOS </t>
  </si>
  <si>
    <t>INSTALACION Y CONFIGURACION, POR PUNTO DE CAMARA IP</t>
  </si>
  <si>
    <t>METRO</t>
  </si>
  <si>
    <t xml:space="preserve">CAJA PLASTICA 10X10 LISA TIPO PESADO </t>
  </si>
  <si>
    <t>IVA 19%</t>
  </si>
  <si>
    <t>TOTAL MANTENIMEINTO PREVENTIVO Y CORRECTIVO</t>
  </si>
  <si>
    <t>OBJETO</t>
  </si>
  <si>
    <t xml:space="preserve">Mantenimiento preventivo y correctivo a todo costo del escaner de ingreso RX del Palacio de Justicia “Rodrigo Lara Bonilla” de Neiva </t>
  </si>
  <si>
    <t>SUB TOTAL (ANTES DE IVA)</t>
  </si>
  <si>
    <t>IMPUESTO AL VALOR AGREGADO (I.V.A.)</t>
  </si>
  <si>
    <t>UN</t>
  </si>
  <si>
    <t>CONTRATAR LA PRESTACIÓN DEL SERVICIO DE MANTENIMIENTO PREVENTIVO Y CORRECTIVO A TODO COSTO DE LOS EQUIPOS DEL CIRCUITO CERRADO DE TELEVISIÓN INSTALADO EN EL PALACIO DE JUSTICIA “RODRIGO LARA BONILLA” DE NEIVA, PALACIO DE JUSTICIA DEL MUNICIPIO DE PITALITO Y GARZÓN</t>
  </si>
  <si>
    <t>VALOR TOTAL (IVA INCLUIDO)</t>
  </si>
  <si>
    <t xml:space="preserve">Mantenimiento preventivo y correctivo a todo costo de CCTV 01 del Palacio de Justicia “Rodrigo Lara Bonilla” de Neiva el cual contiene cámaras de tecnología tipo domo PTZ exterior e interior y fijas tipo mini domo, incluye mantenimiento de todos los equipos del centro de monitoreo y mantenimiento de la red eléctrica y cableado existente. </t>
  </si>
  <si>
    <t>Mantenimiento preventivo y correctivo a todo costo de CCTV 02 del Palacio de Justicia “Rodrigo Lara Bonilla” de Neiva el cual contiene  cámaras de tecnología PTZ y fijas IP tipo bala, incluye mantenimiento del centro de monitoreo y toda la red eléctrica y cableado existente.</t>
  </si>
  <si>
    <t xml:space="preserve">Mantenimiento preventivo y correctivo a todo costo de CCTV del Palacio de Justicia de Pitalito el cual contiene cámaras de tecnología tipo domo PTZ exterior e interior y fijas tipo mini domo, incluye mantenimiento de todos los equipos del centro de monitoreo y mantenimiento de la red eléctrica y cableado existente. </t>
  </si>
  <si>
    <t xml:space="preserve">Mantenimiento preventivo y correctivo a todo costo de CCTV del Palacio de Justicia de Garzón el cual contiene cámaras de tecnología tipo domo PTZ exterior e interior y fijas tipo mini domo, incluye mantenimiento de todos los equipos del centro de monitoreo y mantenimiento de la red eléctrica y cableado existente. </t>
  </si>
  <si>
    <t xml:space="preserve"> RAMA JUDICIAL DEL PODER PUBLICO</t>
  </si>
  <si>
    <t xml:space="preserve"> CONSEJO SUPERIOR DE LA JUDICIATURA</t>
  </si>
  <si>
    <t xml:space="preserve">                      ANEXO N° 11 OFERTA ECONOMICA </t>
  </si>
  <si>
    <t xml:space="preserve">NOMBRE DEL PROPONENTE: </t>
  </si>
  <si>
    <t xml:space="preserve">               DIRECCION EJECUTIVA SECCIONAL DE ADMINISTRACION JUDICIAL DE NEIVA</t>
  </si>
  <si>
    <t>FIRMA DE LA PERSONA NATURAL O DEL REPRESENTANTE LEGAL DEL PROPONENTE</t>
  </si>
  <si>
    <t>Nombres y apellidos:</t>
  </si>
  <si>
    <t>Identificación:</t>
  </si>
  <si>
    <r>
      <rPr>
        <b/>
        <sz val="9"/>
        <color indexed="8"/>
        <rFont val="Arial"/>
        <family val="2"/>
      </rPr>
      <t>NOTA 1</t>
    </r>
    <r>
      <rPr>
        <sz val="9"/>
        <color indexed="8"/>
        <rFont val="Arial"/>
        <family val="2"/>
      </rPr>
      <t xml:space="preserve">:  El oferente deberá diligenciar conforme a su ofrecimiento, los campos de las casillas corresponientes al precio unitario en cada item; y podrá modificar el porcentaje  del IVA según su responsabilidad frente al mencionado impuesto.
</t>
    </r>
    <r>
      <rPr>
        <b/>
        <sz val="9"/>
        <color indexed="8"/>
        <rFont val="Arial"/>
        <family val="2"/>
      </rPr>
      <t>NOTA 2</t>
    </r>
    <r>
      <rPr>
        <sz val="9"/>
        <color indexed="8"/>
        <rFont val="Arial"/>
        <family val="2"/>
      </rPr>
      <t>: El proponente no podrá superar el valor promedio establecido para cada ítem y/o precio unitarios techo, de cada uno de los elementos establecidos en el Análisis del Sector – Estudio de Mercado, Sopena de NO ser validada la propuesta economica por incurrir en una causal de rechazo de la misma.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</si>
</sst>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/>
    <xf numFmtId="0" fontId="6" fillId="0" borderId="9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5" fillId="0" borderId="5" xfId="2" applyNumberFormat="1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3" borderId="6" xfId="0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164" fontId="4" fillId="3" borderId="10" xfId="0" applyNumberFormat="1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/>
    </xf>
    <xf numFmtId="164" fontId="5" fillId="3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0" xfId="0" applyBorder="1" applyAlignment="1"/>
    <xf numFmtId="0" fontId="0" fillId="0" borderId="19" xfId="0" applyBorder="1" applyAlignment="1">
      <alignment wrapText="1"/>
    </xf>
    <xf numFmtId="0" fontId="7" fillId="0" borderId="17" xfId="0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280184</xdr:colOff>
      <xdr:row>1</xdr:row>
      <xdr:rowOff>4034</xdr:rowOff>
    </xdr:from>
    <xdr:to>
      <xdr:col>2</xdr:col>
      <xdr:colOff>694764</xdr:colOff>
      <xdr:row>4</xdr:row>
      <xdr:rowOff>145676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812DEDF7-3419-42BB-8AF5-9DA3333384C3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7066" y="183328"/>
          <a:ext cx="2039433" cy="713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86056-0F2B-42F6-A21A-FBACE7BA7F3C}">
  <sheetPr>
    <pageSetUpPr fitToPage="1"/>
  </sheetPr>
  <dimension ref="B1:G24"/>
  <sheetViews>
    <sheetView workbookViewId="0">
      <selection sqref="A1:XFD1048576"/>
    </sheetView>
  </sheetViews>
  <sheetFormatPr baseColWidth="10" defaultColWidth="10.7109375" defaultRowHeight="15" x14ac:dyDescent="0.25"/>
  <cols>
    <col min="1" max="1" width="2.28515625" customWidth="1"/>
    <col min="2" max="2" width="5.7109375" customWidth="1"/>
    <col min="3" max="3" width="68.140625" customWidth="1"/>
    <col min="6" max="7" width="12.42578125" bestFit="1" customWidth="1"/>
  </cols>
  <sheetData>
    <row r="1" spans="2:7" ht="7.5" customHeight="1" x14ac:dyDescent="0.25"/>
    <row r="2" spans="2:7" x14ac:dyDescent="0.25">
      <c r="B2" s="31" t="s">
        <v>11</v>
      </c>
      <c r="C2" s="31"/>
      <c r="D2" s="31"/>
      <c r="E2" s="31"/>
      <c r="F2" s="31"/>
      <c r="G2" s="31"/>
    </row>
    <row r="3" spans="2:7" ht="25.5" x14ac:dyDescent="0.25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</row>
    <row r="4" spans="2:7" ht="64.5" customHeight="1" x14ac:dyDescent="0.25">
      <c r="B4" s="2">
        <v>1</v>
      </c>
      <c r="C4" s="1" t="s">
        <v>6</v>
      </c>
      <c r="D4" s="2">
        <v>1</v>
      </c>
      <c r="E4" s="2" t="s">
        <v>12</v>
      </c>
      <c r="F4" s="3">
        <v>1340000</v>
      </c>
      <c r="G4" s="3">
        <f>F4*D4</f>
        <v>1340000</v>
      </c>
    </row>
    <row r="5" spans="2:7" ht="56.25" customHeight="1" x14ac:dyDescent="0.25">
      <c r="B5" s="2">
        <v>2</v>
      </c>
      <c r="C5" s="1" t="s">
        <v>7</v>
      </c>
      <c r="D5" s="2">
        <v>1</v>
      </c>
      <c r="E5" s="2" t="s">
        <v>12</v>
      </c>
      <c r="F5" s="3">
        <v>1340000</v>
      </c>
      <c r="G5" s="3">
        <f t="shared" ref="G5:G8" si="0">F5*D5</f>
        <v>1340000</v>
      </c>
    </row>
    <row r="6" spans="2:7" ht="57" customHeight="1" x14ac:dyDescent="0.25">
      <c r="B6" s="2">
        <v>3</v>
      </c>
      <c r="C6" s="1" t="s">
        <v>8</v>
      </c>
      <c r="D6" s="2">
        <v>1</v>
      </c>
      <c r="E6" s="2" t="s">
        <v>12</v>
      </c>
      <c r="F6" s="3">
        <v>1340000</v>
      </c>
      <c r="G6" s="3">
        <f t="shared" si="0"/>
        <v>1340000</v>
      </c>
    </row>
    <row r="7" spans="2:7" ht="55.5" customHeight="1" x14ac:dyDescent="0.25">
      <c r="B7" s="2">
        <v>4</v>
      </c>
      <c r="C7" s="1" t="s">
        <v>9</v>
      </c>
      <c r="D7" s="2">
        <v>1</v>
      </c>
      <c r="E7" s="2" t="s">
        <v>12</v>
      </c>
      <c r="F7" s="3">
        <v>2450000</v>
      </c>
      <c r="G7" s="3">
        <f t="shared" si="0"/>
        <v>2450000</v>
      </c>
    </row>
    <row r="8" spans="2:7" ht="30.75" customHeight="1" x14ac:dyDescent="0.25">
      <c r="B8" s="2">
        <v>5</v>
      </c>
      <c r="C8" s="1" t="s">
        <v>10</v>
      </c>
      <c r="D8" s="2">
        <v>1</v>
      </c>
      <c r="E8" s="2" t="s">
        <v>12</v>
      </c>
      <c r="F8" s="3">
        <v>1000000</v>
      </c>
      <c r="G8" s="3">
        <f t="shared" si="0"/>
        <v>1000000</v>
      </c>
    </row>
    <row r="9" spans="2:7" ht="18" customHeight="1" x14ac:dyDescent="0.25">
      <c r="B9" s="31" t="s">
        <v>15</v>
      </c>
      <c r="C9" s="31"/>
      <c r="D9" s="31"/>
      <c r="E9" s="31"/>
      <c r="F9" s="31"/>
      <c r="G9" s="4">
        <f>SUM(G4:G8)</f>
        <v>7470000</v>
      </c>
    </row>
    <row r="10" spans="2:7" x14ac:dyDescent="0.25">
      <c r="B10" s="31" t="s">
        <v>11</v>
      </c>
      <c r="C10" s="31"/>
      <c r="D10" s="31"/>
      <c r="E10" s="31"/>
      <c r="F10" s="31"/>
      <c r="G10" s="31"/>
    </row>
    <row r="11" spans="2:7" ht="25.5" x14ac:dyDescent="0.25">
      <c r="B11" s="5" t="s">
        <v>0</v>
      </c>
      <c r="C11" s="5" t="s">
        <v>1</v>
      </c>
      <c r="D11" s="5" t="s">
        <v>2</v>
      </c>
      <c r="E11" s="5" t="s">
        <v>3</v>
      </c>
      <c r="F11" s="5" t="s">
        <v>4</v>
      </c>
      <c r="G11" s="5" t="s">
        <v>5</v>
      </c>
    </row>
    <row r="12" spans="2:7" ht="25.5" x14ac:dyDescent="0.25">
      <c r="B12" s="2">
        <v>6</v>
      </c>
      <c r="C12" s="1" t="s">
        <v>13</v>
      </c>
      <c r="D12" s="2">
        <v>1</v>
      </c>
      <c r="E12" s="2" t="s">
        <v>14</v>
      </c>
      <c r="F12" s="3">
        <v>240000</v>
      </c>
      <c r="G12" s="3">
        <f>F12*D12</f>
        <v>240000</v>
      </c>
    </row>
    <row r="13" spans="2:7" ht="76.5" x14ac:dyDescent="0.25">
      <c r="B13" s="2">
        <v>7</v>
      </c>
      <c r="C13" s="1" t="s">
        <v>16</v>
      </c>
      <c r="D13" s="2">
        <v>1</v>
      </c>
      <c r="E13" s="2" t="s">
        <v>14</v>
      </c>
      <c r="F13" s="3">
        <v>2600000</v>
      </c>
      <c r="G13" s="3">
        <f t="shared" ref="G13:G20" si="1">F13*D13</f>
        <v>2600000</v>
      </c>
    </row>
    <row r="14" spans="2:7" ht="63.75" x14ac:dyDescent="0.25">
      <c r="B14" s="2">
        <v>8</v>
      </c>
      <c r="C14" s="1" t="s">
        <v>17</v>
      </c>
      <c r="D14" s="2">
        <v>1</v>
      </c>
      <c r="E14" s="2" t="s">
        <v>14</v>
      </c>
      <c r="F14" s="3">
        <v>300000</v>
      </c>
      <c r="G14" s="3">
        <f t="shared" si="1"/>
        <v>300000</v>
      </c>
    </row>
    <row r="15" spans="2:7" x14ac:dyDescent="0.25">
      <c r="B15" s="2">
        <v>9</v>
      </c>
      <c r="C15" s="1" t="s">
        <v>18</v>
      </c>
      <c r="D15" s="2">
        <v>1</v>
      </c>
      <c r="E15" s="2" t="s">
        <v>14</v>
      </c>
      <c r="F15" s="3">
        <v>220000</v>
      </c>
      <c r="G15" s="3">
        <f t="shared" si="1"/>
        <v>220000</v>
      </c>
    </row>
    <row r="16" spans="2:7" x14ac:dyDescent="0.25">
      <c r="B16" s="2">
        <v>10</v>
      </c>
      <c r="C16" s="1" t="s">
        <v>19</v>
      </c>
      <c r="D16" s="2">
        <v>1</v>
      </c>
      <c r="E16" s="2" t="s">
        <v>23</v>
      </c>
      <c r="F16" s="3">
        <v>18000</v>
      </c>
      <c r="G16" s="3">
        <f t="shared" si="1"/>
        <v>18000</v>
      </c>
    </row>
    <row r="17" spans="2:7" x14ac:dyDescent="0.25">
      <c r="B17" s="2">
        <v>11</v>
      </c>
      <c r="C17" s="1" t="s">
        <v>20</v>
      </c>
      <c r="D17" s="2">
        <v>1</v>
      </c>
      <c r="E17" s="2" t="s">
        <v>14</v>
      </c>
      <c r="F17" s="3">
        <v>13000</v>
      </c>
      <c r="G17" s="3">
        <f t="shared" si="1"/>
        <v>13000</v>
      </c>
    </row>
    <row r="18" spans="2:7" x14ac:dyDescent="0.25">
      <c r="B18" s="2">
        <v>12</v>
      </c>
      <c r="C18" s="1" t="s">
        <v>24</v>
      </c>
      <c r="D18" s="2">
        <v>1</v>
      </c>
      <c r="E18" s="2" t="s">
        <v>14</v>
      </c>
      <c r="F18" s="3">
        <v>22000</v>
      </c>
      <c r="G18" s="3">
        <f t="shared" si="1"/>
        <v>22000</v>
      </c>
    </row>
    <row r="19" spans="2:7" x14ac:dyDescent="0.25">
      <c r="B19" s="2">
        <v>13</v>
      </c>
      <c r="C19" s="1" t="s">
        <v>21</v>
      </c>
      <c r="D19" s="2">
        <v>1</v>
      </c>
      <c r="E19" s="2" t="s">
        <v>14</v>
      </c>
      <c r="F19" s="3">
        <v>25000</v>
      </c>
      <c r="G19" s="3">
        <f t="shared" si="1"/>
        <v>25000</v>
      </c>
    </row>
    <row r="20" spans="2:7" x14ac:dyDescent="0.25">
      <c r="B20" s="2">
        <v>14</v>
      </c>
      <c r="C20" s="1" t="s">
        <v>22</v>
      </c>
      <c r="D20" s="2">
        <v>1</v>
      </c>
      <c r="E20" s="2" t="s">
        <v>14</v>
      </c>
      <c r="F20" s="3">
        <v>450000</v>
      </c>
      <c r="G20" s="3">
        <f t="shared" si="1"/>
        <v>450000</v>
      </c>
    </row>
    <row r="21" spans="2:7" x14ac:dyDescent="0.25">
      <c r="B21" s="28" t="s">
        <v>15</v>
      </c>
      <c r="C21" s="29"/>
      <c r="D21" s="29"/>
      <c r="E21" s="29"/>
      <c r="F21" s="30"/>
      <c r="G21" s="3">
        <f>SUM(G12:G20)</f>
        <v>3888000</v>
      </c>
    </row>
    <row r="22" spans="2:7" x14ac:dyDescent="0.25">
      <c r="B22" s="28" t="s">
        <v>26</v>
      </c>
      <c r="C22" s="29"/>
      <c r="D22" s="29"/>
      <c r="E22" s="29"/>
      <c r="F22" s="30"/>
      <c r="G22" s="3">
        <f>G21+G9</f>
        <v>11358000</v>
      </c>
    </row>
    <row r="23" spans="2:7" ht="16.5" customHeight="1" x14ac:dyDescent="0.25">
      <c r="B23" s="27" t="s">
        <v>25</v>
      </c>
      <c r="C23" s="27"/>
      <c r="D23" s="27"/>
      <c r="E23" s="27"/>
      <c r="F23" s="27"/>
      <c r="G23" s="6">
        <f>G22*19%</f>
        <v>2158020</v>
      </c>
    </row>
    <row r="24" spans="2:7" x14ac:dyDescent="0.25">
      <c r="B24" s="27" t="s">
        <v>5</v>
      </c>
      <c r="C24" s="27"/>
      <c r="D24" s="27"/>
      <c r="E24" s="27"/>
      <c r="F24" s="27"/>
      <c r="G24" s="6">
        <f>G23+G22</f>
        <v>13516020</v>
      </c>
    </row>
  </sheetData>
  <mergeCells count="7">
    <mergeCell ref="B24:F24"/>
    <mergeCell ref="B22:F22"/>
    <mergeCell ref="B2:G2"/>
    <mergeCell ref="B10:G10"/>
    <mergeCell ref="B9:F9"/>
    <mergeCell ref="B21:F21"/>
    <mergeCell ref="B23:F23"/>
  </mergeCells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2FD9-ABFB-4CB9-947A-C834D43BB145}">
  <dimension ref="B2:I26"/>
  <sheetViews>
    <sheetView tabSelected="1" topLeftCell="A13" zoomScale="85" zoomScaleNormal="85" workbookViewId="0">
      <selection activeCell="B17" sqref="B17:E17"/>
    </sheetView>
  </sheetViews>
  <sheetFormatPr baseColWidth="10" defaultColWidth="10.7109375" defaultRowHeight="14.25" x14ac:dyDescent="0.25"/>
  <cols>
    <col min="1" max="1" width="2.28515625" style="20" customWidth="1"/>
    <col min="2" max="2" width="24.28515625" style="20" customWidth="1"/>
    <col min="3" max="3" width="68.140625" style="20" customWidth="1"/>
    <col min="4" max="4" width="12" style="20" customWidth="1"/>
    <col min="5" max="5" width="11.85546875" style="20" customWidth="1"/>
    <col min="6" max="6" width="11.5703125" style="20" bestFit="1" customWidth="1"/>
    <col min="7" max="7" width="20.5703125" style="20" customWidth="1"/>
    <col min="8" max="16384" width="10.7109375" style="20"/>
  </cols>
  <sheetData>
    <row r="2" spans="2:8" ht="15" customHeight="1" x14ac:dyDescent="0.25">
      <c r="B2" s="45"/>
      <c r="C2" s="46" t="s">
        <v>38</v>
      </c>
      <c r="D2" s="46"/>
      <c r="E2" s="46"/>
      <c r="F2" s="46"/>
      <c r="G2" s="46"/>
    </row>
    <row r="3" spans="2:8" ht="15" customHeight="1" x14ac:dyDescent="0.25">
      <c r="B3" s="45"/>
      <c r="C3" s="46" t="s">
        <v>39</v>
      </c>
      <c r="D3" s="46"/>
      <c r="E3" s="46"/>
      <c r="F3" s="46"/>
      <c r="G3" s="46"/>
    </row>
    <row r="4" spans="2:8" ht="15" customHeight="1" x14ac:dyDescent="0.25">
      <c r="B4" s="45"/>
      <c r="C4" s="46" t="s">
        <v>42</v>
      </c>
      <c r="D4" s="46"/>
      <c r="E4" s="46"/>
      <c r="F4" s="46"/>
      <c r="G4" s="46"/>
    </row>
    <row r="5" spans="2:8" ht="15" x14ac:dyDescent="0.2">
      <c r="B5" s="45"/>
      <c r="C5" s="45"/>
      <c r="D5" s="45"/>
      <c r="E5" s="47"/>
      <c r="F5" s="45"/>
      <c r="G5" s="45"/>
    </row>
    <row r="6" spans="2:8" ht="15.75" x14ac:dyDescent="0.25">
      <c r="B6" s="46" t="s">
        <v>40</v>
      </c>
      <c r="C6" s="46"/>
      <c r="D6" s="46"/>
      <c r="E6" s="46"/>
      <c r="F6" s="46"/>
      <c r="G6" s="46"/>
    </row>
    <row r="7" spans="2:8" ht="15" thickBot="1" x14ac:dyDescent="0.3"/>
    <row r="8" spans="2:8" ht="60" customHeight="1" thickBot="1" x14ac:dyDescent="0.3">
      <c r="B8" s="7" t="s">
        <v>27</v>
      </c>
      <c r="C8" s="38" t="s">
        <v>32</v>
      </c>
      <c r="D8" s="39"/>
      <c r="E8" s="39"/>
      <c r="F8" s="39"/>
      <c r="G8" s="43"/>
    </row>
    <row r="9" spans="2:8" ht="60" customHeight="1" thickBot="1" x14ac:dyDescent="0.3">
      <c r="B9" s="54" t="s">
        <v>41</v>
      </c>
      <c r="C9" s="55"/>
      <c r="D9" s="55"/>
      <c r="E9" s="55"/>
      <c r="F9" s="55"/>
      <c r="G9" s="56"/>
      <c r="H9" s="41"/>
    </row>
    <row r="10" spans="2:8" ht="7.5" customHeight="1" x14ac:dyDescent="0.25">
      <c r="B10" s="21"/>
      <c r="C10" s="22"/>
      <c r="D10" s="22"/>
      <c r="E10" s="22"/>
      <c r="F10" s="22"/>
      <c r="G10" s="22"/>
    </row>
    <row r="11" spans="2:8" ht="45" customHeight="1" x14ac:dyDescent="0.25">
      <c r="B11" s="8" t="s">
        <v>0</v>
      </c>
      <c r="C11" s="9" t="s">
        <v>1</v>
      </c>
      <c r="D11" s="9" t="s">
        <v>2</v>
      </c>
      <c r="E11" s="10" t="s">
        <v>3</v>
      </c>
      <c r="F11" s="8" t="s">
        <v>4</v>
      </c>
      <c r="G11" s="11" t="s">
        <v>5</v>
      </c>
    </row>
    <row r="12" spans="2:8" ht="76.5" customHeight="1" x14ac:dyDescent="0.25">
      <c r="B12" s="12">
        <v>1</v>
      </c>
      <c r="C12" s="13" t="s">
        <v>34</v>
      </c>
      <c r="D12" s="14">
        <f>24+20</f>
        <v>44</v>
      </c>
      <c r="E12" s="15" t="s">
        <v>31</v>
      </c>
      <c r="F12" s="16">
        <v>0</v>
      </c>
      <c r="G12" s="17">
        <f>D12*F12</f>
        <v>0</v>
      </c>
    </row>
    <row r="13" spans="2:8" ht="61.5" customHeight="1" x14ac:dyDescent="0.25">
      <c r="B13" s="12">
        <v>2</v>
      </c>
      <c r="C13" s="13" t="s">
        <v>35</v>
      </c>
      <c r="D13" s="14">
        <f>52+12</f>
        <v>64</v>
      </c>
      <c r="E13" s="15" t="s">
        <v>31</v>
      </c>
      <c r="F13" s="16">
        <v>0</v>
      </c>
      <c r="G13" s="17">
        <f t="shared" ref="G13" si="0">D13*F13</f>
        <v>0</v>
      </c>
    </row>
    <row r="14" spans="2:8" ht="72.75" customHeight="1" x14ac:dyDescent="0.25">
      <c r="B14" s="12">
        <v>3</v>
      </c>
      <c r="C14" s="13" t="s">
        <v>36</v>
      </c>
      <c r="D14" s="14">
        <v>24</v>
      </c>
      <c r="E14" s="15" t="s">
        <v>31</v>
      </c>
      <c r="F14" s="16">
        <v>0</v>
      </c>
      <c r="G14" s="17">
        <f t="shared" ref="G14:G15" si="1">D14*F14</f>
        <v>0</v>
      </c>
    </row>
    <row r="15" spans="2:8" ht="75" customHeight="1" x14ac:dyDescent="0.25">
      <c r="B15" s="12">
        <v>4</v>
      </c>
      <c r="C15" s="13" t="s">
        <v>37</v>
      </c>
      <c r="D15" s="14">
        <v>24</v>
      </c>
      <c r="E15" s="15" t="s">
        <v>31</v>
      </c>
      <c r="F15" s="16">
        <v>0</v>
      </c>
      <c r="G15" s="17">
        <f t="shared" si="1"/>
        <v>0</v>
      </c>
    </row>
    <row r="16" spans="2:8" ht="33.75" customHeight="1" x14ac:dyDescent="0.25">
      <c r="B16" s="12">
        <v>5</v>
      </c>
      <c r="C16" s="13" t="s">
        <v>28</v>
      </c>
      <c r="D16" s="14">
        <v>1</v>
      </c>
      <c r="E16" s="15" t="s">
        <v>31</v>
      </c>
      <c r="F16" s="16">
        <v>0</v>
      </c>
      <c r="G16" s="17">
        <f t="shared" ref="G16" si="2">D16*F16</f>
        <v>0</v>
      </c>
    </row>
    <row r="17" spans="2:9" ht="18" customHeight="1" x14ac:dyDescent="0.25">
      <c r="B17" s="32" t="s">
        <v>29</v>
      </c>
      <c r="C17" s="33"/>
      <c r="D17" s="33"/>
      <c r="E17" s="33"/>
      <c r="F17" s="18"/>
      <c r="G17" s="19">
        <f>SUM(G12:G16)</f>
        <v>0</v>
      </c>
    </row>
    <row r="18" spans="2:9" ht="16.5" customHeight="1" x14ac:dyDescent="0.25">
      <c r="B18" s="34" t="s">
        <v>30</v>
      </c>
      <c r="C18" s="35"/>
      <c r="D18" s="35"/>
      <c r="E18" s="35"/>
      <c r="F18" s="23"/>
      <c r="G18" s="24">
        <f>G17*19%</f>
        <v>0</v>
      </c>
    </row>
    <row r="19" spans="2:9" ht="19.5" customHeight="1" thickBot="1" x14ac:dyDescent="0.3">
      <c r="B19" s="36" t="s">
        <v>33</v>
      </c>
      <c r="C19" s="37"/>
      <c r="D19" s="37"/>
      <c r="E19" s="37"/>
      <c r="F19" s="25"/>
      <c r="G19" s="26">
        <f>G17+G18</f>
        <v>0</v>
      </c>
    </row>
    <row r="20" spans="2:9" ht="19.5" customHeight="1" x14ac:dyDescent="0.25">
      <c r="B20" s="48"/>
      <c r="C20" s="48"/>
      <c r="D20" s="48"/>
      <c r="E20" s="48"/>
      <c r="F20" s="48"/>
      <c r="G20" s="48"/>
      <c r="H20" s="48"/>
      <c r="I20" s="44"/>
    </row>
    <row r="21" spans="2:9" ht="19.5" customHeight="1" x14ac:dyDescent="0.25">
      <c r="B21" s="48"/>
      <c r="C21" s="48"/>
      <c r="D21" s="48"/>
      <c r="E21" s="48"/>
      <c r="F21" s="48"/>
      <c r="G21" s="48"/>
      <c r="H21" s="48"/>
      <c r="I21" s="44"/>
    </row>
    <row r="22" spans="2:9" ht="19.5" customHeight="1" x14ac:dyDescent="0.25">
      <c r="B22" s="48" t="s">
        <v>43</v>
      </c>
      <c r="C22" s="48"/>
      <c r="D22" s="48"/>
      <c r="E22" s="48"/>
      <c r="F22" s="48"/>
      <c r="G22" s="48"/>
      <c r="H22" s="48"/>
      <c r="I22" s="44"/>
    </row>
    <row r="23" spans="2:9" ht="19.5" customHeight="1" x14ac:dyDescent="0.25">
      <c r="B23" s="49" t="s">
        <v>44</v>
      </c>
      <c r="C23" s="49"/>
      <c r="D23" s="44"/>
      <c r="E23" s="44"/>
      <c r="F23" s="44"/>
      <c r="G23" s="44"/>
      <c r="H23" s="44"/>
      <c r="I23" s="44"/>
    </row>
    <row r="24" spans="2:9" ht="19.5" customHeight="1" x14ac:dyDescent="0.25">
      <c r="B24" s="49" t="s">
        <v>45</v>
      </c>
      <c r="C24" s="50"/>
      <c r="D24" s="44"/>
      <c r="E24" s="44"/>
      <c r="F24" s="44"/>
      <c r="G24" s="44"/>
      <c r="H24" s="44"/>
      <c r="I24" s="44"/>
    </row>
    <row r="25" spans="2:9" ht="15.75" thickBot="1" x14ac:dyDescent="0.3">
      <c r="B25" s="51"/>
      <c r="C25" s="52"/>
      <c r="D25" s="44"/>
      <c r="E25" s="44"/>
      <c r="F25" s="44"/>
      <c r="G25" s="44"/>
      <c r="H25" s="44"/>
      <c r="I25" s="44"/>
    </row>
    <row r="26" spans="2:9" ht="105" customHeight="1" thickBot="1" x14ac:dyDescent="0.3">
      <c r="B26" s="53" t="s">
        <v>46</v>
      </c>
      <c r="C26" s="42"/>
      <c r="D26" s="42"/>
      <c r="E26" s="42"/>
      <c r="F26" s="42"/>
      <c r="G26" s="40"/>
      <c r="H26" s="41"/>
      <c r="I26" s="41"/>
    </row>
  </sheetData>
  <mergeCells count="12">
    <mergeCell ref="B6:G6"/>
    <mergeCell ref="B9:G9"/>
    <mergeCell ref="B23:C23"/>
    <mergeCell ref="C8:G8"/>
    <mergeCell ref="C2:G2"/>
    <mergeCell ref="C3:G3"/>
    <mergeCell ref="C4:G4"/>
    <mergeCell ref="B17:E17"/>
    <mergeCell ref="B18:E18"/>
    <mergeCell ref="B19:E19"/>
    <mergeCell ref="B24:C24"/>
    <mergeCell ref="B26:G26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ANEXO 11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Doriam del Carmen Trujillo Ochoa</dc:creator>
  <cp:lastModifiedBy>Doriam Trujillo Ochoa</cp:lastModifiedBy>
  <cp:lastPrinted>2023-11-01T19:17:51Z</cp:lastPrinted>
  <dcterms:created xsi:type="dcterms:W3CDTF">2023-11-01T17:52:41Z</dcterms:created>
  <dcterms:modified xsi:type="dcterms:W3CDTF">2025-12-10T16:11:28Z</dcterms:modified>
</cp:coreProperties>
</file>