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12"/>
  <workbookPr defaultThemeVersion="166925"/>
  <mc:AlternateContent xmlns:mc="http://schemas.openxmlformats.org/markup-compatibility/2006">
    <mc:Choice Requires="x15">
      <x15ac:absPath xmlns:x15ac="http://schemas.microsoft.com/office/spreadsheetml/2010/11/ac" url="https://gobiernobogota-my.sharepoint.com/personal/paula_diaz_gobiernobogota_gov_co/Documents/FDLF/SEGUIMIENTO FORMULACION/PROCESOS REVISADOS/2025/2414_DESARROLLO ECONOMICO/FONTI EMPRENDE Y CRECE/"/>
    </mc:Choice>
  </mc:AlternateContent>
  <xr:revisionPtr revIDLastSave="472" documentId="13_ncr:1_{0E17FDF9-AC13-4CF0-A981-EE5B20F5DA2F}" xr6:coauthVersionLast="47" xr6:coauthVersionMax="47" xr10:uidLastSave="{1FFB023D-0D78-42C6-A3AE-F0AF0E629440}"/>
  <bookViews>
    <workbookView xWindow="-120" yWindow="-120" windowWidth="25440" windowHeight="15540" xr2:uid="{F7C4EF1E-9013-428E-BE8C-527C7ADEE274}"/>
  </bookViews>
  <sheets>
    <sheet name="PRESUPUESTO" sheetId="2" r:id="rId1"/>
    <sheet name="Hoja1" sheetId="3"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5" i="2" l="1"/>
  <c r="H36" i="2"/>
  <c r="H37" i="2"/>
  <c r="H38" i="2"/>
  <c r="H34" i="2"/>
  <c r="H33" i="2"/>
  <c r="H32" i="2"/>
  <c r="H31" i="2"/>
  <c r="H35" i="2"/>
  <c r="H30" i="2"/>
  <c r="G23" i="2"/>
  <c r="G8" i="2"/>
  <c r="G24" i="2"/>
  <c r="G22" i="2"/>
  <c r="G7" i="2"/>
  <c r="G21" i="2"/>
  <c r="G20" i="2"/>
  <c r="G19" i="2"/>
  <c r="G18" i="2"/>
  <c r="G16" i="2"/>
  <c r="G17" i="2"/>
  <c r="G14" i="2"/>
  <c r="G15" i="2"/>
  <c r="G13" i="2"/>
  <c r="G12" i="2"/>
  <c r="G11" i="2"/>
  <c r="G10" i="2"/>
  <c r="G9" i="2"/>
  <c r="G3" i="2"/>
  <c r="G4" i="2"/>
  <c r="H39" i="2" l="1"/>
  <c r="G25" i="2"/>
  <c r="G5" i="2"/>
  <c r="H43" i="2" l="1"/>
</calcChain>
</file>

<file path=xl/sharedStrings.xml><?xml version="1.0" encoding="utf-8"?>
<sst xmlns="http://schemas.openxmlformats.org/spreadsheetml/2006/main" count="177" uniqueCount="150">
  <si>
    <t>No. ITEM</t>
  </si>
  <si>
    <t>NOMBRE</t>
  </si>
  <si>
    <t>DESCRIPCIÓN</t>
  </si>
  <si>
    <t xml:space="preserve">UNIDAD </t>
  </si>
  <si>
    <t>CATIDAD</t>
  </si>
  <si>
    <t>VALOR UNITARIO</t>
  </si>
  <si>
    <t>VALOR TOTAL</t>
  </si>
  <si>
    <t>FORTALECIMIENTO ECONÓMICO</t>
  </si>
  <si>
    <t>ENTREGA DE RECURSOS DE PROVEEDURIA   EMPRENDIMIENTOS</t>
  </si>
  <si>
    <t>ENTREGA DE RECURSOS DE LA CAPITALIZACIÓN HASTA POR $3.000.000 MILLONES DE PESOS. M/CTE. (EMPRENDEDORES) Y HASTA POR $9.000.000 MILLONES DE PESOS. M/CTE. (MIPYMES).</t>
  </si>
  <si>
    <t>UNIDAD</t>
  </si>
  <si>
    <t>COSTOS FIJOS DEL PROYECTO</t>
  </si>
  <si>
    <t>ENTREGA DE RECURSOS DE PROVEEDURIA  MIPYMES</t>
  </si>
  <si>
    <t>SUBTOTAL</t>
  </si>
  <si>
    <t>DESARROLLO DEL CONTRATO</t>
  </si>
  <si>
    <t>FOTOCOPIAS</t>
  </si>
  <si>
    <t>Formatos de inscripción blanco y negro, entre otros</t>
  </si>
  <si>
    <t>ELEMENTOS EXTRAÍDOS DEL LA FDLF-SASI-004-2025</t>
  </si>
  <si>
    <t>BACKING PORTABLE</t>
  </si>
  <si>
    <t>Impresión digital a 1440 DPI full a color a 4x0 tintas, sobre banner de 13 onzas para exteriores con tintas de base solvente. Bolsillos por sellado térmico o sellado de alta frecuencia (electro sellado). con estructura metálica liviana y de fácil armado y desarmado, con maletín. Tamaño 4.00*2.00 Mts.</t>
  </si>
  <si>
    <t>REFRIGERIO TIPO 4</t>
  </si>
  <si>
    <t>Amasijo típico de la localidad (refiere a preparados de panadería que combinan harinas y se transforman mediante amasado, fritura u horneado) con un peso promedio de entre 70gr y 90 gr, masato de arroz de 250 mililitros empacada en un embalse platico reciclable con tapa, fruta (de temporada) 150 a 200gr.fruta (de temporada) 150 a 200gr. Que cumpla con las normas de Bioseguridad, Empacado ecológico y transporte a los puntos que indique la entidad</t>
  </si>
  <si>
    <t>ALMUERZO TIPO 1</t>
  </si>
  <si>
    <t>Sopa o porción de fruta, plato fuerte compuesto por proteína de minimo 150gr, verdura, carbohidrato, postre y bebida de sobremesa de 12oz. (Consumo calórico normal DÍArio)Que cumpla con las normas de Bioseguridad, Empacado y transporte a los puntos que indique la entidad</t>
  </si>
  <si>
    <t>GRUPO ARTÍSTICO DE CORTA TRAYECTORIA</t>
  </si>
  <si>
    <t>Agrupación Teatral o artística de minimo 6 personas de carácter profesional que maneje diferentes técnicas con una puesta en escena entre 45 - 60 minutos.
Experiencia certificada de 1 año</t>
  </si>
  <si>
    <t>HORA</t>
  </si>
  <si>
    <t>AUDITORIO TIPO 1</t>
  </si>
  <si>
    <t>Alquiler por hora, incluyendo servicio de aseo, para el desarrollo de sesiones con capacidad para grupos entre cien a doscientas personas, servicios de baño según la capacidad. Incluye mesas, herramientas tecnologicas (Video Beam, Sonido, Microfonos, Pantalla) para el desarrollo de las actividades, sillas y sonido</t>
  </si>
  <si>
    <t>ALQUILER DE SONIDO 4.000 WATTS</t>
  </si>
  <si>
    <t>Alquiler por día de Sistema de sonido de 4.000 watts, dos (2) bajos de 2.000 watts cada uno. dos (2) cabinas activas. una (1) consola de ocho (8) canales. dos (2) potencias - amplificador - 2500 watts. ocho (8) micrófonos cableados necesarios. (deben incluir montaje, desmontaje y pruebas con cuatro (4) horas de antelación de iniciar el evento). Debe incluir personal de operación de los equipos. INSTALACIÓN, TRASPORTE Y ENTREGA EN EL LUGAR REQUERIDO, MONTAJE Y DESMONTAJE. (hasta acabar el evento con un maximo de una  jornada de 24 horas contadas despues de la instalacion del sonido)</t>
  </si>
  <si>
    <t>DÍA</t>
  </si>
  <si>
    <t>CARPA 12X6</t>
  </si>
  <si>
    <t>Alquiler por día de Carpa estructural lona 100% impermeable; resistente a la intemperie tipo hangar de 12x6 mts, Lona alta densidad, alto calibre con microfibras internas para mayor duración calibre 700 a 530 fibras con techo blanco con laterales. debe tener extintor multiproposito 20 libras.</t>
  </si>
  <si>
    <t>TARIMA-CARPA 12x6</t>
  </si>
  <si>
    <t>Alquiler por día de Tarima de 12 x 6 mts con carpa estructural, escalera a la altura requerida (1,5 mts) y faldones. Estructura certificada, debe tener extintor multiproposito 20 libras.</t>
  </si>
  <si>
    <t>MESAS exhibición</t>
  </si>
  <si>
    <t>Alquiler por día de mesas de 90X60 cm para la exhibición. Material (platico o madera o MDF)</t>
  </si>
  <si>
    <t>BAÑO PORTÁTIL BÁSICO</t>
  </si>
  <si>
    <t>Alquiler de unidad sanitaria de Alto 228,6am x Ancho 109,2cm x Largo 119,8cm. Capacidad de Depósito: 355 Lt. Lavamanos interno de 7,5 gl, dispensador de papel higiénico. Incluye instalación, trasporte y entrega en el lugar requerido, montaje y desmontaje</t>
  </si>
  <si>
    <t>JORNADA</t>
  </si>
  <si>
    <t>SILLAS</t>
  </si>
  <si>
    <t>Alquiler por día de sillas plásticas con brazos para adultos</t>
  </si>
  <si>
    <t>PRESENTADOR</t>
  </si>
  <si>
    <t>Servicios de presentación por evento de un profesional en comunicación social o áreas afines con experiencia en moderación y/o  presentación  de eventos con aglomeración de público.</t>
  </si>
  <si>
    <t>PERSONA</t>
  </si>
  <si>
    <t>PLAN DE CONTINGENCIA DE MEDÍA COMPLEJIDAD</t>
  </si>
  <si>
    <t>Elaboración, Publicación y Autorización del Plan de Contingencia para Eventos Masivos, de acuerdo a las normas nacionales y distritales en el asunto.</t>
  </si>
  <si>
    <t>PLAN</t>
  </si>
  <si>
    <t>IMPLEMENTACIÓN PLAN DE CONTINGENCIA MEDIA COMPLEJIDAD</t>
  </si>
  <si>
    <t>Para la realización de los eventos se debe dar cumplimiento a los requisitos del permiso a las entidades que hacen parte del Sistema Único de Gestión de Aglomeraciones-SUGA.  
Según la complejidad:
* Programa y descripción del evento
* Aforos por sector
* Cronograma de actividades del evento
* Medidas de prevención y protección
* Organización y planes de acción
* Cuadro de recursos
* Planos si aplica de acuerdo a la complejida
* Directorio del personal encargado del evento
* Identificaciones para el personal
* Anexos (Certificaciones y conceptos favorables): 
Certificado del suministro de los Recursos del Plan de Atención Medica y Primeros Auxilios.
Certificado del servicio de la UAECOBB.
Concepto favorable de brigadas y del lugar emitido por UAECOBB.
Certificado del suministro de los Recursos del Plan Logística.
Certificado del suministro de Vallas de Separación (División)
Concepto favorable del evento emitido por la Secretaría Distrital de Gobierno
Concepto favorable del evento emitido por la Alcaldía Local.
Concepto favorable del evento emitido por la UAECOBB.
Concepto favorable del evento emitido por el IDIGER.
Concepto favorable del evento emitido por la Policía Metropolitana.
Concepto favorable del evento emitido por la Secretaría Distrital de Salud
Concepto favorable del evento emitido por la Secretaria Distrital de Ambiente 
Concepto favorable del evento emitido por la Secretaría Distrital de Cultura, Recreación y Deporte (si aplica).
Concepto favorable del evento emitido por la Secretaria Distrital de Movilidad
Se deberá contar con el personal de logística según la complejidad, personal para la implementación del plan contra incendios, brigadista contra incendios, elementos tecnológicos de comunicación, señalización, implementación de punto, MEC y/o punto PEC, según complejidad junto con el personal médico necesario de acuerdo a la necesidad del evento.</t>
  </si>
  <si>
    <t>PLANTA ELÉCTRICA 120 KVA</t>
  </si>
  <si>
    <t>Alquiler por día de Planta Eléctrica de 120 KVA (transporte, parcial de corriente 10 metros, trifásica, tierra y neutro, operario), e insonorizada. (1 Jornada)</t>
  </si>
  <si>
    <t>UNIDAD/JORNADA</t>
  </si>
  <si>
    <t>AGENDA MARCADA TIPO 1</t>
  </si>
  <si>
    <t>Dimensiones en cm: Largo 25, Alto 20. con 100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t>
  </si>
  <si>
    <t>GRUPO MUSICAL DE CORTA TRAYECTORIA</t>
  </si>
  <si>
    <t>Orquesta Musical de mínimo 4 integrantes y/o músicos en vivo y por lo menos 4 instrumentos para eventos varios en la localidad. Diversidad de géneros musicales. (Incluido Transporte, Instrumentos) por Hora de Presentación
Experiencia certificada de 1año</t>
  </si>
  <si>
    <t>BOLSA MEDIOS COMUNITARIOS</t>
  </si>
  <si>
    <t>BOLSA</t>
  </si>
  <si>
    <t>PROFESIONALES</t>
  </si>
  <si>
    <t>PERFIL</t>
  </si>
  <si>
    <t xml:space="preserve">ESPERIENCIA </t>
  </si>
  <si>
    <t xml:space="preserve">NUMERO DE MESES </t>
  </si>
  <si>
    <t>CANTIDAD</t>
  </si>
  <si>
    <t xml:space="preserve">DISPONIVILIDAD DE TIEMPO </t>
  </si>
  <si>
    <t xml:space="preserve">VALOR MENSUAL </t>
  </si>
  <si>
    <t xml:space="preserve">Cargo / Rol
Coordinador/a  del Proyecto
</t>
  </si>
  <si>
    <t>Profesional en Administración, Economía o Ciencias Sociales; posgrado en gestión de proyectos o desarrollo local o Economía o administración de empresas, en fianzas o afines</t>
  </si>
  <si>
    <t>5 años en dirección de programas de emprendimiento y formación empresarial.</t>
  </si>
  <si>
    <t>Precios resolución 1124 del 11 de diciembre de 2024 “Por medio de la cual se adopta la tabla de Honorarios para la contratación de personas naturales por Prestación de Servicios Profesionales y de Apoyo a la Gestión con la Secretaria Distrital de Gobierno y delega una función”</t>
  </si>
  <si>
    <t>Profesional de apoyo</t>
  </si>
  <si>
    <t xml:space="preserve">Profesional en Administración, Economía o Ciencias Sociales; </t>
  </si>
  <si>
    <t>2 años en dirección de programas de emprendimiento y formación empresarial.</t>
  </si>
  <si>
    <t>Coordinador/a académico del proceso de formación</t>
  </si>
  <si>
    <t>Profesional en Administración de Empresas, Mercadeo, económista o afines; posgrado en gestión de proyectos o desarrollo local o Economía o administración de empresas, en fianzas o afines</t>
  </si>
  <si>
    <t>4 años en docencia o asesoría a microempresas y emprendedores en su fortalecimiento, sostenibilidad y escalonamiento</t>
  </si>
  <si>
    <t>2 Formadores/as en desarrollo empresarial y gestión de emprendimientos</t>
  </si>
  <si>
    <t>Profesional en administración de empresas, economía, Gestión Turística o Turismo, con énfasis en Gestión Cultural o Patrimonio</t>
  </si>
  <si>
    <t>3 años en proyectos de fortalecimiento a emprendimientos y micro empresas con enfoque turísticos comunitarios o rurales.</t>
  </si>
  <si>
    <t>2 Formadores/as en turismo sostenible y territorial</t>
  </si>
  <si>
    <t>Profesional en Administración de empresas, economía o afines con énfasis en Gastronomía o Administración Hotelera.</t>
  </si>
  <si>
    <t>APOYO LOGÍSTICO</t>
  </si>
  <si>
    <t>Técnico o Tecnólogo en Administración o contabilidad o finanzas.</t>
  </si>
  <si>
    <t>Experiencia general: Mínimo: 3 años contados a partir de la expedición del diploma de grado.
Experiencia Especifica:
Certificar mínimo 2 proyectos en donde se evidencie su rol como apoyo administrativo.</t>
  </si>
  <si>
    <t>Técnico</t>
  </si>
  <si>
    <t>Apoyo en comunicación y registro audiovisual</t>
  </si>
  <si>
    <t>Técnico o tecnólogo en comunicación o producción audiovisual.
3 años en registro de eventos y manejo de redes sociales.</t>
  </si>
  <si>
    <t xml:space="preserve">Asesor técnico en sistemas y soporte digital </t>
  </si>
  <si>
    <t>Técnico o tecnólogo en sistemas o informática.
3 años en soporte de plataformas de formación virtual.</t>
  </si>
  <si>
    <t>Asistente de seguimiento y evaluación</t>
  </si>
  <si>
    <t>Técnico o tecnólogo en administración o gestión de proyectos.
3 años en recolección de datos y sistematización.</t>
  </si>
  <si>
    <t>TOTAL:</t>
  </si>
  <si>
    <t>LINEAMIENTO TARIFAS COMUNICACIÓN COMUNITARIA Y ALTERNATIVA PARA EL 2025</t>
  </si>
  <si>
    <t xml:space="preserve">AGENCIAS </t>
  </si>
  <si>
    <t>Lineamiento de 2011 ajustado al IPC Bogotá</t>
  </si>
  <si>
    <t xml:space="preserve">TIPO DE MEDIO Y PIEZA </t>
  </si>
  <si>
    <t>TARIFAS 2025</t>
  </si>
  <si>
    <t>Los valores corresponden al ajuste del IPC Bogotá 5,69% a dic 31 de 2024</t>
  </si>
  <si>
    <t>MEDIOS SONOROS</t>
  </si>
  <si>
    <t xml:space="preserve"> </t>
  </si>
  <si>
    <t>Anuncio de 15 segundos</t>
  </si>
  <si>
    <t>Anuncio de 20 segundos</t>
  </si>
  <si>
    <t>Anuncio de 30 segundos</t>
  </si>
  <si>
    <t>Mini reportaje de 3 minutos</t>
  </si>
  <si>
    <t>MEDIOS IMPRESOS</t>
  </si>
  <si>
    <t>Contraportada (portada)</t>
  </si>
  <si>
    <t>Una  página</t>
  </si>
  <si>
    <t xml:space="preserve">Dos páginas </t>
  </si>
  <si>
    <t xml:space="preserve">Media página </t>
  </si>
  <si>
    <t>Un tercio de página</t>
  </si>
  <si>
    <t>Un cuarto de página</t>
  </si>
  <si>
    <t>MEDIOS AUDIOVISUALES</t>
  </si>
  <si>
    <t>Emisión comercial de 15 segundos</t>
  </si>
  <si>
    <t>Emisión comercial de 20 segundos</t>
  </si>
  <si>
    <t>Emisión comercial de 30 segundos</t>
  </si>
  <si>
    <t>Emisión spot de 20 segundos</t>
  </si>
  <si>
    <t>Emisión spot de 30 segundos</t>
  </si>
  <si>
    <t>Emisión de 1 minuto</t>
  </si>
  <si>
    <t>Emisión de 10 minutos</t>
  </si>
  <si>
    <t>Emisión de 30 minutos</t>
  </si>
  <si>
    <t>Emisión de 1 hora</t>
  </si>
  <si>
    <t>Producción de 30 minutos en vivo</t>
  </si>
  <si>
    <t xml:space="preserve">MEDIOS TIC </t>
  </si>
  <si>
    <t>Banner   lateral   150X50   PX aprox.</t>
  </si>
  <si>
    <t>Banner Caja de 300 X 250</t>
  </si>
  <si>
    <t>Banner 500x500 ó 600x335</t>
  </si>
  <si>
    <t>Banner740x300 O 300X740</t>
  </si>
  <si>
    <t xml:space="preserve">Skyscraper sobre cabezote </t>
  </si>
  <si>
    <t>(120x600,  160x600 Pixeles)</t>
  </si>
  <si>
    <t>Skyscraper parte baja</t>
  </si>
  <si>
    <t>Artículo     publirreportaje     o asimilado   texto   home   page más imágenes</t>
  </si>
  <si>
    <t>Artículo texto sección interna</t>
  </si>
  <si>
    <t>Link de descarga hasta 2 MB</t>
  </si>
  <si>
    <t>Video 30 min estático</t>
  </si>
  <si>
    <t>Producción y emisión audiovisual de 30 min en vivo</t>
  </si>
  <si>
    <t>Chat en línea (texto)</t>
  </si>
  <si>
    <t>Producción video  HD  30  min sin material (guión, investigación,            edición, formateo, alojamiento) *</t>
  </si>
  <si>
    <t>Producción video HD  30  min con material listo, alojamiento y publicación *</t>
  </si>
  <si>
    <t>Producción multimedia  3D  5 min. *</t>
  </si>
  <si>
    <t>Envío masivo correos  5000 (valor base)</t>
  </si>
  <si>
    <t>Envío masivo correos 10.000 (valor base)</t>
  </si>
  <si>
    <t>Envío masivo correos 25.000 (valor base)</t>
  </si>
  <si>
    <t>Envío  masivo  correos  desde más de 30.000 (valor base)</t>
  </si>
  <si>
    <t>Envío masivos correos desde más de 50.000 (valor base)</t>
  </si>
  <si>
    <t>Alojamiento FTP  (cotizar)</t>
  </si>
  <si>
    <t xml:space="preserve"> $                             -   </t>
  </si>
  <si>
    <t>Construcción web estándar</t>
  </si>
  <si>
    <t>Web personal</t>
  </si>
  <si>
    <t>Programación  streaming básico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</si>
</sst>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Red]\-&quot;$&quot;\ #,##0"/>
    <numFmt numFmtId="165" formatCode="&quot;$&quot;#,##0"/>
    <numFmt numFmtId="166" formatCode="[$$-240A]\ #,##0"/>
  </numFmts>
  <fonts count="18">
    <font>
      <sz val="11"/>
      <color theme="1"/>
      <name val="Calibri"/>
      <family val="2"/>
      <scheme val="minor"/>
    </font>
    <font>
      <b/>
      <sz val="11"/>
      <color theme="1"/>
      <name val="Calibri"/>
      <family val="2"/>
      <scheme val="minor"/>
    </font>
    <font>
      <sz val="11"/>
      <color theme="1"/>
      <name val="Calibri"/>
      <family val="2"/>
      <scheme val="minor"/>
    </font>
    <font>
      <sz val="11"/>
      <color rgb="FF000000"/>
      <name val="Aptos Narrow"/>
      <family val="2"/>
    </font>
    <font>
      <sz val="11"/>
      <color rgb="FF000000"/>
      <name val="Calibri"/>
      <family val="2"/>
    </font>
    <font>
      <sz val="11"/>
      <color theme="1"/>
      <name val="Arial"/>
      <family val="2"/>
    </font>
    <font>
      <b/>
      <sz val="12"/>
      <color rgb="FF000000"/>
      <name val="Arial"/>
      <family val="2"/>
    </font>
    <font>
      <sz val="11"/>
      <color theme="1"/>
      <name val="Calibri"/>
      <family val="2"/>
      <scheme val="minor"/>
    </font>
    <font>
      <b/>
      <sz val="12"/>
      <color theme="1"/>
      <name val="Garamond"/>
      <family val="1"/>
    </font>
    <font>
      <b/>
      <sz val="12"/>
      <color theme="1"/>
      <name val="Calibri"/>
      <family val="2"/>
      <scheme val="minor"/>
    </font>
    <font>
      <sz val="11"/>
      <color rgb="FF000000"/>
      <name val="Arial"/>
      <family val="2"/>
    </font>
    <font>
      <sz val="14"/>
      <color theme="1"/>
      <name val="Calibri"/>
      <family val="2"/>
      <scheme val="minor"/>
    </font>
    <font>
      <sz val="16"/>
      <color theme="1"/>
      <name val="Calibri"/>
      <family val="2"/>
      <scheme val="minor"/>
    </font>
    <font>
      <sz val="11"/>
      <color theme="1"/>
      <name val="Cambria"/>
      <family val="1"/>
      <charset val="1"/>
    </font>
    <font>
      <b/>
      <sz val="14"/>
      <color theme="1"/>
      <name val="Calibri"/>
      <family val="2"/>
      <scheme val="minor"/>
    </font>
    <font>
      <b/>
      <sz val="18"/>
      <color rgb="FF000000"/>
      <name val="Calibri"/>
      <family val="2"/>
    </font>
    <font>
      <b/>
      <sz val="18"/>
      <color theme="1"/>
      <name val="Calibri"/>
      <family val="2"/>
      <scheme val="minor"/>
    </font>
    <font>
      <sz val="11"/>
      <color rgb="FF000000"/>
      <name val="Garamond"/>
      <family val="1"/>
    </font>
  </fonts>
  <fills count="7">
    <fill>
      <patternFill patternType="none"/>
    </fill>
    <fill>
      <patternFill patternType="gray125"/>
    </fill>
    <fill>
      <patternFill patternType="solid">
        <fgColor theme="9" tint="0.79998168889431442"/>
        <bgColor indexed="64"/>
      </patternFill>
    </fill>
    <fill>
      <patternFill patternType="solid">
        <fgColor theme="9"/>
        <bgColor indexed="64"/>
      </patternFill>
    </fill>
    <fill>
      <patternFill patternType="solid">
        <fgColor rgb="FF00B050"/>
        <bgColor indexed="64"/>
      </patternFill>
    </fill>
    <fill>
      <patternFill patternType="solid">
        <fgColor rgb="FF92D050"/>
        <bgColor indexed="64"/>
      </patternFill>
    </fill>
    <fill>
      <patternFill patternType="solid">
        <fgColor rgb="FFFFFFFF"/>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ck">
        <color rgb="FF000000"/>
      </left>
      <right/>
      <top style="thick">
        <color rgb="FF000000"/>
      </top>
      <bottom/>
      <diagonal/>
    </border>
    <border>
      <left/>
      <right style="thick">
        <color rgb="FF000000"/>
      </right>
      <top style="thick">
        <color rgb="FF000000"/>
      </top>
      <bottom/>
      <diagonal/>
    </border>
    <border>
      <left style="thick">
        <color rgb="FF000000"/>
      </left>
      <right/>
      <top/>
      <bottom style="thick">
        <color rgb="FF000000"/>
      </bottom>
      <diagonal/>
    </border>
    <border>
      <left/>
      <right style="thick">
        <color rgb="FF000000"/>
      </right>
      <top/>
      <bottom style="thick">
        <color rgb="FF000000"/>
      </bottom>
      <diagonal/>
    </border>
    <border>
      <left style="thick">
        <color rgb="FF000000"/>
      </left>
      <right style="thick">
        <color rgb="FF000000"/>
      </right>
      <top/>
      <bottom style="thick">
        <color rgb="FF000000"/>
      </bottom>
      <diagonal/>
    </border>
    <border>
      <left style="thick">
        <color rgb="FF000000"/>
      </left>
      <right style="thick">
        <color rgb="FF000000"/>
      </right>
      <top/>
      <bottom/>
      <diagonal/>
    </border>
    <border>
      <left/>
      <right style="thick">
        <color rgb="FF000000"/>
      </right>
      <top/>
      <bottom/>
      <diagonal/>
    </border>
    <border>
      <left style="thick">
        <color rgb="FF000000"/>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style="thick">
        <color rgb="FF000000"/>
      </right>
      <top style="thick">
        <color rgb="FF000000"/>
      </top>
      <bottom/>
      <diagonal/>
    </border>
  </borders>
  <cellStyleXfs count="3">
    <xf numFmtId="0" fontId="0" fillId="0" borderId="0"/>
    <xf numFmtId="9" fontId="2" fillId="0" borderId="0" applyFont="0" applyFill="0" applyBorder="0" applyAlignment="0" applyProtection="0"/>
    <xf numFmtId="0" fontId="7" fillId="0" borderId="0"/>
  </cellStyleXfs>
  <cellXfs count="73">
    <xf numFmtId="0" fontId="0" fillId="0" borderId="0" xfId="0"/>
    <xf numFmtId="165" fontId="0" fillId="0" borderId="0" xfId="0" applyNumberFormat="1"/>
    <xf numFmtId="0" fontId="0" fillId="0" borderId="1" xfId="0"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0" fillId="2" borderId="0" xfId="0" applyFill="1"/>
    <xf numFmtId="0" fontId="1" fillId="2" borderId="0" xfId="0" applyFont="1" applyFill="1"/>
    <xf numFmtId="0" fontId="1" fillId="0" borderId="0" xfId="0" applyFont="1"/>
    <xf numFmtId="0" fontId="1" fillId="3" borderId="0" xfId="0" applyFont="1" applyFill="1"/>
    <xf numFmtId="0" fontId="0" fillId="3" borderId="0" xfId="0" applyFill="1"/>
    <xf numFmtId="0" fontId="0" fillId="0" borderId="1" xfId="0" applyBorder="1" applyAlignment="1">
      <alignment vertical="center"/>
    </xf>
    <xf numFmtId="3" fontId="0" fillId="0" borderId="1" xfId="0" applyNumberFormat="1" applyBorder="1" applyAlignment="1">
      <alignment horizontal="center" vertical="center"/>
    </xf>
    <xf numFmtId="165" fontId="0" fillId="0" borderId="3" xfId="0" applyNumberFormat="1" applyBorder="1" applyAlignment="1">
      <alignment vertical="center"/>
    </xf>
    <xf numFmtId="166" fontId="1" fillId="0" borderId="0" xfId="0" applyNumberFormat="1" applyFont="1"/>
    <xf numFmtId="166" fontId="1" fillId="3" borderId="0" xfId="0" applyNumberFormat="1" applyFont="1" applyFill="1"/>
    <xf numFmtId="166" fontId="0" fillId="0" borderId="1" xfId="0" applyNumberFormat="1" applyBorder="1" applyAlignment="1">
      <alignment horizontal="right" vertical="center" indent="1"/>
    </xf>
    <xf numFmtId="166" fontId="1" fillId="2" borderId="0" xfId="0" applyNumberFormat="1" applyFont="1" applyFill="1"/>
    <xf numFmtId="166" fontId="0" fillId="3" borderId="0" xfId="0" applyNumberFormat="1" applyFill="1"/>
    <xf numFmtId="166" fontId="0" fillId="0" borderId="0" xfId="0" applyNumberFormat="1"/>
    <xf numFmtId="0" fontId="3" fillId="0" borderId="1" xfId="0" applyFont="1" applyBorder="1"/>
    <xf numFmtId="1" fontId="3" fillId="0" borderId="1" xfId="0" applyNumberFormat="1" applyFont="1" applyBorder="1" applyAlignment="1">
      <alignment horizontal="center" vertical="center"/>
    </xf>
    <xf numFmtId="0" fontId="3" fillId="0" borderId="1" xfId="0" applyFont="1" applyBorder="1" applyAlignment="1">
      <alignment horizontal="center"/>
    </xf>
    <xf numFmtId="0" fontId="3" fillId="0" borderId="1" xfId="0" applyFont="1" applyBorder="1" applyAlignment="1">
      <alignment horizontal="left" vertical="center"/>
    </xf>
    <xf numFmtId="0" fontId="4" fillId="0" borderId="1" xfId="0" applyFont="1" applyBorder="1"/>
    <xf numFmtId="0" fontId="5" fillId="0" borderId="1" xfId="0" applyFont="1" applyBorder="1" applyAlignment="1">
      <alignment vertical="center"/>
    </xf>
    <xf numFmtId="0" fontId="0" fillId="0" borderId="2" xfId="0" applyBorder="1" applyAlignment="1">
      <alignment vertical="center"/>
    </xf>
    <xf numFmtId="3" fontId="0" fillId="0" borderId="2" xfId="0" applyNumberFormat="1" applyBorder="1" applyAlignment="1">
      <alignment horizontal="center" vertical="center"/>
    </xf>
    <xf numFmtId="166" fontId="0" fillId="0" borderId="4" xfId="0" applyNumberFormat="1" applyBorder="1" applyAlignment="1">
      <alignment vertical="center"/>
    </xf>
    <xf numFmtId="166" fontId="0" fillId="2" borderId="0" xfId="0" applyNumberFormat="1" applyFill="1"/>
    <xf numFmtId="0" fontId="10" fillId="0" borderId="1" xfId="0" applyFont="1" applyBorder="1" applyAlignment="1">
      <alignment horizontal="left" vertical="center" wrapText="1"/>
    </xf>
    <xf numFmtId="3" fontId="11" fillId="0" borderId="1" xfId="0" applyNumberFormat="1" applyFont="1" applyBorder="1" applyAlignment="1">
      <alignment horizontal="center" vertical="center"/>
    </xf>
    <xf numFmtId="0" fontId="11" fillId="0" borderId="1" xfId="0" applyFont="1" applyBorder="1" applyAlignment="1">
      <alignment horizontal="center" vertical="center"/>
    </xf>
    <xf numFmtId="9" fontId="11" fillId="0" borderId="1" xfId="1" applyFont="1" applyFill="1" applyBorder="1" applyAlignment="1">
      <alignment horizontal="center" vertical="center"/>
    </xf>
    <xf numFmtId="165" fontId="12" fillId="0" borderId="1" xfId="0" applyNumberFormat="1" applyFont="1" applyBorder="1" applyAlignment="1">
      <alignment horizontal="right" vertical="center"/>
    </xf>
    <xf numFmtId="0" fontId="10" fillId="0" borderId="1" xfId="0" applyFont="1" applyBorder="1" applyAlignment="1">
      <alignment vertical="center"/>
    </xf>
    <xf numFmtId="0" fontId="0" fillId="0" borderId="1" xfId="0" applyBorder="1" applyAlignment="1">
      <alignment vertical="center" wrapText="1"/>
    </xf>
    <xf numFmtId="0" fontId="13" fillId="0" borderId="1" xfId="0" applyFont="1" applyBorder="1"/>
    <xf numFmtId="165" fontId="12" fillId="2" borderId="1" xfId="0" applyNumberFormat="1" applyFont="1" applyFill="1" applyBorder="1" applyAlignment="1">
      <alignment horizontal="right" vertical="center"/>
    </xf>
    <xf numFmtId="166" fontId="14" fillId="2" borderId="0" xfId="0" applyNumberFormat="1" applyFont="1" applyFill="1"/>
    <xf numFmtId="0" fontId="6" fillId="5" borderId="1" xfId="0" applyFont="1" applyFill="1" applyBorder="1" applyAlignment="1">
      <alignment vertical="center"/>
    </xf>
    <xf numFmtId="0" fontId="8" fillId="5" borderId="1" xfId="2" applyFont="1" applyFill="1" applyBorder="1" applyAlignment="1">
      <alignment horizontal="center" vertical="center" wrapText="1"/>
    </xf>
    <xf numFmtId="0" fontId="9" fillId="5" borderId="1" xfId="2" applyFont="1" applyFill="1" applyBorder="1" applyAlignment="1">
      <alignment vertical="center"/>
    </xf>
    <xf numFmtId="0" fontId="0" fillId="5" borderId="0" xfId="0" applyFill="1"/>
    <xf numFmtId="166" fontId="0" fillId="5" borderId="0" xfId="0" applyNumberFormat="1" applyFill="1"/>
    <xf numFmtId="0" fontId="1" fillId="5" borderId="0" xfId="0" applyFont="1" applyFill="1"/>
    <xf numFmtId="0" fontId="0" fillId="2" borderId="0" xfId="0" applyFill="1" applyAlignment="1">
      <alignment horizontal="center" vertical="center"/>
    </xf>
    <xf numFmtId="0" fontId="15" fillId="4" borderId="0" xfId="0" applyFont="1" applyFill="1"/>
    <xf numFmtId="166" fontId="16" fillId="4" borderId="0" xfId="0" applyNumberFormat="1" applyFont="1" applyFill="1"/>
    <xf numFmtId="165" fontId="16" fillId="2" borderId="0" xfId="0" applyNumberFormat="1" applyFont="1" applyFill="1"/>
    <xf numFmtId="0" fontId="17" fillId="6" borderId="12" xfId="0" applyFont="1" applyFill="1" applyBorder="1" applyAlignment="1">
      <alignment horizontal="center" vertical="center" wrapText="1"/>
    </xf>
    <xf numFmtId="0" fontId="17" fillId="6" borderId="9" xfId="0" applyFont="1" applyFill="1" applyBorder="1" applyAlignment="1">
      <alignment horizontal="center" vertical="center" wrapText="1"/>
    </xf>
    <xf numFmtId="0" fontId="17" fillId="6" borderId="10" xfId="0" applyFont="1" applyFill="1" applyBorder="1" applyAlignment="1">
      <alignment horizontal="left" vertical="center" wrapText="1"/>
    </xf>
    <xf numFmtId="164" fontId="17" fillId="6" borderId="9" xfId="0" applyNumberFormat="1" applyFont="1" applyFill="1" applyBorder="1" applyAlignment="1">
      <alignment horizontal="right" vertical="center" wrapText="1"/>
    </xf>
    <xf numFmtId="0" fontId="17" fillId="6" borderId="9" xfId="0" applyFont="1" applyFill="1" applyBorder="1" applyAlignment="1">
      <alignment horizontal="right" vertical="center" wrapText="1"/>
    </xf>
    <xf numFmtId="0" fontId="17" fillId="6" borderId="11" xfId="0" applyFont="1" applyFill="1" applyBorder="1" applyAlignment="1">
      <alignment horizontal="left" vertical="center" wrapText="1"/>
    </xf>
    <xf numFmtId="164" fontId="17" fillId="6" borderId="12" xfId="0" applyNumberFormat="1" applyFont="1" applyFill="1" applyBorder="1" applyAlignment="1">
      <alignment horizontal="right" vertical="center" wrapText="1"/>
    </xf>
    <xf numFmtId="164" fontId="17" fillId="6" borderId="9" xfId="0" applyNumberFormat="1" applyFont="1" applyFill="1" applyBorder="1" applyAlignment="1">
      <alignment horizontal="left" vertical="center" wrapText="1"/>
    </xf>
    <xf numFmtId="0" fontId="13" fillId="0" borderId="1" xfId="0" applyFont="1" applyBorder="1" applyAlignment="1">
      <alignment wrapText="1"/>
    </xf>
    <xf numFmtId="0" fontId="0" fillId="0" borderId="0" xfId="0" applyAlignment="1">
      <alignment horizontal="center" vertical="center" wrapText="1"/>
    </xf>
    <xf numFmtId="0" fontId="0" fillId="0" borderId="5" xfId="0" applyBorder="1" applyAlignment="1">
      <alignment horizontal="center" vertical="center" wrapText="1"/>
    </xf>
    <xf numFmtId="0" fontId="0" fillId="0" borderId="5" xfId="0" applyBorder="1" applyAlignment="1">
      <alignment horizontal="center" vertical="center"/>
    </xf>
    <xf numFmtId="164" fontId="17" fillId="6" borderId="15" xfId="0" applyNumberFormat="1" applyFont="1" applyFill="1" applyBorder="1" applyAlignment="1">
      <alignment horizontal="right" vertical="center" wrapText="1"/>
    </xf>
    <xf numFmtId="164" fontId="17" fillId="6" borderId="10" xfId="0" applyNumberFormat="1" applyFont="1" applyFill="1" applyBorder="1" applyAlignment="1">
      <alignment horizontal="right" vertical="center" wrapText="1"/>
    </xf>
    <xf numFmtId="0" fontId="17" fillId="6" borderId="6" xfId="0" applyFont="1" applyFill="1" applyBorder="1" applyAlignment="1">
      <alignment horizontal="center" vertical="center" wrapText="1"/>
    </xf>
    <xf numFmtId="0" fontId="17" fillId="6" borderId="7" xfId="0" applyFont="1" applyFill="1" applyBorder="1" applyAlignment="1">
      <alignment horizontal="center" vertical="center" wrapText="1"/>
    </xf>
    <xf numFmtId="0" fontId="17" fillId="6" borderId="8" xfId="0" applyFont="1" applyFill="1" applyBorder="1" applyAlignment="1">
      <alignment horizontal="center" vertical="center" wrapText="1"/>
    </xf>
    <xf numFmtId="0" fontId="17" fillId="6" borderId="9" xfId="0" applyFont="1" applyFill="1" applyBorder="1" applyAlignment="1">
      <alignment horizontal="center" vertical="center" wrapText="1"/>
    </xf>
    <xf numFmtId="0" fontId="17" fillId="6" borderId="13" xfId="0" applyFont="1" applyFill="1" applyBorder="1" applyAlignment="1">
      <alignment horizontal="center" vertical="center" wrapText="1"/>
    </xf>
    <xf numFmtId="0" fontId="17" fillId="6" borderId="14" xfId="0" applyFont="1" applyFill="1" applyBorder="1" applyAlignment="1">
      <alignment horizontal="center" vertical="center" wrapText="1"/>
    </xf>
    <xf numFmtId="0" fontId="17" fillId="6" borderId="15" xfId="0" applyFont="1" applyFill="1" applyBorder="1" applyAlignment="1">
      <alignment horizontal="center" vertical="center" wrapText="1"/>
    </xf>
    <xf numFmtId="0" fontId="17" fillId="6" borderId="10" xfId="0" applyFont="1" applyFill="1" applyBorder="1" applyAlignment="1">
      <alignment horizontal="center" vertical="center" wrapText="1"/>
    </xf>
    <xf numFmtId="0" fontId="17" fillId="6" borderId="15" xfId="0" applyFont="1" applyFill="1" applyBorder="1" applyAlignment="1">
      <alignment horizontal="left" vertical="center" wrapText="1"/>
    </xf>
    <xf numFmtId="0" fontId="17" fillId="6" borderId="10" xfId="0" applyFont="1" applyFill="1" applyBorder="1" applyAlignment="1">
      <alignment horizontal="left" vertical="center" wrapText="1"/>
    </xf>
  </cellXfs>
  <cellStyles count="3">
    <cellStyle name="Normal" xfId="0" builtinId="0"/>
    <cellStyle name="Normal 2" xfId="2" xr:uid="{4AD38F1F-A896-4CFD-B8F5-DEF19E0F0C12}"/>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59B36-028E-4D73-B97C-194C5F7E008F}">
  <dimension ref="A1:I45"/>
  <sheetViews>
    <sheetView tabSelected="1" topLeftCell="A28" workbookViewId="0">
      <selection activeCell="B33" sqref="B33"/>
    </sheetView>
  </sheetViews>
  <sheetFormatPr defaultColWidth="9.140625" defaultRowHeight="15"/>
  <cols>
    <col min="1" max="1" width="45.85546875" customWidth="1"/>
    <col min="2" max="2" width="29" customWidth="1"/>
    <col min="3" max="3" width="37.42578125" customWidth="1"/>
    <col min="4" max="4" width="13.7109375" customWidth="1"/>
    <col min="6" max="7" width="20" style="18" customWidth="1"/>
    <col min="8" max="8" width="26.28515625" customWidth="1"/>
    <col min="9" max="9" width="18.85546875" customWidth="1"/>
  </cols>
  <sheetData>
    <row r="1" spans="1:9">
      <c r="A1" s="7" t="s">
        <v>0</v>
      </c>
      <c r="B1" s="7" t="s">
        <v>1</v>
      </c>
      <c r="C1" s="7" t="s">
        <v>2</v>
      </c>
      <c r="D1" s="7" t="s">
        <v>3</v>
      </c>
      <c r="E1" s="7" t="s">
        <v>4</v>
      </c>
      <c r="F1" s="13" t="s">
        <v>5</v>
      </c>
      <c r="G1" s="13" t="s">
        <v>6</v>
      </c>
    </row>
    <row r="2" spans="1:9">
      <c r="A2" s="8"/>
      <c r="B2" s="8"/>
      <c r="C2" s="8" t="s">
        <v>7</v>
      </c>
      <c r="D2" s="8"/>
      <c r="E2" s="8"/>
      <c r="F2" s="14"/>
      <c r="G2" s="14"/>
    </row>
    <row r="3" spans="1:9">
      <c r="A3">
        <v>1</v>
      </c>
      <c r="B3" s="3" t="s">
        <v>8</v>
      </c>
      <c r="C3" s="3" t="s">
        <v>9</v>
      </c>
      <c r="D3" s="2" t="s">
        <v>10</v>
      </c>
      <c r="E3" s="2">
        <v>60</v>
      </c>
      <c r="F3" s="15">
        <v>4000000</v>
      </c>
      <c r="G3" s="15">
        <f>F3*E3</f>
        <v>240000000</v>
      </c>
      <c r="H3" s="60" t="s">
        <v>11</v>
      </c>
      <c r="I3" s="1"/>
    </row>
    <row r="4" spans="1:9">
      <c r="A4">
        <v>2</v>
      </c>
      <c r="B4" s="3" t="s">
        <v>12</v>
      </c>
      <c r="C4" s="3" t="s">
        <v>9</v>
      </c>
      <c r="D4" s="2" t="s">
        <v>10</v>
      </c>
      <c r="E4" s="2">
        <v>60</v>
      </c>
      <c r="F4" s="15">
        <v>10000000</v>
      </c>
      <c r="G4" s="15">
        <f>F4*E4</f>
        <v>600000000</v>
      </c>
      <c r="H4" s="60"/>
      <c r="I4" s="1"/>
    </row>
    <row r="5" spans="1:9">
      <c r="B5" s="5"/>
      <c r="C5" s="5"/>
      <c r="D5" s="6" t="s">
        <v>13</v>
      </c>
      <c r="E5" s="6"/>
      <c r="F5" s="16"/>
      <c r="G5" s="16">
        <f>SUM(G3:G4)</f>
        <v>840000000</v>
      </c>
      <c r="I5" s="1"/>
    </row>
    <row r="6" spans="1:9">
      <c r="A6" s="9"/>
      <c r="B6" s="9"/>
      <c r="C6" s="8" t="s">
        <v>14</v>
      </c>
      <c r="D6" s="9"/>
      <c r="E6" s="9"/>
      <c r="F6" s="17"/>
      <c r="G6" s="17"/>
    </row>
    <row r="7" spans="1:9">
      <c r="A7">
        <v>3</v>
      </c>
      <c r="B7" s="10" t="s">
        <v>15</v>
      </c>
      <c r="C7" s="10" t="s">
        <v>16</v>
      </c>
      <c r="D7" s="11">
        <v>2000</v>
      </c>
      <c r="E7" s="10" t="s">
        <v>10</v>
      </c>
      <c r="F7" s="12">
        <v>250</v>
      </c>
      <c r="G7" s="18">
        <f t="shared" ref="G7:G13" si="0">F7*D7</f>
        <v>500000</v>
      </c>
      <c r="H7" s="58" t="s">
        <v>17</v>
      </c>
    </row>
    <row r="8" spans="1:9">
      <c r="A8">
        <v>4</v>
      </c>
      <c r="B8" s="10" t="s">
        <v>18</v>
      </c>
      <c r="C8" s="10" t="s">
        <v>19</v>
      </c>
      <c r="D8" s="11">
        <v>1</v>
      </c>
      <c r="E8" s="10" t="s">
        <v>10</v>
      </c>
      <c r="F8" s="12">
        <v>960000</v>
      </c>
      <c r="G8" s="18">
        <f t="shared" si="0"/>
        <v>960000</v>
      </c>
      <c r="H8" s="58"/>
    </row>
    <row r="9" spans="1:9">
      <c r="A9">
        <v>5</v>
      </c>
      <c r="B9" s="25" t="s">
        <v>20</v>
      </c>
      <c r="C9" s="25" t="s">
        <v>21</v>
      </c>
      <c r="D9" s="26">
        <v>130</v>
      </c>
      <c r="E9" s="25" t="s">
        <v>10</v>
      </c>
      <c r="F9" s="27">
        <v>14000</v>
      </c>
      <c r="G9" s="18">
        <f t="shared" si="0"/>
        <v>1820000</v>
      </c>
      <c r="H9" s="58"/>
    </row>
    <row r="10" spans="1:9">
      <c r="A10">
        <v>6</v>
      </c>
      <c r="B10" s="10" t="s">
        <v>22</v>
      </c>
      <c r="C10" s="10" t="s">
        <v>23</v>
      </c>
      <c r="D10" s="11">
        <v>130</v>
      </c>
      <c r="E10" s="10" t="s">
        <v>10</v>
      </c>
      <c r="F10" s="12">
        <v>27000</v>
      </c>
      <c r="G10" s="18">
        <f t="shared" si="0"/>
        <v>3510000</v>
      </c>
      <c r="H10" s="58"/>
    </row>
    <row r="11" spans="1:9">
      <c r="A11">
        <v>7</v>
      </c>
      <c r="B11" s="19" t="s">
        <v>24</v>
      </c>
      <c r="C11" s="19" t="s">
        <v>25</v>
      </c>
      <c r="D11" s="20">
        <v>2</v>
      </c>
      <c r="E11" s="19" t="s">
        <v>26</v>
      </c>
      <c r="F11" s="12">
        <v>4800000</v>
      </c>
      <c r="G11" s="18">
        <f t="shared" si="0"/>
        <v>9600000</v>
      </c>
      <c r="H11" s="58"/>
    </row>
    <row r="12" spans="1:9">
      <c r="A12">
        <v>8</v>
      </c>
      <c r="B12" s="19" t="s">
        <v>27</v>
      </c>
      <c r="C12" s="22" t="s">
        <v>28</v>
      </c>
      <c r="D12" s="21">
        <v>12</v>
      </c>
      <c r="E12" s="19" t="s">
        <v>26</v>
      </c>
      <c r="F12" s="12">
        <v>1000000</v>
      </c>
      <c r="G12" s="18">
        <f t="shared" si="0"/>
        <v>12000000</v>
      </c>
      <c r="H12" s="58"/>
    </row>
    <row r="13" spans="1:9">
      <c r="A13">
        <v>9</v>
      </c>
      <c r="B13" s="10" t="s">
        <v>29</v>
      </c>
      <c r="C13" s="10" t="s">
        <v>30</v>
      </c>
      <c r="D13" s="11">
        <v>1</v>
      </c>
      <c r="E13" s="10" t="s">
        <v>31</v>
      </c>
      <c r="F13" s="12">
        <v>2500000</v>
      </c>
      <c r="G13" s="18">
        <f t="shared" si="0"/>
        <v>2500000</v>
      </c>
      <c r="H13" s="58"/>
    </row>
    <row r="14" spans="1:9">
      <c r="A14">
        <v>10</v>
      </c>
      <c r="B14" s="10" t="s">
        <v>32</v>
      </c>
      <c r="C14" s="10" t="s">
        <v>33</v>
      </c>
      <c r="D14" s="11">
        <v>1</v>
      </c>
      <c r="E14" s="10" t="s">
        <v>31</v>
      </c>
      <c r="F14" s="12">
        <v>5500000</v>
      </c>
      <c r="G14" s="18">
        <f t="shared" ref="G14:G24" si="1">F14*D14</f>
        <v>5500000</v>
      </c>
      <c r="H14" s="58"/>
    </row>
    <row r="15" spans="1:9">
      <c r="A15">
        <v>11</v>
      </c>
      <c r="B15" s="10" t="s">
        <v>34</v>
      </c>
      <c r="C15" s="10" t="s">
        <v>35</v>
      </c>
      <c r="D15" s="11">
        <v>1</v>
      </c>
      <c r="E15" s="10" t="s">
        <v>31</v>
      </c>
      <c r="F15" s="12">
        <v>3840000</v>
      </c>
      <c r="G15" s="18">
        <f t="shared" si="1"/>
        <v>3840000</v>
      </c>
      <c r="H15" s="58"/>
    </row>
    <row r="16" spans="1:9">
      <c r="A16">
        <v>12</v>
      </c>
      <c r="B16" s="10" t="s">
        <v>36</v>
      </c>
      <c r="C16" s="10" t="s">
        <v>37</v>
      </c>
      <c r="D16" s="11">
        <v>120</v>
      </c>
      <c r="E16" s="10" t="s">
        <v>31</v>
      </c>
      <c r="F16" s="12">
        <v>24000</v>
      </c>
      <c r="G16" s="18">
        <f t="shared" si="1"/>
        <v>2880000</v>
      </c>
      <c r="H16" s="58"/>
    </row>
    <row r="17" spans="1:9">
      <c r="A17">
        <v>13</v>
      </c>
      <c r="B17" s="10" t="s">
        <v>38</v>
      </c>
      <c r="C17" s="10" t="s">
        <v>39</v>
      </c>
      <c r="D17" s="11">
        <v>4</v>
      </c>
      <c r="E17" s="10" t="s">
        <v>40</v>
      </c>
      <c r="F17" s="12">
        <v>600000</v>
      </c>
      <c r="G17" s="18">
        <f t="shared" si="1"/>
        <v>2400000</v>
      </c>
      <c r="H17" s="58"/>
    </row>
    <row r="18" spans="1:9">
      <c r="A18">
        <v>14</v>
      </c>
      <c r="B18" s="10" t="s">
        <v>41</v>
      </c>
      <c r="C18" s="10" t="s">
        <v>42</v>
      </c>
      <c r="D18" s="11">
        <v>120</v>
      </c>
      <c r="E18" s="10" t="s">
        <v>31</v>
      </c>
      <c r="F18" s="12">
        <v>4000</v>
      </c>
      <c r="G18" s="18">
        <f t="shared" si="1"/>
        <v>480000</v>
      </c>
      <c r="H18" s="58"/>
    </row>
    <row r="19" spans="1:9">
      <c r="A19">
        <v>15</v>
      </c>
      <c r="B19" s="10" t="s">
        <v>43</v>
      </c>
      <c r="C19" s="10" t="s">
        <v>44</v>
      </c>
      <c r="D19" s="11">
        <v>1</v>
      </c>
      <c r="E19" s="10" t="s">
        <v>45</v>
      </c>
      <c r="F19" s="12">
        <v>1200000</v>
      </c>
      <c r="G19" s="18">
        <f t="shared" si="1"/>
        <v>1200000</v>
      </c>
      <c r="H19" s="58"/>
    </row>
    <row r="20" spans="1:9">
      <c r="A20">
        <v>16</v>
      </c>
      <c r="B20" s="10" t="s">
        <v>46</v>
      </c>
      <c r="C20" s="10" t="s">
        <v>47</v>
      </c>
      <c r="D20" s="11">
        <v>1</v>
      </c>
      <c r="E20" s="10" t="s">
        <v>48</v>
      </c>
      <c r="F20" s="12">
        <v>5000000</v>
      </c>
      <c r="G20" s="18">
        <f t="shared" si="1"/>
        <v>5000000</v>
      </c>
      <c r="H20" s="58"/>
    </row>
    <row r="21" spans="1:9">
      <c r="A21">
        <v>17</v>
      </c>
      <c r="B21" s="23" t="s">
        <v>49</v>
      </c>
      <c r="C21" s="24" t="s">
        <v>50</v>
      </c>
      <c r="D21" s="11">
        <v>1</v>
      </c>
      <c r="E21" s="10" t="s">
        <v>10</v>
      </c>
      <c r="F21" s="12">
        <v>2618000</v>
      </c>
      <c r="G21" s="18">
        <f t="shared" si="1"/>
        <v>2618000</v>
      </c>
      <c r="H21" s="58"/>
    </row>
    <row r="22" spans="1:9">
      <c r="A22">
        <v>18</v>
      </c>
      <c r="B22" s="10" t="s">
        <v>51</v>
      </c>
      <c r="C22" s="10" t="s">
        <v>52</v>
      </c>
      <c r="D22" s="11">
        <v>1</v>
      </c>
      <c r="E22" s="10" t="s">
        <v>53</v>
      </c>
      <c r="F22" s="12">
        <v>4480000</v>
      </c>
      <c r="G22" s="18">
        <f t="shared" si="1"/>
        <v>4480000</v>
      </c>
      <c r="H22" s="58"/>
    </row>
    <row r="23" spans="1:9">
      <c r="A23">
        <v>19</v>
      </c>
      <c r="B23" s="10" t="s">
        <v>54</v>
      </c>
      <c r="C23" s="10" t="s">
        <v>55</v>
      </c>
      <c r="D23" s="11">
        <v>120</v>
      </c>
      <c r="E23" s="10" t="s">
        <v>10</v>
      </c>
      <c r="F23" s="12">
        <v>24000</v>
      </c>
      <c r="G23" s="18">
        <f t="shared" si="1"/>
        <v>2880000</v>
      </c>
      <c r="H23" s="58"/>
    </row>
    <row r="24" spans="1:9">
      <c r="A24">
        <v>20</v>
      </c>
      <c r="B24" s="10" t="s">
        <v>56</v>
      </c>
      <c r="C24" s="10" t="s">
        <v>57</v>
      </c>
      <c r="D24" s="11">
        <v>1</v>
      </c>
      <c r="E24" s="10" t="s">
        <v>26</v>
      </c>
      <c r="F24" s="12">
        <v>2500000</v>
      </c>
      <c r="G24" s="18">
        <f t="shared" si="1"/>
        <v>2500000</v>
      </c>
      <c r="H24" s="58"/>
    </row>
    <row r="25" spans="1:9">
      <c r="B25" s="5"/>
      <c r="C25" s="5"/>
      <c r="D25" s="6" t="s">
        <v>13</v>
      </c>
      <c r="E25" s="6"/>
      <c r="F25" s="16"/>
      <c r="G25" s="16">
        <f>SUM(G7:G24)</f>
        <v>64668000</v>
      </c>
      <c r="H25" s="18">
        <f>G25-G7-G8</f>
        <v>63208000</v>
      </c>
    </row>
    <row r="26" spans="1:9">
      <c r="B26" s="42"/>
      <c r="C26" s="44" t="s">
        <v>58</v>
      </c>
      <c r="D26" s="42"/>
      <c r="E26" s="42"/>
      <c r="F26" s="43"/>
      <c r="G26" s="43"/>
    </row>
    <row r="27" spans="1:9">
      <c r="A27">
        <v>21</v>
      </c>
      <c r="B27" s="5" t="s">
        <v>58</v>
      </c>
      <c r="C27" s="5" t="s">
        <v>58</v>
      </c>
      <c r="D27" s="45">
        <v>1</v>
      </c>
      <c r="E27" s="5" t="s">
        <v>59</v>
      </c>
      <c r="F27" s="28">
        <v>8691000</v>
      </c>
      <c r="G27" s="16">
        <v>8691000</v>
      </c>
      <c r="H27" s="18"/>
    </row>
    <row r="29" spans="1:9" ht="31.5">
      <c r="A29" s="39" t="s">
        <v>60</v>
      </c>
      <c r="B29" s="40" t="s">
        <v>61</v>
      </c>
      <c r="C29" s="41" t="s">
        <v>62</v>
      </c>
      <c r="D29" s="40" t="s">
        <v>63</v>
      </c>
      <c r="E29" s="40" t="s">
        <v>64</v>
      </c>
      <c r="F29" s="40" t="s">
        <v>65</v>
      </c>
      <c r="G29" s="40" t="s">
        <v>66</v>
      </c>
      <c r="H29" s="40" t="s">
        <v>6</v>
      </c>
    </row>
    <row r="30" spans="1:9" ht="105">
      <c r="A30" s="35" t="s">
        <v>67</v>
      </c>
      <c r="B30" s="29" t="s">
        <v>68</v>
      </c>
      <c r="C30" s="4" t="s">
        <v>69</v>
      </c>
      <c r="D30" s="30">
        <v>7</v>
      </c>
      <c r="E30" s="31">
        <v>1</v>
      </c>
      <c r="F30" s="32">
        <v>1</v>
      </c>
      <c r="G30" s="33">
        <v>8000000</v>
      </c>
      <c r="H30" s="33">
        <f t="shared" ref="H30:H35" si="2">G30*F30*E30*D30</f>
        <v>56000000</v>
      </c>
      <c r="I30" s="59" t="s">
        <v>70</v>
      </c>
    </row>
    <row r="31" spans="1:9" ht="45">
      <c r="A31" s="35" t="s">
        <v>71</v>
      </c>
      <c r="B31" s="29" t="s">
        <v>72</v>
      </c>
      <c r="C31" s="4" t="s">
        <v>73</v>
      </c>
      <c r="D31" s="30">
        <v>7</v>
      </c>
      <c r="E31" s="31">
        <v>1</v>
      </c>
      <c r="F31" s="32">
        <v>1</v>
      </c>
      <c r="G31" s="33">
        <v>7000000</v>
      </c>
      <c r="H31" s="33">
        <f t="shared" si="2"/>
        <v>49000000</v>
      </c>
      <c r="I31" s="59"/>
    </row>
    <row r="32" spans="1:9" ht="21">
      <c r="A32" s="36" t="s">
        <v>74</v>
      </c>
      <c r="B32" s="36" t="s">
        <v>75</v>
      </c>
      <c r="C32" s="36" t="s">
        <v>76</v>
      </c>
      <c r="D32" s="30">
        <v>3</v>
      </c>
      <c r="E32" s="31">
        <v>1</v>
      </c>
      <c r="F32" s="32">
        <v>1</v>
      </c>
      <c r="G32" s="33">
        <v>8000000</v>
      </c>
      <c r="H32" s="33">
        <f t="shared" si="2"/>
        <v>24000000</v>
      </c>
      <c r="I32" s="59"/>
    </row>
    <row r="33" spans="1:9" ht="21">
      <c r="A33" s="36" t="s">
        <v>77</v>
      </c>
      <c r="B33" s="36" t="s">
        <v>78</v>
      </c>
      <c r="C33" s="36" t="s">
        <v>79</v>
      </c>
      <c r="D33" s="30">
        <v>2</v>
      </c>
      <c r="E33" s="31">
        <v>2</v>
      </c>
      <c r="F33" s="32">
        <v>1</v>
      </c>
      <c r="G33" s="33">
        <v>6500000</v>
      </c>
      <c r="H33" s="33">
        <f t="shared" si="2"/>
        <v>26000000</v>
      </c>
      <c r="I33" s="59"/>
    </row>
    <row r="34" spans="1:9" ht="21">
      <c r="A34" s="36" t="s">
        <v>80</v>
      </c>
      <c r="B34" s="36" t="s">
        <v>81</v>
      </c>
      <c r="C34" s="36" t="s">
        <v>79</v>
      </c>
      <c r="D34" s="30">
        <v>2</v>
      </c>
      <c r="E34" s="31">
        <v>2</v>
      </c>
      <c r="F34" s="32">
        <v>1</v>
      </c>
      <c r="G34" s="33">
        <v>6500000</v>
      </c>
      <c r="H34" s="33">
        <f t="shared" si="2"/>
        <v>26000000</v>
      </c>
      <c r="I34" s="59"/>
    </row>
    <row r="35" spans="1:9" ht="21">
      <c r="A35" s="34" t="s">
        <v>82</v>
      </c>
      <c r="B35" s="10" t="s">
        <v>83</v>
      </c>
      <c r="C35" s="3" t="s">
        <v>84</v>
      </c>
      <c r="D35" s="30">
        <v>7</v>
      </c>
      <c r="E35" s="31">
        <v>1</v>
      </c>
      <c r="F35" s="32">
        <v>1</v>
      </c>
      <c r="G35" s="33">
        <v>4000000</v>
      </c>
      <c r="H35" s="33">
        <f t="shared" si="2"/>
        <v>28000000</v>
      </c>
      <c r="I35" s="59"/>
    </row>
    <row r="36" spans="1:9" ht="72">
      <c r="A36" s="36" t="s">
        <v>85</v>
      </c>
      <c r="B36" s="36" t="s">
        <v>86</v>
      </c>
      <c r="C36" s="57" t="s">
        <v>87</v>
      </c>
      <c r="D36" s="30">
        <v>3</v>
      </c>
      <c r="E36" s="31">
        <v>1</v>
      </c>
      <c r="F36" s="32">
        <v>1</v>
      </c>
      <c r="G36" s="33">
        <v>4000000</v>
      </c>
      <c r="H36" s="33">
        <f t="shared" ref="H36:H38" si="3">G36*F36*E36*D36</f>
        <v>12000000</v>
      </c>
      <c r="I36" s="59"/>
    </row>
    <row r="37" spans="1:9" ht="21">
      <c r="A37" s="36" t="s">
        <v>85</v>
      </c>
      <c r="B37" s="36" t="s">
        <v>88</v>
      </c>
      <c r="C37" s="36" t="s">
        <v>89</v>
      </c>
      <c r="D37" s="30">
        <v>3</v>
      </c>
      <c r="E37" s="31">
        <v>1</v>
      </c>
      <c r="F37" s="32">
        <v>1</v>
      </c>
      <c r="G37" s="33">
        <v>4000000</v>
      </c>
      <c r="H37" s="33">
        <f t="shared" si="3"/>
        <v>12000000</v>
      </c>
      <c r="I37" s="59"/>
    </row>
    <row r="38" spans="1:9" ht="21">
      <c r="A38" s="36" t="s">
        <v>85</v>
      </c>
      <c r="B38" s="36" t="s">
        <v>90</v>
      </c>
      <c r="C38" s="36" t="s">
        <v>91</v>
      </c>
      <c r="D38" s="30">
        <v>3</v>
      </c>
      <c r="E38" s="31">
        <v>1</v>
      </c>
      <c r="F38" s="32">
        <v>1</v>
      </c>
      <c r="G38" s="33">
        <v>4000000</v>
      </c>
      <c r="H38" s="33">
        <f t="shared" si="3"/>
        <v>12000000</v>
      </c>
      <c r="I38" s="59"/>
    </row>
    <row r="39" spans="1:9" ht="23.25">
      <c r="A39" s="5"/>
      <c r="B39" s="5"/>
      <c r="C39" s="5"/>
      <c r="D39" s="5"/>
      <c r="E39" s="5"/>
      <c r="F39" s="38" t="s">
        <v>13</v>
      </c>
      <c r="G39" s="37"/>
      <c r="H39" s="48">
        <f>SUM(H30:H38)</f>
        <v>245000000</v>
      </c>
    </row>
    <row r="40" spans="1:9">
      <c r="I40" s="1"/>
    </row>
    <row r="43" spans="1:9" ht="23.25">
      <c r="G43" s="46" t="s">
        <v>92</v>
      </c>
      <c r="H43" s="47">
        <f>H39+G27+G25+G5</f>
        <v>1158359000</v>
      </c>
    </row>
    <row r="44" spans="1:9" ht="23.25">
      <c r="H44" s="47">
        <v>1158359000</v>
      </c>
    </row>
    <row r="45" spans="1:9">
      <c r="H45" s="18"/>
    </row>
  </sheetData>
  <mergeCells count="3">
    <mergeCell ref="H7:H24"/>
    <mergeCell ref="I30:I38"/>
    <mergeCell ref="H3:H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85240F-4021-4548-B963-FD09AE927DDE}">
  <dimension ref="A1:C57"/>
  <sheetViews>
    <sheetView workbookViewId="0">
      <selection activeCell="C7" sqref="C7"/>
    </sheetView>
  </sheetViews>
  <sheetFormatPr defaultColWidth="11.42578125" defaultRowHeight="15"/>
  <cols>
    <col min="1" max="1" width="39.7109375" customWidth="1"/>
    <col min="2" max="2" width="79" customWidth="1"/>
  </cols>
  <sheetData>
    <row r="1" spans="1:3" ht="90" customHeight="1" thickTop="1">
      <c r="A1" s="63" t="s">
        <v>93</v>
      </c>
      <c r="B1" s="64"/>
    </row>
    <row r="2" spans="1:3" ht="15.75" thickBot="1">
      <c r="A2" s="65" t="s">
        <v>94</v>
      </c>
      <c r="B2" s="66"/>
    </row>
    <row r="3" spans="1:3" ht="16.5" thickTop="1" thickBot="1">
      <c r="A3" s="67" t="s">
        <v>95</v>
      </c>
      <c r="B3" s="68"/>
    </row>
    <row r="4" spans="1:3" ht="15.75" thickTop="1">
      <c r="A4" s="69" t="s">
        <v>96</v>
      </c>
      <c r="B4" s="49" t="s">
        <v>97</v>
      </c>
    </row>
    <row r="5" spans="1:3" ht="15.75" thickBot="1">
      <c r="A5" s="70"/>
      <c r="B5" s="50" t="s">
        <v>98</v>
      </c>
    </row>
    <row r="6" spans="1:3" ht="16.5" thickTop="1" thickBot="1">
      <c r="A6" s="51" t="s">
        <v>99</v>
      </c>
      <c r="B6" s="50" t="s">
        <v>100</v>
      </c>
    </row>
    <row r="7" spans="1:3" ht="16.5" thickTop="1" thickBot="1">
      <c r="A7" s="51" t="s">
        <v>101</v>
      </c>
      <c r="B7" s="52">
        <v>49874</v>
      </c>
      <c r="C7">
        <v>1</v>
      </c>
    </row>
    <row r="8" spans="1:3" ht="16.5" thickTop="1" thickBot="1">
      <c r="A8" s="51" t="s">
        <v>102</v>
      </c>
      <c r="B8" s="52">
        <v>62343</v>
      </c>
    </row>
    <row r="9" spans="1:3" ht="16.5" thickTop="1" thickBot="1">
      <c r="A9" s="51" t="s">
        <v>103</v>
      </c>
      <c r="B9" s="52">
        <v>83124</v>
      </c>
    </row>
    <row r="10" spans="1:3" ht="16.5" thickTop="1" thickBot="1">
      <c r="A10" s="51" t="s">
        <v>104</v>
      </c>
      <c r="B10" s="52">
        <v>249372</v>
      </c>
    </row>
    <row r="11" spans="1:3" ht="16.5" thickTop="1" thickBot="1">
      <c r="A11" s="51" t="s">
        <v>105</v>
      </c>
      <c r="B11" s="53" t="s">
        <v>100</v>
      </c>
    </row>
    <row r="12" spans="1:3" ht="15.75" thickTop="1">
      <c r="A12" s="71" t="s">
        <v>106</v>
      </c>
      <c r="B12" s="55">
        <v>5300000</v>
      </c>
    </row>
    <row r="13" spans="1:3" ht="15.75" thickBot="1">
      <c r="A13" s="72"/>
      <c r="B13" s="53" t="s">
        <v>100</v>
      </c>
    </row>
    <row r="14" spans="1:3" ht="15.75" thickTop="1">
      <c r="A14" s="54" t="s">
        <v>107</v>
      </c>
      <c r="B14" s="61">
        <v>4654745</v>
      </c>
    </row>
    <row r="15" spans="1:3" ht="15.75" thickBot="1">
      <c r="A15" s="51" t="s">
        <v>100</v>
      </c>
      <c r="B15" s="62"/>
    </row>
    <row r="16" spans="1:3" ht="16.5" thickTop="1" thickBot="1">
      <c r="A16" s="51" t="s">
        <v>108</v>
      </c>
      <c r="B16" s="52">
        <v>6982000</v>
      </c>
    </row>
    <row r="17" spans="1:2" ht="16.5" thickTop="1" thickBot="1">
      <c r="A17" s="51" t="s">
        <v>109</v>
      </c>
      <c r="B17" s="52">
        <v>2844567</v>
      </c>
    </row>
    <row r="18" spans="1:2" ht="16.5" thickTop="1" thickBot="1">
      <c r="A18" s="51" t="s">
        <v>110</v>
      </c>
      <c r="B18" s="52">
        <v>1933856</v>
      </c>
    </row>
    <row r="19" spans="1:2" ht="16.5" thickTop="1" thickBot="1">
      <c r="A19" s="51" t="s">
        <v>111</v>
      </c>
      <c r="B19" s="52">
        <v>1650000</v>
      </c>
    </row>
    <row r="20" spans="1:2" ht="16.5" thickTop="1" thickBot="1">
      <c r="A20" s="51" t="s">
        <v>112</v>
      </c>
      <c r="B20" s="53" t="s">
        <v>100</v>
      </c>
    </row>
    <row r="21" spans="1:2" ht="16.5" thickTop="1" thickBot="1">
      <c r="A21" s="51" t="s">
        <v>113</v>
      </c>
      <c r="B21" s="52">
        <v>77928</v>
      </c>
    </row>
    <row r="22" spans="1:2" ht="16.5" thickTop="1" thickBot="1">
      <c r="A22" s="51" t="s">
        <v>114</v>
      </c>
      <c r="B22" s="52">
        <v>103905</v>
      </c>
    </row>
    <row r="23" spans="1:2" ht="16.5" thickTop="1" thickBot="1">
      <c r="A23" s="51" t="s">
        <v>115</v>
      </c>
      <c r="B23" s="52">
        <v>155858</v>
      </c>
    </row>
    <row r="24" spans="1:2" ht="16.5" thickTop="1" thickBot="1">
      <c r="A24" s="51" t="s">
        <v>116</v>
      </c>
      <c r="B24" s="52">
        <v>140272</v>
      </c>
    </row>
    <row r="25" spans="1:2" ht="16.5" thickTop="1" thickBot="1">
      <c r="A25" s="51" t="s">
        <v>117</v>
      </c>
      <c r="B25" s="52">
        <v>210408</v>
      </c>
    </row>
    <row r="26" spans="1:2" ht="16.5" thickTop="1" thickBot="1">
      <c r="A26" s="51" t="s">
        <v>118</v>
      </c>
      <c r="B26" s="52">
        <v>207810</v>
      </c>
    </row>
    <row r="27" spans="1:2" ht="16.5" thickTop="1" thickBot="1">
      <c r="A27" s="51" t="s">
        <v>119</v>
      </c>
      <c r="B27" s="52">
        <v>748114</v>
      </c>
    </row>
    <row r="28" spans="1:2" ht="16.5" thickTop="1" thickBot="1">
      <c r="A28" s="51" t="s">
        <v>120</v>
      </c>
      <c r="B28" s="52">
        <v>1246856</v>
      </c>
    </row>
    <row r="29" spans="1:2" ht="16.5" thickTop="1" thickBot="1">
      <c r="A29" s="51" t="s">
        <v>121</v>
      </c>
      <c r="B29" s="52">
        <v>1662476</v>
      </c>
    </row>
    <row r="30" spans="1:2" ht="16.5" thickTop="1" thickBot="1">
      <c r="A30" s="51" t="s">
        <v>122</v>
      </c>
      <c r="B30" s="52">
        <v>2493714</v>
      </c>
    </row>
    <row r="31" spans="1:2" ht="16.5" thickTop="1" thickBot="1">
      <c r="A31" s="51" t="s">
        <v>123</v>
      </c>
      <c r="B31" s="53" t="s">
        <v>100</v>
      </c>
    </row>
    <row r="32" spans="1:2" ht="16.5" thickTop="1" thickBot="1">
      <c r="A32" s="51" t="s">
        <v>124</v>
      </c>
      <c r="B32" s="52">
        <v>1246856</v>
      </c>
    </row>
    <row r="33" spans="1:2" ht="16.5" thickTop="1" thickBot="1">
      <c r="A33" s="51" t="s">
        <v>125</v>
      </c>
      <c r="B33" s="52">
        <v>1246856</v>
      </c>
    </row>
    <row r="34" spans="1:2" ht="16.5" thickTop="1" thickBot="1">
      <c r="A34" s="51" t="s">
        <v>126</v>
      </c>
      <c r="B34" s="52">
        <v>2027066</v>
      </c>
    </row>
    <row r="35" spans="1:2" ht="16.5" thickTop="1" thickBot="1">
      <c r="A35" s="51" t="s">
        <v>127</v>
      </c>
      <c r="B35" s="52">
        <v>3209522</v>
      </c>
    </row>
    <row r="36" spans="1:2" ht="15.75" thickTop="1">
      <c r="A36" s="54" t="s">
        <v>128</v>
      </c>
      <c r="B36" s="61">
        <v>4156190</v>
      </c>
    </row>
    <row r="37" spans="1:2" ht="15.75" thickBot="1">
      <c r="A37" s="51" t="s">
        <v>129</v>
      </c>
      <c r="B37" s="62"/>
    </row>
    <row r="38" spans="1:2" ht="16.5" thickTop="1" thickBot="1">
      <c r="A38" s="51" t="s">
        <v>130</v>
      </c>
      <c r="B38" s="52">
        <v>1662476</v>
      </c>
    </row>
    <row r="39" spans="1:2" ht="31.5" thickTop="1" thickBot="1">
      <c r="A39" s="51" t="s">
        <v>131</v>
      </c>
      <c r="B39" s="52">
        <v>4654745</v>
      </c>
    </row>
    <row r="40" spans="1:2" ht="16.5" thickTop="1" thickBot="1">
      <c r="A40" s="51" t="s">
        <v>132</v>
      </c>
      <c r="B40" s="52">
        <v>1454666</v>
      </c>
    </row>
    <row r="41" spans="1:2" ht="16.5" thickTop="1" thickBot="1">
      <c r="A41" s="51" t="s">
        <v>133</v>
      </c>
      <c r="B41" s="52">
        <v>415619</v>
      </c>
    </row>
    <row r="42" spans="1:2" ht="16.5" thickTop="1" thickBot="1">
      <c r="A42" s="51" t="s">
        <v>134</v>
      </c>
      <c r="B42" s="52">
        <v>1870285</v>
      </c>
    </row>
    <row r="43" spans="1:2" ht="31.5" thickTop="1" thickBot="1">
      <c r="A43" s="51" t="s">
        <v>135</v>
      </c>
      <c r="B43" s="52">
        <v>2493714</v>
      </c>
    </row>
    <row r="44" spans="1:2" ht="16.5" thickTop="1" thickBot="1">
      <c r="A44" s="51" t="s">
        <v>136</v>
      </c>
      <c r="B44" s="52">
        <v>1039047</v>
      </c>
    </row>
    <row r="45" spans="1:2" ht="46.5" thickTop="1" thickBot="1">
      <c r="A45" s="51" t="s">
        <v>137</v>
      </c>
      <c r="B45" s="52">
        <v>6000000</v>
      </c>
    </row>
    <row r="46" spans="1:2" ht="31.5" thickTop="1" thickBot="1">
      <c r="A46" s="51" t="s">
        <v>138</v>
      </c>
      <c r="B46" s="52">
        <v>5000000</v>
      </c>
    </row>
    <row r="47" spans="1:2" ht="16.5" thickTop="1" thickBot="1">
      <c r="A47" s="51" t="s">
        <v>139</v>
      </c>
      <c r="B47" s="52">
        <v>5500000</v>
      </c>
    </row>
    <row r="48" spans="1:2" ht="16.5" thickTop="1" thickBot="1">
      <c r="A48" s="51" t="s">
        <v>140</v>
      </c>
      <c r="B48" s="52">
        <v>1870285</v>
      </c>
    </row>
    <row r="49" spans="1:2" ht="16.5" thickTop="1" thickBot="1">
      <c r="A49" s="51" t="s">
        <v>141</v>
      </c>
      <c r="B49" s="52">
        <v>3324951</v>
      </c>
    </row>
    <row r="50" spans="1:2" ht="16.5" thickTop="1" thickBot="1">
      <c r="A50" s="51" t="s">
        <v>142</v>
      </c>
      <c r="B50" s="52">
        <v>7273331</v>
      </c>
    </row>
    <row r="51" spans="1:2" ht="31.5" thickTop="1" thickBot="1">
      <c r="A51" s="51" t="s">
        <v>143</v>
      </c>
      <c r="B51" s="52">
        <v>7481141</v>
      </c>
    </row>
    <row r="52" spans="1:2" ht="31.5" thickTop="1" thickBot="1">
      <c r="A52" s="51" t="s">
        <v>144</v>
      </c>
      <c r="B52" s="52">
        <v>11429521</v>
      </c>
    </row>
    <row r="53" spans="1:2" ht="16.5" thickTop="1" thickBot="1">
      <c r="A53" s="51" t="s">
        <v>145</v>
      </c>
      <c r="B53" s="53" t="s">
        <v>146</v>
      </c>
    </row>
    <row r="54" spans="1:2" ht="16.5" thickTop="1" thickBot="1">
      <c r="A54" s="51" t="s">
        <v>147</v>
      </c>
      <c r="B54" s="56">
        <v>6234285</v>
      </c>
    </row>
    <row r="55" spans="1:2" ht="16.5" thickTop="1" thickBot="1">
      <c r="A55" s="51" t="s">
        <v>148</v>
      </c>
      <c r="B55" s="56">
        <v>1870285</v>
      </c>
    </row>
    <row r="56" spans="1:2" ht="16.5" thickTop="1" thickBot="1">
      <c r="A56" s="51" t="s">
        <v>149</v>
      </c>
      <c r="B56" s="56">
        <v>2078095</v>
      </c>
    </row>
    <row r="57" spans="1:2" ht="15.75" thickTop="1"/>
  </sheetData>
  <mergeCells count="7">
    <mergeCell ref="B36:B37"/>
    <mergeCell ref="A1:B1"/>
    <mergeCell ref="A2:B2"/>
    <mergeCell ref="A3:B3"/>
    <mergeCell ref="A4:A5"/>
    <mergeCell ref="A12:A13"/>
    <mergeCell ref="B14:B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Miguel Angel Rueda Cardenas</dc:creator>
  <cp:keywords/>
  <dc:description/>
  <cp:lastModifiedBy>Dimelza Mendoza Rueda</cp:lastModifiedBy>
  <cp:revision/>
  <dcterms:created xsi:type="dcterms:W3CDTF">2025-09-29T18:41:50Z</dcterms:created>
  <dcterms:modified xsi:type="dcterms:W3CDTF">2025-11-18T20:58:29Z</dcterms:modified>
  <cp:category/>
  <cp:contentStatus/>
</cp:coreProperties>
</file>