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erpa\Desktop\Información\Contrato 2\Versión 3\"/>
    </mc:Choice>
  </mc:AlternateContent>
  <xr:revisionPtr revIDLastSave="0" documentId="13_ncr:1_{7D14317F-669D-43EF-9292-DEEB09B501E9}" xr6:coauthVersionLast="47" xr6:coauthVersionMax="47" xr10:uidLastSave="{00000000-0000-0000-0000-000000000000}"/>
  <bookViews>
    <workbookView xWindow="-110" yWindow="-110" windowWidth="19420" windowHeight="10420" firstSheet="2" activeTab="4" xr2:uid="{1ED17E0A-92A2-4285-B401-37B275F7AD6F}"/>
  </bookViews>
  <sheets>
    <sheet name="Variables" sheetId="1" r:id="rId1"/>
    <sheet name="Costos Actualización" sheetId="2" r:id="rId2"/>
    <sheet name="Costos Conservación" sheetId="3" r:id="rId3"/>
    <sheet name="Modelo Financiero (Mensualizado" sheetId="8" r:id="rId4"/>
    <sheet name="Modelo Financiero (Anualizado)" sheetId="9" r:id="rId5"/>
    <sheet name="Hoja1" sheetId="10" state="hidden" r:id="rId6"/>
  </sheets>
  <definedNames>
    <definedName name="Tram_Cons.">'Costos Conservación'!$D$25</definedName>
    <definedName name="Vlr_Act">Variables!$C$3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K12" i="8" l="1"/>
  <c r="IJ12" i="8"/>
  <c r="II12" i="8"/>
  <c r="IH12" i="8"/>
  <c r="IG12" i="8"/>
  <c r="IF12" i="8"/>
  <c r="IE12" i="8"/>
  <c r="ID12" i="8"/>
  <c r="IC12" i="8"/>
  <c r="IB12" i="8"/>
  <c r="IA12" i="8"/>
  <c r="HZ12" i="8"/>
  <c r="HY12" i="8"/>
  <c r="HX12" i="8"/>
  <c r="HW12" i="8"/>
  <c r="HV12" i="8"/>
  <c r="HU12" i="8"/>
  <c r="HT12" i="8"/>
  <c r="HS12" i="8"/>
  <c r="HR12" i="8"/>
  <c r="HQ12" i="8"/>
  <c r="HP12" i="8"/>
  <c r="HO12" i="8"/>
  <c r="HN12" i="8"/>
  <c r="HM12" i="8"/>
  <c r="HL12" i="8"/>
  <c r="HK12" i="8"/>
  <c r="HJ12" i="8"/>
  <c r="HI12" i="8"/>
  <c r="HH12" i="8"/>
  <c r="HG12" i="8"/>
  <c r="HF12" i="8"/>
  <c r="HE12" i="8"/>
  <c r="HD12" i="8"/>
  <c r="HC12" i="8"/>
  <c r="HB12" i="8"/>
  <c r="HA12" i="8"/>
  <c r="GZ12" i="8"/>
  <c r="GY12" i="8"/>
  <c r="GX12" i="8"/>
  <c r="GW12" i="8"/>
  <c r="GV12" i="8"/>
  <c r="GU12" i="8"/>
  <c r="GT12" i="8"/>
  <c r="GS12" i="8"/>
  <c r="GR12" i="8"/>
  <c r="GQ12" i="8"/>
  <c r="GP12" i="8"/>
  <c r="GO12" i="8"/>
  <c r="GN12" i="8"/>
  <c r="GM12" i="8"/>
  <c r="GL12" i="8"/>
  <c r="GK12" i="8"/>
  <c r="GJ12" i="8"/>
  <c r="GI12" i="8"/>
  <c r="GH12" i="8"/>
  <c r="GG12" i="8"/>
  <c r="GF12" i="8"/>
  <c r="GE12" i="8"/>
  <c r="GD12" i="8"/>
  <c r="GC12" i="8"/>
  <c r="GB12" i="8"/>
  <c r="GA12" i="8"/>
  <c r="FZ12" i="8"/>
  <c r="FY12" i="8"/>
  <c r="FX12" i="8"/>
  <c r="FW12" i="8"/>
  <c r="FV12" i="8"/>
  <c r="FU12" i="8"/>
  <c r="FT12" i="8"/>
  <c r="FS12" i="8"/>
  <c r="FR12" i="8"/>
  <c r="FQ12" i="8"/>
  <c r="FP12" i="8"/>
  <c r="FO12" i="8"/>
  <c r="FN12" i="8"/>
  <c r="FM12" i="8"/>
  <c r="FL12" i="8"/>
  <c r="FK12" i="8"/>
  <c r="FJ12" i="8"/>
  <c r="FI12" i="8"/>
  <c r="FH12" i="8"/>
  <c r="FG12" i="8"/>
  <c r="FF12" i="8"/>
  <c r="FE12" i="8"/>
  <c r="FD12" i="8"/>
  <c r="FC12" i="8"/>
  <c r="FB12" i="8"/>
  <c r="FA12" i="8"/>
  <c r="EZ12" i="8"/>
  <c r="EY12" i="8"/>
  <c r="EX12" i="8"/>
  <c r="EW12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EJ12" i="8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DD12" i="8"/>
  <c r="DC12" i="8"/>
  <c r="DB12" i="8"/>
  <c r="DA12" i="8"/>
  <c r="CZ12" i="8"/>
  <c r="CY12" i="8"/>
  <c r="CX12" i="8"/>
  <c r="CW12" i="8"/>
  <c r="CV12" i="8"/>
  <c r="CU12" i="8"/>
  <c r="CT12" i="8"/>
  <c r="CS12" i="8"/>
  <c r="CR12" i="8"/>
  <c r="CQ12" i="8"/>
  <c r="CP12" i="8"/>
  <c r="CO12" i="8"/>
  <c r="CN12" i="8"/>
  <c r="CM12" i="8"/>
  <c r="CL12" i="8"/>
  <c r="CK12" i="8"/>
  <c r="CJ12" i="8"/>
  <c r="CI12" i="8"/>
  <c r="CH12" i="8"/>
  <c r="CG12" i="8"/>
  <c r="CF12" i="8"/>
  <c r="CE12" i="8"/>
  <c r="CD12" i="8"/>
  <c r="CC12" i="8"/>
  <c r="CB12" i="8"/>
  <c r="CA12" i="8"/>
  <c r="BZ12" i="8"/>
  <c r="BY12" i="8"/>
  <c r="BX12" i="8"/>
  <c r="BW12" i="8"/>
  <c r="BV12" i="8"/>
  <c r="BU12" i="8"/>
  <c r="BT12" i="8"/>
  <c r="BS12" i="8"/>
  <c r="BR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F24" i="8"/>
  <c r="G24" i="8" s="1"/>
  <c r="F23" i="8"/>
  <c r="R23" i="8" s="1"/>
  <c r="AD23" i="8" s="1"/>
  <c r="AP23" i="8" s="1"/>
  <c r="BB23" i="8" s="1"/>
  <c r="BN23" i="8" s="1"/>
  <c r="BZ23" i="8" s="1"/>
  <c r="CL23" i="8" s="1"/>
  <c r="CX23" i="8" s="1"/>
  <c r="DJ23" i="8" s="1"/>
  <c r="DV23" i="8" s="1"/>
  <c r="EH23" i="8" s="1"/>
  <c r="ET23" i="8" s="1"/>
  <c r="FF23" i="8" s="1"/>
  <c r="FR23" i="8" s="1"/>
  <c r="GD23" i="8" s="1"/>
  <c r="GP23" i="8" s="1"/>
  <c r="HB23" i="8" s="1"/>
  <c r="HN23" i="8" s="1"/>
  <c r="HZ23" i="8" s="1"/>
  <c r="C1" i="8"/>
  <c r="D1" i="8"/>
  <c r="E1" i="8"/>
  <c r="D6" i="8"/>
  <c r="E6" i="8"/>
  <c r="E9" i="8"/>
  <c r="C10" i="8"/>
  <c r="C19" i="8" s="1"/>
  <c r="C20" i="8" s="1"/>
  <c r="C11" i="8"/>
  <c r="C16" i="8"/>
  <c r="D16" i="8"/>
  <c r="E16" i="8"/>
  <c r="F29" i="8"/>
  <c r="F28" i="8"/>
  <c r="E11" i="8" l="1"/>
  <c r="E10" i="8"/>
  <c r="E19" i="8" s="1"/>
  <c r="E20" i="8" s="1"/>
  <c r="F18" i="8" s="1"/>
  <c r="D11" i="8"/>
  <c r="D10" i="8"/>
  <c r="D19" i="8" s="1"/>
  <c r="D20" i="8" s="1"/>
  <c r="O24" i="8"/>
  <c r="AA24" i="8" s="1"/>
  <c r="AM24" i="8" s="1"/>
  <c r="AY24" i="8" s="1"/>
  <c r="BK24" i="8" s="1"/>
  <c r="BW24" i="8" s="1"/>
  <c r="CI24" i="8" s="1"/>
  <c r="CU24" i="8" s="1"/>
  <c r="DG24" i="8" s="1"/>
  <c r="DS24" i="8" s="1"/>
  <c r="EE24" i="8" s="1"/>
  <c r="EQ24" i="8" s="1"/>
  <c r="FC24" i="8" s="1"/>
  <c r="FO24" i="8" s="1"/>
  <c r="GA24" i="8" s="1"/>
  <c r="GM24" i="8" s="1"/>
  <c r="GY24" i="8" s="1"/>
  <c r="HK24" i="8" s="1"/>
  <c r="HW24" i="8" s="1"/>
  <c r="II24" i="8" s="1"/>
  <c r="H24" i="8"/>
  <c r="S24" i="8"/>
  <c r="AE24" i="8" s="1"/>
  <c r="AQ24" i="8" s="1"/>
  <c r="BC24" i="8" s="1"/>
  <c r="BO24" i="8" s="1"/>
  <c r="CA24" i="8" s="1"/>
  <c r="CM24" i="8" s="1"/>
  <c r="CY24" i="8" s="1"/>
  <c r="DK24" i="8" s="1"/>
  <c r="DW24" i="8" s="1"/>
  <c r="EI24" i="8" s="1"/>
  <c r="EU24" i="8" s="1"/>
  <c r="FG24" i="8" s="1"/>
  <c r="FS24" i="8" s="1"/>
  <c r="GE24" i="8" s="1"/>
  <c r="GQ24" i="8" s="1"/>
  <c r="HC24" i="8" s="1"/>
  <c r="HO24" i="8" s="1"/>
  <c r="IA24" i="8" s="1"/>
  <c r="R24" i="8"/>
  <c r="AD24" i="8" s="1"/>
  <c r="AP24" i="8" s="1"/>
  <c r="BB24" i="8" s="1"/>
  <c r="BN24" i="8" s="1"/>
  <c r="BZ24" i="8" s="1"/>
  <c r="CL24" i="8" s="1"/>
  <c r="CX24" i="8" s="1"/>
  <c r="DJ24" i="8" s="1"/>
  <c r="DV24" i="8" s="1"/>
  <c r="EH24" i="8" s="1"/>
  <c r="ET24" i="8" s="1"/>
  <c r="FF24" i="8" s="1"/>
  <c r="FR24" i="8" s="1"/>
  <c r="GD24" i="8" s="1"/>
  <c r="GP24" i="8" s="1"/>
  <c r="HB24" i="8" s="1"/>
  <c r="HN24" i="8" s="1"/>
  <c r="HZ24" i="8" s="1"/>
  <c r="G23" i="8"/>
  <c r="R28" i="8"/>
  <c r="Q29" i="8"/>
  <c r="R29" i="8" s="1"/>
  <c r="S29" i="8" s="1"/>
  <c r="T29" i="8" s="1"/>
  <c r="U29" i="8" s="1"/>
  <c r="V29" i="8" s="1"/>
  <c r="W29" i="8" s="1"/>
  <c r="X29" i="8" s="1"/>
  <c r="Y29" i="8" s="1"/>
  <c r="Z29" i="8" s="1"/>
  <c r="AA29" i="8" s="1"/>
  <c r="AB29" i="8" s="1"/>
  <c r="AC29" i="8" s="1"/>
  <c r="AD29" i="8" s="1"/>
  <c r="AE29" i="8" s="1"/>
  <c r="AF29" i="8" s="1"/>
  <c r="AG29" i="8" s="1"/>
  <c r="AH29" i="8" s="1"/>
  <c r="AI29" i="8" s="1"/>
  <c r="AJ29" i="8" s="1"/>
  <c r="AK29" i="8" s="1"/>
  <c r="AL29" i="8" s="1"/>
  <c r="AM29" i="8" s="1"/>
  <c r="AN29" i="8" s="1"/>
  <c r="AO29" i="8" s="1"/>
  <c r="AP29" i="8" s="1"/>
  <c r="AQ29" i="8" s="1"/>
  <c r="AR29" i="8" s="1"/>
  <c r="AS29" i="8" s="1"/>
  <c r="AT29" i="8" s="1"/>
  <c r="AU29" i="8" s="1"/>
  <c r="AV29" i="8" s="1"/>
  <c r="AW29" i="8" s="1"/>
  <c r="AX29" i="8" s="1"/>
  <c r="AY29" i="8" s="1"/>
  <c r="AZ29" i="8" s="1"/>
  <c r="BA29" i="8" s="1"/>
  <c r="BB29" i="8" s="1"/>
  <c r="BC29" i="8" s="1"/>
  <c r="BD29" i="8" s="1"/>
  <c r="BE29" i="8" s="1"/>
  <c r="BF29" i="8" s="1"/>
  <c r="BG29" i="8" s="1"/>
  <c r="BH29" i="8" s="1"/>
  <c r="BI29" i="8" s="1"/>
  <c r="BJ29" i="8" s="1"/>
  <c r="BK29" i="8" s="1"/>
  <c r="BL29" i="8" s="1"/>
  <c r="BM29" i="8" s="1"/>
  <c r="BN29" i="8" s="1"/>
  <c r="BO29" i="8" s="1"/>
  <c r="BP29" i="8" s="1"/>
  <c r="BQ29" i="8" s="1"/>
  <c r="BR29" i="8" s="1"/>
  <c r="BS29" i="8" s="1"/>
  <c r="BT29" i="8" s="1"/>
  <c r="BU29" i="8" s="1"/>
  <c r="BV29" i="8" s="1"/>
  <c r="BW29" i="8" s="1"/>
  <c r="BX29" i="8" s="1"/>
  <c r="BY29" i="8" s="1"/>
  <c r="BZ29" i="8" s="1"/>
  <c r="CA29" i="8" s="1"/>
  <c r="CB29" i="8" s="1"/>
  <c r="CC29" i="8" s="1"/>
  <c r="CD29" i="8" s="1"/>
  <c r="CE29" i="8" s="1"/>
  <c r="CF29" i="8" s="1"/>
  <c r="CG29" i="8" s="1"/>
  <c r="CH29" i="8" s="1"/>
  <c r="CI29" i="8" s="1"/>
  <c r="CJ29" i="8" s="1"/>
  <c r="CK29" i="8" s="1"/>
  <c r="CL29" i="8" s="1"/>
  <c r="CM29" i="8" s="1"/>
  <c r="CN29" i="8" s="1"/>
  <c r="CO29" i="8" s="1"/>
  <c r="CP29" i="8" s="1"/>
  <c r="CQ29" i="8" s="1"/>
  <c r="CR29" i="8" s="1"/>
  <c r="CS29" i="8" s="1"/>
  <c r="CT29" i="8" s="1"/>
  <c r="CU29" i="8" s="1"/>
  <c r="CV29" i="8" s="1"/>
  <c r="CW29" i="8" s="1"/>
  <c r="CX29" i="8" s="1"/>
  <c r="CY29" i="8" s="1"/>
  <c r="CZ29" i="8" s="1"/>
  <c r="DA29" i="8" s="1"/>
  <c r="DB29" i="8" s="1"/>
  <c r="DC29" i="8" s="1"/>
  <c r="DD29" i="8" s="1"/>
  <c r="DE29" i="8" s="1"/>
  <c r="DF29" i="8" s="1"/>
  <c r="DG29" i="8" s="1"/>
  <c r="DH29" i="8" s="1"/>
  <c r="DI29" i="8" s="1"/>
  <c r="DJ29" i="8" s="1"/>
  <c r="DK29" i="8" s="1"/>
  <c r="DL29" i="8" s="1"/>
  <c r="DM29" i="8" s="1"/>
  <c r="DN29" i="8" s="1"/>
  <c r="DO29" i="8" s="1"/>
  <c r="DP29" i="8" s="1"/>
  <c r="DQ29" i="8" s="1"/>
  <c r="DR29" i="8" s="1"/>
  <c r="DS29" i="8" s="1"/>
  <c r="DT29" i="8" s="1"/>
  <c r="DU29" i="8" s="1"/>
  <c r="DV29" i="8" s="1"/>
  <c r="DW29" i="8" s="1"/>
  <c r="DX29" i="8" s="1"/>
  <c r="DY29" i="8" s="1"/>
  <c r="DZ29" i="8" s="1"/>
  <c r="EA29" i="8" s="1"/>
  <c r="EB29" i="8" s="1"/>
  <c r="EC29" i="8" s="1"/>
  <c r="ED29" i="8" s="1"/>
  <c r="EE29" i="8" s="1"/>
  <c r="EF29" i="8" s="1"/>
  <c r="EG29" i="8" s="1"/>
  <c r="EH29" i="8" s="1"/>
  <c r="EI29" i="8" s="1"/>
  <c r="EJ29" i="8" s="1"/>
  <c r="EK29" i="8" s="1"/>
  <c r="EL29" i="8" s="1"/>
  <c r="EM29" i="8" s="1"/>
  <c r="EN29" i="8" s="1"/>
  <c r="EO29" i="8" s="1"/>
  <c r="EP29" i="8" s="1"/>
  <c r="EQ29" i="8" s="1"/>
  <c r="ER29" i="8" s="1"/>
  <c r="ES29" i="8" s="1"/>
  <c r="ET29" i="8" s="1"/>
  <c r="EU29" i="8" s="1"/>
  <c r="EV29" i="8" s="1"/>
  <c r="EW29" i="8" s="1"/>
  <c r="EX29" i="8" s="1"/>
  <c r="EY29" i="8" s="1"/>
  <c r="EZ29" i="8" s="1"/>
  <c r="FA29" i="8" s="1"/>
  <c r="FB29" i="8" s="1"/>
  <c r="FC29" i="8" s="1"/>
  <c r="FD29" i="8" s="1"/>
  <c r="FE29" i="8" s="1"/>
  <c r="FF29" i="8" s="1"/>
  <c r="FG29" i="8" s="1"/>
  <c r="FH29" i="8" s="1"/>
  <c r="FI29" i="8" s="1"/>
  <c r="FJ29" i="8" s="1"/>
  <c r="FK29" i="8" s="1"/>
  <c r="FL29" i="8" s="1"/>
  <c r="FM29" i="8" s="1"/>
  <c r="FN29" i="8" s="1"/>
  <c r="FO29" i="8" s="1"/>
  <c r="FP29" i="8" s="1"/>
  <c r="FQ29" i="8" s="1"/>
  <c r="FR29" i="8" s="1"/>
  <c r="FS29" i="8" s="1"/>
  <c r="FT29" i="8" s="1"/>
  <c r="FU29" i="8" s="1"/>
  <c r="FV29" i="8" s="1"/>
  <c r="FW29" i="8" s="1"/>
  <c r="FX29" i="8" s="1"/>
  <c r="FY29" i="8" s="1"/>
  <c r="FZ29" i="8" s="1"/>
  <c r="GA29" i="8" s="1"/>
  <c r="GB29" i="8" s="1"/>
  <c r="GC29" i="8" s="1"/>
  <c r="GD29" i="8" s="1"/>
  <c r="GE29" i="8" s="1"/>
  <c r="GF29" i="8" s="1"/>
  <c r="GG29" i="8" s="1"/>
  <c r="GH29" i="8" s="1"/>
  <c r="GI29" i="8" s="1"/>
  <c r="GJ29" i="8" s="1"/>
  <c r="GK29" i="8" s="1"/>
  <c r="GL29" i="8" s="1"/>
  <c r="GM29" i="8" s="1"/>
  <c r="GN29" i="8" s="1"/>
  <c r="GO29" i="8" s="1"/>
  <c r="GP29" i="8" s="1"/>
  <c r="GQ29" i="8" s="1"/>
  <c r="GR29" i="8" s="1"/>
  <c r="GS29" i="8" s="1"/>
  <c r="GT29" i="8" s="1"/>
  <c r="GU29" i="8" s="1"/>
  <c r="GV29" i="8" s="1"/>
  <c r="GW29" i="8" s="1"/>
  <c r="GX29" i="8" s="1"/>
  <c r="GY29" i="8" s="1"/>
  <c r="GZ29" i="8" s="1"/>
  <c r="HA29" i="8" s="1"/>
  <c r="HB29" i="8" s="1"/>
  <c r="HC29" i="8" s="1"/>
  <c r="HD29" i="8" s="1"/>
  <c r="HE29" i="8" s="1"/>
  <c r="HF29" i="8" s="1"/>
  <c r="HG29" i="8" s="1"/>
  <c r="HH29" i="8" s="1"/>
  <c r="HI29" i="8" s="1"/>
  <c r="HJ29" i="8" s="1"/>
  <c r="HK29" i="8" s="1"/>
  <c r="HL29" i="8" s="1"/>
  <c r="HM29" i="8" s="1"/>
  <c r="HN29" i="8" s="1"/>
  <c r="HO29" i="8" s="1"/>
  <c r="HP29" i="8" s="1"/>
  <c r="HQ29" i="8" s="1"/>
  <c r="HR29" i="8" s="1"/>
  <c r="HS29" i="8" s="1"/>
  <c r="HT29" i="8" s="1"/>
  <c r="HU29" i="8" s="1"/>
  <c r="HV29" i="8" s="1"/>
  <c r="HW29" i="8" s="1"/>
  <c r="HX29" i="8" s="1"/>
  <c r="HY29" i="8" s="1"/>
  <c r="HZ29" i="8" s="1"/>
  <c r="IA29" i="8" s="1"/>
  <c r="IB29" i="8" s="1"/>
  <c r="IC29" i="8" s="1"/>
  <c r="ID29" i="8" s="1"/>
  <c r="IE29" i="8" s="1"/>
  <c r="IF29" i="8" s="1"/>
  <c r="IG29" i="8" s="1"/>
  <c r="IH29" i="8" s="1"/>
  <c r="II29" i="8" s="1"/>
  <c r="IJ29" i="8" s="1"/>
  <c r="IK29" i="8" s="1"/>
  <c r="P29" i="8"/>
  <c r="O29" i="8"/>
  <c r="N29" i="8"/>
  <c r="M29" i="8"/>
  <c r="L29" i="8"/>
  <c r="K29" i="8"/>
  <c r="J29" i="8"/>
  <c r="I29" i="8"/>
  <c r="H29" i="8"/>
  <c r="Q28" i="8"/>
  <c r="P28" i="8"/>
  <c r="O28" i="8"/>
  <c r="O27" i="8" s="1"/>
  <c r="N28" i="8"/>
  <c r="N27" i="8" s="1"/>
  <c r="M28" i="8"/>
  <c r="L28" i="8"/>
  <c r="L27" i="8" s="1"/>
  <c r="K28" i="8"/>
  <c r="K27" i="8" s="1"/>
  <c r="J28" i="8"/>
  <c r="I28" i="8"/>
  <c r="H28" i="8"/>
  <c r="G29" i="8"/>
  <c r="G28" i="8"/>
  <c r="F27" i="8"/>
  <c r="C7" i="1"/>
  <c r="H27" i="8" l="1"/>
  <c r="P27" i="8"/>
  <c r="I24" i="8"/>
  <c r="T24" i="8"/>
  <c r="AF24" i="8" s="1"/>
  <c r="AR24" i="8" s="1"/>
  <c r="BD24" i="8" s="1"/>
  <c r="BP24" i="8" s="1"/>
  <c r="CB24" i="8" s="1"/>
  <c r="CN24" i="8" s="1"/>
  <c r="CZ24" i="8" s="1"/>
  <c r="DL24" i="8" s="1"/>
  <c r="DX24" i="8" s="1"/>
  <c r="EJ24" i="8" s="1"/>
  <c r="EV24" i="8" s="1"/>
  <c r="FH24" i="8" s="1"/>
  <c r="FT24" i="8" s="1"/>
  <c r="GF24" i="8" s="1"/>
  <c r="GR24" i="8" s="1"/>
  <c r="HD24" i="8" s="1"/>
  <c r="HP24" i="8" s="1"/>
  <c r="IB24" i="8" s="1"/>
  <c r="I27" i="8"/>
  <c r="M27" i="8"/>
  <c r="H23" i="8"/>
  <c r="S23" i="8"/>
  <c r="AE23" i="8" s="1"/>
  <c r="AQ23" i="8" s="1"/>
  <c r="BC23" i="8" s="1"/>
  <c r="BO23" i="8" s="1"/>
  <c r="CA23" i="8" s="1"/>
  <c r="CM23" i="8" s="1"/>
  <c r="CY23" i="8" s="1"/>
  <c r="DK23" i="8" s="1"/>
  <c r="DW23" i="8" s="1"/>
  <c r="EI23" i="8" s="1"/>
  <c r="EU23" i="8" s="1"/>
  <c r="FG23" i="8" s="1"/>
  <c r="FS23" i="8" s="1"/>
  <c r="GE23" i="8" s="1"/>
  <c r="GQ23" i="8" s="1"/>
  <c r="HC23" i="8" s="1"/>
  <c r="HO23" i="8" s="1"/>
  <c r="IA23" i="8" s="1"/>
  <c r="G27" i="8"/>
  <c r="J27" i="8"/>
  <c r="R27" i="8"/>
  <c r="Q27" i="8"/>
  <c r="S28" i="8"/>
  <c r="J24" i="8" l="1"/>
  <c r="U24" i="8"/>
  <c r="AG24" i="8" s="1"/>
  <c r="AS24" i="8" s="1"/>
  <c r="BE24" i="8" s="1"/>
  <c r="BQ24" i="8" s="1"/>
  <c r="CC24" i="8" s="1"/>
  <c r="CO24" i="8" s="1"/>
  <c r="DA24" i="8" s="1"/>
  <c r="DM24" i="8" s="1"/>
  <c r="DY24" i="8" s="1"/>
  <c r="EK24" i="8" s="1"/>
  <c r="EW24" i="8" s="1"/>
  <c r="FI24" i="8" s="1"/>
  <c r="FU24" i="8" s="1"/>
  <c r="GG24" i="8" s="1"/>
  <c r="GS24" i="8" s="1"/>
  <c r="HE24" i="8" s="1"/>
  <c r="HQ24" i="8" s="1"/>
  <c r="IC24" i="8" s="1"/>
  <c r="I23" i="8"/>
  <c r="T23" i="8"/>
  <c r="AF23" i="8" s="1"/>
  <c r="AR23" i="8" s="1"/>
  <c r="BD23" i="8" s="1"/>
  <c r="BP23" i="8" s="1"/>
  <c r="CB23" i="8" s="1"/>
  <c r="CN23" i="8" s="1"/>
  <c r="CZ23" i="8" s="1"/>
  <c r="DL23" i="8" s="1"/>
  <c r="DX23" i="8" s="1"/>
  <c r="EJ23" i="8" s="1"/>
  <c r="EV23" i="8" s="1"/>
  <c r="FH23" i="8" s="1"/>
  <c r="FT23" i="8" s="1"/>
  <c r="GF23" i="8" s="1"/>
  <c r="GR23" i="8" s="1"/>
  <c r="HD23" i="8" s="1"/>
  <c r="HP23" i="8" s="1"/>
  <c r="IB23" i="8" s="1"/>
  <c r="T28" i="8"/>
  <c r="S27" i="8"/>
  <c r="K24" i="8" l="1"/>
  <c r="V24" i="8"/>
  <c r="AH24" i="8" s="1"/>
  <c r="AT24" i="8" s="1"/>
  <c r="BF24" i="8" s="1"/>
  <c r="BR24" i="8" s="1"/>
  <c r="CD24" i="8" s="1"/>
  <c r="CP24" i="8" s="1"/>
  <c r="DB24" i="8" s="1"/>
  <c r="DN24" i="8" s="1"/>
  <c r="DZ24" i="8" s="1"/>
  <c r="EL24" i="8" s="1"/>
  <c r="EX24" i="8" s="1"/>
  <c r="FJ24" i="8" s="1"/>
  <c r="FV24" i="8" s="1"/>
  <c r="GH24" i="8" s="1"/>
  <c r="GT24" i="8" s="1"/>
  <c r="HF24" i="8" s="1"/>
  <c r="HR24" i="8" s="1"/>
  <c r="ID24" i="8" s="1"/>
  <c r="J23" i="8"/>
  <c r="U23" i="8"/>
  <c r="AG23" i="8" s="1"/>
  <c r="AS23" i="8" s="1"/>
  <c r="BE23" i="8" s="1"/>
  <c r="BQ23" i="8" s="1"/>
  <c r="CC23" i="8" s="1"/>
  <c r="CO23" i="8" s="1"/>
  <c r="DA23" i="8" s="1"/>
  <c r="DM23" i="8" s="1"/>
  <c r="DY23" i="8" s="1"/>
  <c r="EK23" i="8" s="1"/>
  <c r="EW23" i="8" s="1"/>
  <c r="FI23" i="8" s="1"/>
  <c r="FU23" i="8" s="1"/>
  <c r="GG23" i="8" s="1"/>
  <c r="GS23" i="8" s="1"/>
  <c r="HE23" i="8" s="1"/>
  <c r="HQ23" i="8" s="1"/>
  <c r="IC23" i="8" s="1"/>
  <c r="U28" i="8"/>
  <c r="T27" i="8"/>
  <c r="L24" i="8" l="1"/>
  <c r="W24" i="8"/>
  <c r="AI24" i="8" s="1"/>
  <c r="AU24" i="8" s="1"/>
  <c r="BG24" i="8" s="1"/>
  <c r="BS24" i="8" s="1"/>
  <c r="CE24" i="8" s="1"/>
  <c r="CQ24" i="8" s="1"/>
  <c r="DC24" i="8" s="1"/>
  <c r="DO24" i="8" s="1"/>
  <c r="EA24" i="8" s="1"/>
  <c r="EM24" i="8" s="1"/>
  <c r="EY24" i="8" s="1"/>
  <c r="FK24" i="8" s="1"/>
  <c r="FW24" i="8" s="1"/>
  <c r="GI24" i="8" s="1"/>
  <c r="GU24" i="8" s="1"/>
  <c r="HG24" i="8" s="1"/>
  <c r="HS24" i="8" s="1"/>
  <c r="IE24" i="8" s="1"/>
  <c r="K23" i="8"/>
  <c r="V23" i="8"/>
  <c r="AH23" i="8" s="1"/>
  <c r="AT23" i="8" s="1"/>
  <c r="BF23" i="8" s="1"/>
  <c r="BR23" i="8" s="1"/>
  <c r="CD23" i="8" s="1"/>
  <c r="CP23" i="8" s="1"/>
  <c r="DB23" i="8" s="1"/>
  <c r="DN23" i="8" s="1"/>
  <c r="DZ23" i="8" s="1"/>
  <c r="EL23" i="8" s="1"/>
  <c r="EX23" i="8" s="1"/>
  <c r="FJ23" i="8" s="1"/>
  <c r="FV23" i="8" s="1"/>
  <c r="GH23" i="8" s="1"/>
  <c r="GT23" i="8" s="1"/>
  <c r="HF23" i="8" s="1"/>
  <c r="HR23" i="8" s="1"/>
  <c r="ID23" i="8" s="1"/>
  <c r="U27" i="8"/>
  <c r="V28" i="8"/>
  <c r="M24" i="8" l="1"/>
  <c r="X24" i="8"/>
  <c r="AJ24" i="8" s="1"/>
  <c r="AV24" i="8" s="1"/>
  <c r="BH24" i="8" s="1"/>
  <c r="BT24" i="8" s="1"/>
  <c r="CF24" i="8" s="1"/>
  <c r="CR24" i="8" s="1"/>
  <c r="DD24" i="8" s="1"/>
  <c r="DP24" i="8" s="1"/>
  <c r="EB24" i="8" s="1"/>
  <c r="EN24" i="8" s="1"/>
  <c r="EZ24" i="8" s="1"/>
  <c r="FL24" i="8" s="1"/>
  <c r="FX24" i="8" s="1"/>
  <c r="GJ24" i="8" s="1"/>
  <c r="GV24" i="8" s="1"/>
  <c r="HH24" i="8" s="1"/>
  <c r="HT24" i="8" s="1"/>
  <c r="IF24" i="8" s="1"/>
  <c r="L23" i="8"/>
  <c r="W23" i="8"/>
  <c r="AI23" i="8" s="1"/>
  <c r="AU23" i="8" s="1"/>
  <c r="BG23" i="8" s="1"/>
  <c r="BS23" i="8" s="1"/>
  <c r="CE23" i="8" s="1"/>
  <c r="CQ23" i="8" s="1"/>
  <c r="DC23" i="8" s="1"/>
  <c r="DO23" i="8" s="1"/>
  <c r="EA23" i="8" s="1"/>
  <c r="EM23" i="8" s="1"/>
  <c r="EY23" i="8" s="1"/>
  <c r="FK23" i="8" s="1"/>
  <c r="FW23" i="8" s="1"/>
  <c r="GI23" i="8" s="1"/>
  <c r="GU23" i="8" s="1"/>
  <c r="HG23" i="8" s="1"/>
  <c r="HS23" i="8" s="1"/>
  <c r="IE23" i="8" s="1"/>
  <c r="W28" i="8"/>
  <c r="V27" i="8"/>
  <c r="N24" i="8" l="1"/>
  <c r="Z24" i="8" s="1"/>
  <c r="AL24" i="8" s="1"/>
  <c r="AX24" i="8" s="1"/>
  <c r="BJ24" i="8" s="1"/>
  <c r="BV24" i="8" s="1"/>
  <c r="CH24" i="8" s="1"/>
  <c r="CT24" i="8" s="1"/>
  <c r="DF24" i="8" s="1"/>
  <c r="DR24" i="8" s="1"/>
  <c r="ED24" i="8" s="1"/>
  <c r="EP24" i="8" s="1"/>
  <c r="FB24" i="8" s="1"/>
  <c r="FN24" i="8" s="1"/>
  <c r="FZ24" i="8" s="1"/>
  <c r="GL24" i="8" s="1"/>
  <c r="GX24" i="8" s="1"/>
  <c r="HJ24" i="8" s="1"/>
  <c r="HV24" i="8" s="1"/>
  <c r="IH24" i="8" s="1"/>
  <c r="Y24" i="8"/>
  <c r="AK24" i="8" s="1"/>
  <c r="AW24" i="8" s="1"/>
  <c r="BI24" i="8" s="1"/>
  <c r="BU24" i="8" s="1"/>
  <c r="CG24" i="8" s="1"/>
  <c r="CS24" i="8" s="1"/>
  <c r="DE24" i="8" s="1"/>
  <c r="DQ24" i="8" s="1"/>
  <c r="EC24" i="8" s="1"/>
  <c r="EO24" i="8" s="1"/>
  <c r="FA24" i="8" s="1"/>
  <c r="FM24" i="8" s="1"/>
  <c r="FY24" i="8" s="1"/>
  <c r="GK24" i="8" s="1"/>
  <c r="GW24" i="8" s="1"/>
  <c r="HI24" i="8" s="1"/>
  <c r="HU24" i="8" s="1"/>
  <c r="IG24" i="8" s="1"/>
  <c r="M23" i="8"/>
  <c r="X23" i="8"/>
  <c r="AJ23" i="8" s="1"/>
  <c r="AV23" i="8" s="1"/>
  <c r="BH23" i="8" s="1"/>
  <c r="BT23" i="8" s="1"/>
  <c r="CF23" i="8" s="1"/>
  <c r="CR23" i="8" s="1"/>
  <c r="DD23" i="8" s="1"/>
  <c r="DP23" i="8" s="1"/>
  <c r="EB23" i="8" s="1"/>
  <c r="EN23" i="8" s="1"/>
  <c r="EZ23" i="8" s="1"/>
  <c r="FL23" i="8" s="1"/>
  <c r="FX23" i="8" s="1"/>
  <c r="GJ23" i="8" s="1"/>
  <c r="GV23" i="8" s="1"/>
  <c r="HH23" i="8" s="1"/>
  <c r="HT23" i="8" s="1"/>
  <c r="IF23" i="8" s="1"/>
  <c r="X28" i="8"/>
  <c r="W27" i="8"/>
  <c r="N23" i="8" l="1"/>
  <c r="Y23" i="8"/>
  <c r="AK23" i="8" s="1"/>
  <c r="AW23" i="8" s="1"/>
  <c r="BI23" i="8" s="1"/>
  <c r="BU23" i="8" s="1"/>
  <c r="CG23" i="8" s="1"/>
  <c r="CS23" i="8" s="1"/>
  <c r="DE23" i="8" s="1"/>
  <c r="DQ23" i="8" s="1"/>
  <c r="EC23" i="8" s="1"/>
  <c r="EO23" i="8" s="1"/>
  <c r="FA23" i="8" s="1"/>
  <c r="FM23" i="8" s="1"/>
  <c r="FY23" i="8" s="1"/>
  <c r="GK23" i="8" s="1"/>
  <c r="GW23" i="8" s="1"/>
  <c r="HI23" i="8" s="1"/>
  <c r="HU23" i="8" s="1"/>
  <c r="IG23" i="8" s="1"/>
  <c r="Y28" i="8"/>
  <c r="X27" i="8"/>
  <c r="O23" i="8" l="1"/>
  <c r="Z23" i="8"/>
  <c r="AL23" i="8" s="1"/>
  <c r="AX23" i="8" s="1"/>
  <c r="BJ23" i="8" s="1"/>
  <c r="BV23" i="8" s="1"/>
  <c r="CH23" i="8" s="1"/>
  <c r="CT23" i="8" s="1"/>
  <c r="DF23" i="8" s="1"/>
  <c r="DR23" i="8" s="1"/>
  <c r="ED23" i="8" s="1"/>
  <c r="EP23" i="8" s="1"/>
  <c r="FB23" i="8" s="1"/>
  <c r="FN23" i="8" s="1"/>
  <c r="FZ23" i="8" s="1"/>
  <c r="GL23" i="8" s="1"/>
  <c r="GX23" i="8" s="1"/>
  <c r="HJ23" i="8" s="1"/>
  <c r="HV23" i="8" s="1"/>
  <c r="IH23" i="8" s="1"/>
  <c r="Z28" i="8"/>
  <c r="Y27" i="8"/>
  <c r="P23" i="8" l="1"/>
  <c r="AA23" i="8"/>
  <c r="AM23" i="8" s="1"/>
  <c r="AY23" i="8" s="1"/>
  <c r="BK23" i="8" s="1"/>
  <c r="BW23" i="8" s="1"/>
  <c r="CI23" i="8" s="1"/>
  <c r="CU23" i="8" s="1"/>
  <c r="DG23" i="8" s="1"/>
  <c r="DS23" i="8" s="1"/>
  <c r="EE23" i="8" s="1"/>
  <c r="EQ23" i="8" s="1"/>
  <c r="FC23" i="8" s="1"/>
  <c r="FO23" i="8" s="1"/>
  <c r="GA23" i="8" s="1"/>
  <c r="GM23" i="8" s="1"/>
  <c r="GY23" i="8" s="1"/>
  <c r="HK23" i="8" s="1"/>
  <c r="HW23" i="8" s="1"/>
  <c r="II23" i="8" s="1"/>
  <c r="AA28" i="8"/>
  <c r="Z27" i="8"/>
  <c r="Q23" i="8" l="1"/>
  <c r="AC23" i="8" s="1"/>
  <c r="AO23" i="8" s="1"/>
  <c r="BA23" i="8" s="1"/>
  <c r="BM23" i="8" s="1"/>
  <c r="BY23" i="8" s="1"/>
  <c r="CK23" i="8" s="1"/>
  <c r="CW23" i="8" s="1"/>
  <c r="DI23" i="8" s="1"/>
  <c r="DU23" i="8" s="1"/>
  <c r="EG23" i="8" s="1"/>
  <c r="ES23" i="8" s="1"/>
  <c r="FE23" i="8" s="1"/>
  <c r="FQ23" i="8" s="1"/>
  <c r="GC23" i="8" s="1"/>
  <c r="GO23" i="8" s="1"/>
  <c r="HA23" i="8" s="1"/>
  <c r="HM23" i="8" s="1"/>
  <c r="HY23" i="8" s="1"/>
  <c r="IK23" i="8" s="1"/>
  <c r="AB23" i="8"/>
  <c r="AN23" i="8" s="1"/>
  <c r="AZ23" i="8" s="1"/>
  <c r="BL23" i="8" s="1"/>
  <c r="BX23" i="8" s="1"/>
  <c r="CJ23" i="8" s="1"/>
  <c r="CV23" i="8" s="1"/>
  <c r="DH23" i="8" s="1"/>
  <c r="DT23" i="8" s="1"/>
  <c r="EF23" i="8" s="1"/>
  <c r="ER23" i="8" s="1"/>
  <c r="FD23" i="8" s="1"/>
  <c r="FP23" i="8" s="1"/>
  <c r="GB23" i="8" s="1"/>
  <c r="GN23" i="8" s="1"/>
  <c r="GZ23" i="8" s="1"/>
  <c r="HL23" i="8" s="1"/>
  <c r="HX23" i="8" s="1"/>
  <c r="IJ23" i="8" s="1"/>
  <c r="AB28" i="8"/>
  <c r="AA27" i="8"/>
  <c r="AC28" i="8" l="1"/>
  <c r="AB27" i="8"/>
  <c r="AD28" i="8" l="1"/>
  <c r="AC27" i="8"/>
  <c r="AE28" i="8" l="1"/>
  <c r="AD27" i="8"/>
  <c r="AF28" i="8" l="1"/>
  <c r="AE27" i="8"/>
  <c r="AG28" i="8" l="1"/>
  <c r="AF27" i="8"/>
  <c r="AH28" i="8" l="1"/>
  <c r="AG27" i="8"/>
  <c r="AI28" i="8" l="1"/>
  <c r="AH27" i="8"/>
  <c r="AJ28" i="8" l="1"/>
  <c r="AI27" i="8"/>
  <c r="AK28" i="8" l="1"/>
  <c r="AJ27" i="8"/>
  <c r="AL28" i="8" l="1"/>
  <c r="AK27" i="8"/>
  <c r="AM28" i="8" l="1"/>
  <c r="AL27" i="8"/>
  <c r="AN28" i="8" l="1"/>
  <c r="AM27" i="8"/>
  <c r="AO28" i="8" l="1"/>
  <c r="AN27" i="8"/>
  <c r="AP28" i="8" l="1"/>
  <c r="AO27" i="8"/>
  <c r="AQ28" i="8" l="1"/>
  <c r="AP27" i="8"/>
  <c r="AR28" i="8" l="1"/>
  <c r="AQ27" i="8"/>
  <c r="AS28" i="8" l="1"/>
  <c r="AR27" i="8"/>
  <c r="AT28" i="8" l="1"/>
  <c r="AS27" i="8"/>
  <c r="AU28" i="8" l="1"/>
  <c r="AT27" i="8"/>
  <c r="AV28" i="8" l="1"/>
  <c r="AU27" i="8"/>
  <c r="AW28" i="8" l="1"/>
  <c r="AV27" i="8"/>
  <c r="AX28" i="8" l="1"/>
  <c r="AW27" i="8"/>
  <c r="AY28" i="8" l="1"/>
  <c r="AX27" i="8"/>
  <c r="AZ28" i="8" l="1"/>
  <c r="AY27" i="8"/>
  <c r="BA28" i="8" l="1"/>
  <c r="AZ27" i="8"/>
  <c r="BB28" i="8" l="1"/>
  <c r="BA27" i="8"/>
  <c r="BC28" i="8" l="1"/>
  <c r="BB27" i="8"/>
  <c r="BD28" i="8" l="1"/>
  <c r="BC27" i="8"/>
  <c r="BE28" i="8" l="1"/>
  <c r="BD27" i="8"/>
  <c r="BF28" i="8" l="1"/>
  <c r="BE27" i="8"/>
  <c r="BG28" i="8" l="1"/>
  <c r="BF27" i="8"/>
  <c r="BH28" i="8" l="1"/>
  <c r="BG27" i="8"/>
  <c r="BI28" i="8" l="1"/>
  <c r="BH27" i="8"/>
  <c r="BJ28" i="8" l="1"/>
  <c r="BI27" i="8"/>
  <c r="BK28" i="8" l="1"/>
  <c r="BJ27" i="8"/>
  <c r="BL28" i="8" l="1"/>
  <c r="BK27" i="8"/>
  <c r="BM28" i="8" l="1"/>
  <c r="BL27" i="8"/>
  <c r="BN28" i="8" l="1"/>
  <c r="BM27" i="8"/>
  <c r="BO28" i="8" l="1"/>
  <c r="BN27" i="8"/>
  <c r="BP28" i="8" l="1"/>
  <c r="BO27" i="8"/>
  <c r="BQ28" i="8" l="1"/>
  <c r="BP27" i="8"/>
  <c r="BR28" i="8" l="1"/>
  <c r="BQ27" i="8"/>
  <c r="BS28" i="8" l="1"/>
  <c r="BR27" i="8"/>
  <c r="BT28" i="8" l="1"/>
  <c r="BS27" i="8"/>
  <c r="BU28" i="8" l="1"/>
  <c r="BT27" i="8"/>
  <c r="BV28" i="8" l="1"/>
  <c r="BU27" i="8"/>
  <c r="BW28" i="8" l="1"/>
  <c r="BV27" i="8"/>
  <c r="BX28" i="8" l="1"/>
  <c r="BW27" i="8"/>
  <c r="BY28" i="8" l="1"/>
  <c r="BX27" i="8"/>
  <c r="BZ28" i="8" l="1"/>
  <c r="BY27" i="8"/>
  <c r="CA28" i="8" l="1"/>
  <c r="BZ27" i="8"/>
  <c r="CB28" i="8" l="1"/>
  <c r="CA27" i="8"/>
  <c r="CC28" i="8" l="1"/>
  <c r="CB27" i="8"/>
  <c r="CD28" i="8" l="1"/>
  <c r="CC27" i="8"/>
  <c r="CE28" i="8" l="1"/>
  <c r="CD27" i="8"/>
  <c r="CF28" i="8" l="1"/>
  <c r="CE27" i="8"/>
  <c r="CG28" i="8" l="1"/>
  <c r="CF27" i="8"/>
  <c r="CH28" i="8" l="1"/>
  <c r="CG27" i="8"/>
  <c r="CI28" i="8" l="1"/>
  <c r="CH27" i="8"/>
  <c r="CJ28" i="8" l="1"/>
  <c r="CI27" i="8"/>
  <c r="CK28" i="8" l="1"/>
  <c r="CJ27" i="8"/>
  <c r="CL28" i="8" l="1"/>
  <c r="CK27" i="8"/>
  <c r="CM28" i="8" l="1"/>
  <c r="CL27" i="8"/>
  <c r="CN28" i="8" l="1"/>
  <c r="CM27" i="8"/>
  <c r="CO28" i="8" l="1"/>
  <c r="CN27" i="8"/>
  <c r="CP28" i="8" l="1"/>
  <c r="CO27" i="8"/>
  <c r="CQ28" i="8" l="1"/>
  <c r="CP27" i="8"/>
  <c r="CR28" i="8" l="1"/>
  <c r="CQ27" i="8"/>
  <c r="CS28" i="8" l="1"/>
  <c r="CR27" i="8"/>
  <c r="CT28" i="8" l="1"/>
  <c r="CS27" i="8"/>
  <c r="CU28" i="8" l="1"/>
  <c r="CT27" i="8"/>
  <c r="CV28" i="8" l="1"/>
  <c r="CU27" i="8"/>
  <c r="CW28" i="8" l="1"/>
  <c r="CV27" i="8"/>
  <c r="CX28" i="8" l="1"/>
  <c r="CW27" i="8"/>
  <c r="CY28" i="8" l="1"/>
  <c r="CX27" i="8"/>
  <c r="CZ28" i="8" l="1"/>
  <c r="CY27" i="8"/>
  <c r="DA28" i="8" l="1"/>
  <c r="CZ27" i="8"/>
  <c r="DB28" i="8" l="1"/>
  <c r="DA27" i="8"/>
  <c r="DC28" i="8" l="1"/>
  <c r="DB27" i="8"/>
  <c r="DD28" i="8" l="1"/>
  <c r="DC27" i="8"/>
  <c r="DE28" i="8" l="1"/>
  <c r="DD27" i="8"/>
  <c r="DF28" i="8" l="1"/>
  <c r="DE27" i="8"/>
  <c r="DG28" i="8" l="1"/>
  <c r="DF27" i="8"/>
  <c r="DH28" i="8" l="1"/>
  <c r="DG27" i="8"/>
  <c r="DI28" i="8" l="1"/>
  <c r="DH27" i="8"/>
  <c r="DJ28" i="8" l="1"/>
  <c r="DI27" i="8"/>
  <c r="DK28" i="8" l="1"/>
  <c r="DJ27" i="8"/>
  <c r="DL28" i="8" l="1"/>
  <c r="DK27" i="8"/>
  <c r="DM28" i="8" l="1"/>
  <c r="DL27" i="8"/>
  <c r="DN28" i="8" l="1"/>
  <c r="DM27" i="8"/>
  <c r="DO28" i="8" l="1"/>
  <c r="DN27" i="8"/>
  <c r="DP28" i="8" l="1"/>
  <c r="DO27" i="8"/>
  <c r="DQ28" i="8" l="1"/>
  <c r="DP27" i="8"/>
  <c r="DR28" i="8" l="1"/>
  <c r="DQ27" i="8"/>
  <c r="DS28" i="8" l="1"/>
  <c r="DR27" i="8"/>
  <c r="DT28" i="8" l="1"/>
  <c r="DS27" i="8"/>
  <c r="DU28" i="8" l="1"/>
  <c r="DT27" i="8"/>
  <c r="DV28" i="8" l="1"/>
  <c r="DU27" i="8"/>
  <c r="DW28" i="8" l="1"/>
  <c r="DV27" i="8"/>
  <c r="DX28" i="8" l="1"/>
  <c r="DW27" i="8"/>
  <c r="DY28" i="8" l="1"/>
  <c r="DX27" i="8"/>
  <c r="DZ28" i="8" l="1"/>
  <c r="DY27" i="8"/>
  <c r="EA28" i="8" l="1"/>
  <c r="DZ27" i="8"/>
  <c r="EB28" i="8" l="1"/>
  <c r="EA27" i="8"/>
  <c r="EC28" i="8" l="1"/>
  <c r="EB27" i="8"/>
  <c r="ED28" i="8" l="1"/>
  <c r="EC27" i="8"/>
  <c r="EE28" i="8" l="1"/>
  <c r="ED27" i="8"/>
  <c r="EF28" i="8" l="1"/>
  <c r="EE27" i="8"/>
  <c r="EG28" i="8" l="1"/>
  <c r="EF27" i="8"/>
  <c r="EH28" i="8" l="1"/>
  <c r="EG27" i="8"/>
  <c r="EI28" i="8" l="1"/>
  <c r="EH27" i="8"/>
  <c r="EJ28" i="8" l="1"/>
  <c r="EI27" i="8"/>
  <c r="EK28" i="8" l="1"/>
  <c r="EJ27" i="8"/>
  <c r="EL28" i="8" l="1"/>
  <c r="EK27" i="8"/>
  <c r="EM28" i="8" l="1"/>
  <c r="EL27" i="8"/>
  <c r="EN28" i="8" l="1"/>
  <c r="EM27" i="8"/>
  <c r="EO28" i="8" l="1"/>
  <c r="EN27" i="8"/>
  <c r="EP28" i="8" l="1"/>
  <c r="EO27" i="8"/>
  <c r="EQ28" i="8" l="1"/>
  <c r="EP27" i="8"/>
  <c r="ER28" i="8" l="1"/>
  <c r="EQ27" i="8"/>
  <c r="ES28" i="8" l="1"/>
  <c r="ER27" i="8"/>
  <c r="ET28" i="8" l="1"/>
  <c r="ES27" i="8"/>
  <c r="EU28" i="8" l="1"/>
  <c r="ET27" i="8"/>
  <c r="EV28" i="8" l="1"/>
  <c r="EU27" i="8"/>
  <c r="EW28" i="8" l="1"/>
  <c r="EV27" i="8"/>
  <c r="EX28" i="8" l="1"/>
  <c r="EW27" i="8"/>
  <c r="EY28" i="8" l="1"/>
  <c r="EX27" i="8"/>
  <c r="EZ28" i="8" l="1"/>
  <c r="EY27" i="8"/>
  <c r="FA28" i="8" l="1"/>
  <c r="EZ27" i="8"/>
  <c r="FB28" i="8" l="1"/>
  <c r="FA27" i="8"/>
  <c r="FC28" i="8" l="1"/>
  <c r="FB27" i="8"/>
  <c r="FD28" i="8" l="1"/>
  <c r="FC27" i="8"/>
  <c r="FE28" i="8" l="1"/>
  <c r="FD27" i="8"/>
  <c r="FF28" i="8" l="1"/>
  <c r="FE27" i="8"/>
  <c r="FG28" i="8" l="1"/>
  <c r="FF27" i="8"/>
  <c r="FH28" i="8" l="1"/>
  <c r="FG27" i="8"/>
  <c r="FI28" i="8" l="1"/>
  <c r="FH27" i="8"/>
  <c r="FJ28" i="8" l="1"/>
  <c r="FI27" i="8"/>
  <c r="FK28" i="8" l="1"/>
  <c r="FJ27" i="8"/>
  <c r="FL28" i="8" l="1"/>
  <c r="FK27" i="8"/>
  <c r="FM28" i="8" l="1"/>
  <c r="FL27" i="8"/>
  <c r="FN28" i="8" l="1"/>
  <c r="FM27" i="8"/>
  <c r="FO28" i="8" l="1"/>
  <c r="FN27" i="8"/>
  <c r="FP28" i="8" l="1"/>
  <c r="FO27" i="8"/>
  <c r="FQ28" i="8" l="1"/>
  <c r="FP27" i="8"/>
  <c r="FR28" i="8" l="1"/>
  <c r="FQ27" i="8"/>
  <c r="FS28" i="8" l="1"/>
  <c r="FR27" i="8"/>
  <c r="FT28" i="8" l="1"/>
  <c r="FS27" i="8"/>
  <c r="FU28" i="8" l="1"/>
  <c r="FT27" i="8"/>
  <c r="FV28" i="8" l="1"/>
  <c r="FU27" i="8"/>
  <c r="FW28" i="8" l="1"/>
  <c r="FV27" i="8"/>
  <c r="FX28" i="8" l="1"/>
  <c r="FW27" i="8"/>
  <c r="FY28" i="8" l="1"/>
  <c r="FX27" i="8"/>
  <c r="FZ28" i="8" l="1"/>
  <c r="FY27" i="8"/>
  <c r="GA28" i="8" l="1"/>
  <c r="FZ27" i="8"/>
  <c r="GB28" i="8" l="1"/>
  <c r="GA27" i="8"/>
  <c r="GC28" i="8" l="1"/>
  <c r="GB27" i="8"/>
  <c r="GD28" i="8" l="1"/>
  <c r="GC27" i="8"/>
  <c r="GE28" i="8" l="1"/>
  <c r="GD27" i="8"/>
  <c r="GF28" i="8" l="1"/>
  <c r="GE27" i="8"/>
  <c r="GG28" i="8" l="1"/>
  <c r="GF27" i="8"/>
  <c r="GH28" i="8" l="1"/>
  <c r="GG27" i="8"/>
  <c r="GI28" i="8" l="1"/>
  <c r="GH27" i="8"/>
  <c r="GJ28" i="8" l="1"/>
  <c r="GI27" i="8"/>
  <c r="GK28" i="8" l="1"/>
  <c r="GJ27" i="8"/>
  <c r="GL28" i="8" l="1"/>
  <c r="GK27" i="8"/>
  <c r="GM28" i="8" l="1"/>
  <c r="GL27" i="8"/>
  <c r="GN28" i="8" l="1"/>
  <c r="GM27" i="8"/>
  <c r="GO28" i="8" l="1"/>
  <c r="GN27" i="8"/>
  <c r="GP28" i="8" l="1"/>
  <c r="GO27" i="8"/>
  <c r="GQ28" i="8" l="1"/>
  <c r="GP27" i="8"/>
  <c r="GR28" i="8" l="1"/>
  <c r="GQ27" i="8"/>
  <c r="GS28" i="8" l="1"/>
  <c r="GR27" i="8"/>
  <c r="GT28" i="8" l="1"/>
  <c r="GS27" i="8"/>
  <c r="GU28" i="8" l="1"/>
  <c r="GT27" i="8"/>
  <c r="GV28" i="8" l="1"/>
  <c r="GU27" i="8"/>
  <c r="GW28" i="8" l="1"/>
  <c r="GV27" i="8"/>
  <c r="GX28" i="8" l="1"/>
  <c r="GW27" i="8"/>
  <c r="GY28" i="8" l="1"/>
  <c r="GX27" i="8"/>
  <c r="GZ28" i="8" l="1"/>
  <c r="GY27" i="8"/>
  <c r="HA28" i="8" l="1"/>
  <c r="GZ27" i="8"/>
  <c r="HB28" i="8" l="1"/>
  <c r="HA27" i="8"/>
  <c r="HC28" i="8" l="1"/>
  <c r="HB27" i="8"/>
  <c r="HD28" i="8" l="1"/>
  <c r="HC27" i="8"/>
  <c r="HE28" i="8" l="1"/>
  <c r="HD27" i="8"/>
  <c r="HF28" i="8" l="1"/>
  <c r="HE27" i="8"/>
  <c r="HG28" i="8" l="1"/>
  <c r="HF27" i="8"/>
  <c r="HH28" i="8" l="1"/>
  <c r="HG27" i="8"/>
  <c r="HI28" i="8" l="1"/>
  <c r="HH27" i="8"/>
  <c r="HJ28" i="8" l="1"/>
  <c r="HI27" i="8"/>
  <c r="HK28" i="8" l="1"/>
  <c r="HJ27" i="8"/>
  <c r="HL28" i="8" l="1"/>
  <c r="HK27" i="8"/>
  <c r="HM28" i="8" l="1"/>
  <c r="HL27" i="8"/>
  <c r="HN28" i="8" l="1"/>
  <c r="HM27" i="8"/>
  <c r="HO28" i="8" l="1"/>
  <c r="HN27" i="8"/>
  <c r="HP28" i="8" l="1"/>
  <c r="HO27" i="8"/>
  <c r="HQ28" i="8" l="1"/>
  <c r="HP27" i="8"/>
  <c r="HR28" i="8" l="1"/>
  <c r="HQ27" i="8"/>
  <c r="HS28" i="8" l="1"/>
  <c r="HR27" i="8"/>
  <c r="HT28" i="8" l="1"/>
  <c r="HS27" i="8"/>
  <c r="HU28" i="8" l="1"/>
  <c r="HT27" i="8"/>
  <c r="HV28" i="8" l="1"/>
  <c r="HU27" i="8"/>
  <c r="HW28" i="8" l="1"/>
  <c r="HV27" i="8"/>
  <c r="HX28" i="8" l="1"/>
  <c r="HW27" i="8"/>
  <c r="HY28" i="8" l="1"/>
  <c r="HX27" i="8"/>
  <c r="HZ28" i="8" l="1"/>
  <c r="HY27" i="8"/>
  <c r="IA28" i="8" l="1"/>
  <c r="HZ27" i="8"/>
  <c r="IB28" i="8" l="1"/>
  <c r="IA27" i="8"/>
  <c r="IC28" i="8" l="1"/>
  <c r="IB27" i="8"/>
  <c r="ID28" i="8" l="1"/>
  <c r="IC27" i="8"/>
  <c r="IE28" i="8" l="1"/>
  <c r="ID27" i="8"/>
  <c r="IF28" i="8" l="1"/>
  <c r="IE27" i="8"/>
  <c r="IG28" i="8" l="1"/>
  <c r="IF27" i="8"/>
  <c r="IH28" i="8" l="1"/>
  <c r="IG27" i="8"/>
  <c r="II28" i="8" l="1"/>
  <c r="IH27" i="8"/>
  <c r="IJ28" i="8" l="1"/>
  <c r="II27" i="8"/>
  <c r="IK28" i="8" l="1"/>
  <c r="IK27" i="8" s="1"/>
  <c r="IJ27" i="8"/>
  <c r="C8" i="1" l="1"/>
  <c r="C3" i="1"/>
  <c r="F1" i="8"/>
  <c r="D29" i="9"/>
  <c r="E29" i="9" s="1"/>
  <c r="F29" i="9" s="1"/>
  <c r="G29" i="9" s="1"/>
  <c r="H29" i="9" s="1"/>
  <c r="I29" i="9" s="1"/>
  <c r="J29" i="9" s="1"/>
  <c r="K29" i="9" s="1"/>
  <c r="L29" i="9" s="1"/>
  <c r="M29" i="9" s="1"/>
  <c r="N29" i="9" s="1"/>
  <c r="O29" i="9" s="1"/>
  <c r="P29" i="9" s="1"/>
  <c r="Q29" i="9" s="1"/>
  <c r="R29" i="9" s="1"/>
  <c r="S29" i="9" s="1"/>
  <c r="T29" i="9" s="1"/>
  <c r="U29" i="9" s="1"/>
  <c r="V29" i="9" s="1"/>
  <c r="W29" i="9" s="1"/>
  <c r="D5" i="10"/>
  <c r="E5" i="10"/>
  <c r="E4" i="10"/>
  <c r="E3" i="10"/>
  <c r="D4" i="9" l="1"/>
  <c r="E4" i="9" s="1"/>
  <c r="F4" i="9" s="1"/>
  <c r="G4" i="9" s="1"/>
  <c r="D3" i="9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W17" i="9"/>
  <c r="V17" i="9"/>
  <c r="U17" i="9"/>
  <c r="T17" i="9"/>
  <c r="S17" i="9"/>
  <c r="R17" i="9"/>
  <c r="R26" i="8"/>
  <c r="AD26" i="8" s="1"/>
  <c r="AP26" i="8" s="1"/>
  <c r="BB26" i="8" s="1"/>
  <c r="BN26" i="8" s="1"/>
  <c r="BZ26" i="8" s="1"/>
  <c r="CL26" i="8" s="1"/>
  <c r="CX26" i="8" s="1"/>
  <c r="DJ26" i="8" s="1"/>
  <c r="DV26" i="8" s="1"/>
  <c r="EH26" i="8" s="1"/>
  <c r="ET26" i="8" s="1"/>
  <c r="FF26" i="8" s="1"/>
  <c r="FR26" i="8" s="1"/>
  <c r="GD26" i="8" s="1"/>
  <c r="GP26" i="8" s="1"/>
  <c r="HB26" i="8" s="1"/>
  <c r="HN26" i="8" s="1"/>
  <c r="HZ26" i="8" s="1"/>
  <c r="AD25" i="8"/>
  <c r="AE25" i="8" s="1"/>
  <c r="AQ25" i="8" s="1"/>
  <c r="BC25" i="8" s="1"/>
  <c r="BO25" i="8" s="1"/>
  <c r="CA25" i="8" s="1"/>
  <c r="CM25" i="8" s="1"/>
  <c r="CY25" i="8" s="1"/>
  <c r="DK25" i="8" s="1"/>
  <c r="DW25" i="8" s="1"/>
  <c r="EI25" i="8" s="1"/>
  <c r="EU25" i="8" s="1"/>
  <c r="FG25" i="8" s="1"/>
  <c r="FS25" i="8" s="1"/>
  <c r="GE25" i="8" s="1"/>
  <c r="GQ25" i="8" s="1"/>
  <c r="HC25" i="8" s="1"/>
  <c r="HO25" i="8" s="1"/>
  <c r="IA25" i="8" s="1"/>
  <c r="IK19" i="8"/>
  <c r="IJ19" i="8"/>
  <c r="II19" i="8"/>
  <c r="IH19" i="8"/>
  <c r="IG19" i="8"/>
  <c r="IF19" i="8"/>
  <c r="IE19" i="8"/>
  <c r="ID19" i="8"/>
  <c r="IC19" i="8"/>
  <c r="IB19" i="8"/>
  <c r="IA19" i="8"/>
  <c r="HZ19" i="8"/>
  <c r="HY19" i="8"/>
  <c r="HX19" i="8"/>
  <c r="HW19" i="8"/>
  <c r="HV19" i="8"/>
  <c r="HU19" i="8"/>
  <c r="HT19" i="8"/>
  <c r="HS19" i="8"/>
  <c r="HR19" i="8"/>
  <c r="HQ19" i="8"/>
  <c r="HP19" i="8"/>
  <c r="HO19" i="8"/>
  <c r="HN19" i="8"/>
  <c r="HM19" i="8"/>
  <c r="HL19" i="8"/>
  <c r="HK19" i="8"/>
  <c r="HJ19" i="8"/>
  <c r="HI19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R19" i="8"/>
  <c r="FQ19" i="8"/>
  <c r="FP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C19" i="8"/>
  <c r="FB19" i="8"/>
  <c r="FA19" i="8"/>
  <c r="EZ19" i="8"/>
  <c r="EY19" i="8"/>
  <c r="EX19" i="8"/>
  <c r="EW19" i="8"/>
  <c r="EV19" i="8"/>
  <c r="EU19" i="8"/>
  <c r="ET19" i="8"/>
  <c r="ES19" i="8"/>
  <c r="ER19" i="8"/>
  <c r="EQ19" i="8"/>
  <c r="EP19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N19" i="8"/>
  <c r="DM19" i="8"/>
  <c r="DL19" i="8"/>
  <c r="DK19" i="8"/>
  <c r="DJ19" i="8"/>
  <c r="DI19" i="8"/>
  <c r="DH19" i="8"/>
  <c r="DG19" i="8"/>
  <c r="DF19" i="8"/>
  <c r="DE19" i="8"/>
  <c r="DD19" i="8"/>
  <c r="DC19" i="8"/>
  <c r="DB19" i="8"/>
  <c r="DA19" i="8"/>
  <c r="CZ19" i="8"/>
  <c r="CY19" i="8"/>
  <c r="CX19" i="8"/>
  <c r="CW19" i="8"/>
  <c r="CV19" i="8"/>
  <c r="CU19" i="8"/>
  <c r="CT19" i="8"/>
  <c r="CS19" i="8"/>
  <c r="CR19" i="8"/>
  <c r="CQ19" i="8"/>
  <c r="CP19" i="8"/>
  <c r="CO19" i="8"/>
  <c r="CN19" i="8"/>
  <c r="CM19" i="8"/>
  <c r="CL19" i="8"/>
  <c r="CK19" i="8"/>
  <c r="CJ19" i="8"/>
  <c r="CI19" i="8"/>
  <c r="CH19" i="8"/>
  <c r="CG19" i="8"/>
  <c r="CF19" i="8"/>
  <c r="CE19" i="8"/>
  <c r="CD19" i="8"/>
  <c r="CC19" i="8"/>
  <c r="CB19" i="8"/>
  <c r="CA19" i="8"/>
  <c r="BZ19" i="8"/>
  <c r="BY19" i="8"/>
  <c r="BX19" i="8"/>
  <c r="BW19" i="8"/>
  <c r="BV19" i="8"/>
  <c r="BU19" i="8"/>
  <c r="BT19" i="8"/>
  <c r="BS19" i="8"/>
  <c r="BR19" i="8"/>
  <c r="BQ19" i="8"/>
  <c r="BP19" i="8"/>
  <c r="BO19" i="8"/>
  <c r="BN19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IK16" i="8"/>
  <c r="IJ16" i="8"/>
  <c r="II16" i="8"/>
  <c r="IH16" i="8"/>
  <c r="IG16" i="8"/>
  <c r="IF16" i="8"/>
  <c r="IE16" i="8"/>
  <c r="ID16" i="8"/>
  <c r="IC16" i="8"/>
  <c r="IB16" i="8"/>
  <c r="IA16" i="8"/>
  <c r="HZ16" i="8"/>
  <c r="HY16" i="8"/>
  <c r="HX16" i="8"/>
  <c r="HW16" i="8"/>
  <c r="HV16" i="8"/>
  <c r="HU16" i="8"/>
  <c r="HT16" i="8"/>
  <c r="HS16" i="8"/>
  <c r="HR16" i="8"/>
  <c r="HQ16" i="8"/>
  <c r="HP16" i="8"/>
  <c r="HO16" i="8"/>
  <c r="HN16" i="8"/>
  <c r="HM16" i="8"/>
  <c r="HL16" i="8"/>
  <c r="HK16" i="8"/>
  <c r="HJ16" i="8"/>
  <c r="HI16" i="8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R16" i="8"/>
  <c r="FQ16" i="8"/>
  <c r="FP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C16" i="8"/>
  <c r="FB16" i="8"/>
  <c r="FA16" i="8"/>
  <c r="EZ16" i="8"/>
  <c r="EY16" i="8"/>
  <c r="EX16" i="8"/>
  <c r="EW16" i="8"/>
  <c r="EV16" i="8"/>
  <c r="EU16" i="8"/>
  <c r="ET16" i="8"/>
  <c r="ES16" i="8"/>
  <c r="ER16" i="8"/>
  <c r="EQ16" i="8"/>
  <c r="EP16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AP25" i="8" l="1"/>
  <c r="BB25" i="8" s="1"/>
  <c r="BN25" i="8" s="1"/>
  <c r="BZ25" i="8" s="1"/>
  <c r="CL25" i="8" s="1"/>
  <c r="CX25" i="8" s="1"/>
  <c r="DJ25" i="8" s="1"/>
  <c r="DV25" i="8" s="1"/>
  <c r="EH25" i="8" s="1"/>
  <c r="ET25" i="8" s="1"/>
  <c r="FF25" i="8" s="1"/>
  <c r="FR25" i="8" s="1"/>
  <c r="GD25" i="8" s="1"/>
  <c r="GP25" i="8" s="1"/>
  <c r="HB25" i="8" s="1"/>
  <c r="HN25" i="8" s="1"/>
  <c r="HZ25" i="8" s="1"/>
  <c r="S26" i="8"/>
  <c r="T26" i="8" s="1"/>
  <c r="AF26" i="8" s="1"/>
  <c r="AR26" i="8" s="1"/>
  <c r="BD26" i="8" s="1"/>
  <c r="BP26" i="8" s="1"/>
  <c r="CB26" i="8" s="1"/>
  <c r="CN26" i="8" s="1"/>
  <c r="CZ26" i="8" s="1"/>
  <c r="DL26" i="8" s="1"/>
  <c r="DX26" i="8" s="1"/>
  <c r="EJ26" i="8" s="1"/>
  <c r="EV26" i="8" s="1"/>
  <c r="FH26" i="8" s="1"/>
  <c r="FT26" i="8" s="1"/>
  <c r="GF26" i="8" s="1"/>
  <c r="GR26" i="8" s="1"/>
  <c r="HD26" i="8" s="1"/>
  <c r="HP26" i="8" s="1"/>
  <c r="IB26" i="8" s="1"/>
  <c r="AF25" i="8"/>
  <c r="AG25" i="8" s="1"/>
  <c r="AH25" i="8" s="1"/>
  <c r="AI25" i="8" s="1"/>
  <c r="AJ25" i="8" s="1"/>
  <c r="AK25" i="8" s="1"/>
  <c r="AL25" i="8" s="1"/>
  <c r="AM25" i="8" s="1"/>
  <c r="AN25" i="8" s="1"/>
  <c r="AO25" i="8" s="1"/>
  <c r="BA25" i="8" s="1"/>
  <c r="BM25" i="8" s="1"/>
  <c r="BY25" i="8" s="1"/>
  <c r="CK25" i="8" s="1"/>
  <c r="CW25" i="8" s="1"/>
  <c r="DI25" i="8" s="1"/>
  <c r="DU25" i="8" s="1"/>
  <c r="EG25" i="8" s="1"/>
  <c r="ES25" i="8" s="1"/>
  <c r="FE25" i="8" s="1"/>
  <c r="FQ25" i="8" s="1"/>
  <c r="GC25" i="8" s="1"/>
  <c r="GO25" i="8" s="1"/>
  <c r="HA25" i="8" s="1"/>
  <c r="HM25" i="8" s="1"/>
  <c r="HY25" i="8" s="1"/>
  <c r="IK25" i="8" s="1"/>
  <c r="H4" i="9"/>
  <c r="U26" i="8" l="1"/>
  <c r="AS25" i="8"/>
  <c r="BE25" i="8" s="1"/>
  <c r="BQ25" i="8" s="1"/>
  <c r="CC25" i="8" s="1"/>
  <c r="CO25" i="8" s="1"/>
  <c r="DA25" i="8" s="1"/>
  <c r="DM25" i="8" s="1"/>
  <c r="DY25" i="8" s="1"/>
  <c r="EK25" i="8" s="1"/>
  <c r="EW25" i="8" s="1"/>
  <c r="FI25" i="8" s="1"/>
  <c r="FU25" i="8" s="1"/>
  <c r="GG25" i="8" s="1"/>
  <c r="GS25" i="8" s="1"/>
  <c r="HE25" i="8" s="1"/>
  <c r="HQ25" i="8" s="1"/>
  <c r="IC25" i="8" s="1"/>
  <c r="AW25" i="8"/>
  <c r="BI25" i="8" s="1"/>
  <c r="BU25" i="8" s="1"/>
  <c r="CG25" i="8" s="1"/>
  <c r="CS25" i="8" s="1"/>
  <c r="DE25" i="8" s="1"/>
  <c r="DQ25" i="8" s="1"/>
  <c r="EC25" i="8" s="1"/>
  <c r="EO25" i="8" s="1"/>
  <c r="FA25" i="8" s="1"/>
  <c r="FM25" i="8" s="1"/>
  <c r="FY25" i="8" s="1"/>
  <c r="GK25" i="8" s="1"/>
  <c r="GW25" i="8" s="1"/>
  <c r="HI25" i="8" s="1"/>
  <c r="HU25" i="8" s="1"/>
  <c r="IG25" i="8" s="1"/>
  <c r="AZ25" i="8"/>
  <c r="BL25" i="8" s="1"/>
  <c r="BX25" i="8" s="1"/>
  <c r="CJ25" i="8" s="1"/>
  <c r="CV25" i="8" s="1"/>
  <c r="DH25" i="8" s="1"/>
  <c r="DT25" i="8" s="1"/>
  <c r="EF25" i="8" s="1"/>
  <c r="ER25" i="8" s="1"/>
  <c r="FD25" i="8" s="1"/>
  <c r="FP25" i="8" s="1"/>
  <c r="GB25" i="8" s="1"/>
  <c r="GN25" i="8" s="1"/>
  <c r="GZ25" i="8" s="1"/>
  <c r="HL25" i="8" s="1"/>
  <c r="HX25" i="8" s="1"/>
  <c r="IJ25" i="8" s="1"/>
  <c r="AE26" i="8"/>
  <c r="AQ26" i="8" s="1"/>
  <c r="BC26" i="8" s="1"/>
  <c r="BO26" i="8" s="1"/>
  <c r="CA26" i="8" s="1"/>
  <c r="CM26" i="8" s="1"/>
  <c r="CY26" i="8" s="1"/>
  <c r="DK26" i="8" s="1"/>
  <c r="DW26" i="8" s="1"/>
  <c r="EI26" i="8" s="1"/>
  <c r="EU26" i="8" s="1"/>
  <c r="FG26" i="8" s="1"/>
  <c r="FS26" i="8" s="1"/>
  <c r="GE26" i="8" s="1"/>
  <c r="GQ26" i="8" s="1"/>
  <c r="HC26" i="8" s="1"/>
  <c r="HO26" i="8" s="1"/>
  <c r="IA26" i="8" s="1"/>
  <c r="AX25" i="8"/>
  <c r="BJ25" i="8" s="1"/>
  <c r="BV25" i="8" s="1"/>
  <c r="CH25" i="8" s="1"/>
  <c r="CT25" i="8" s="1"/>
  <c r="DF25" i="8" s="1"/>
  <c r="DR25" i="8" s="1"/>
  <c r="ED25" i="8" s="1"/>
  <c r="EP25" i="8" s="1"/>
  <c r="FB25" i="8" s="1"/>
  <c r="FN25" i="8" s="1"/>
  <c r="FZ25" i="8" s="1"/>
  <c r="GL25" i="8" s="1"/>
  <c r="GX25" i="8" s="1"/>
  <c r="HJ25" i="8" s="1"/>
  <c r="HV25" i="8" s="1"/>
  <c r="IH25" i="8" s="1"/>
  <c r="AV25" i="8"/>
  <c r="BH25" i="8" s="1"/>
  <c r="BT25" i="8" s="1"/>
  <c r="CF25" i="8" s="1"/>
  <c r="CR25" i="8" s="1"/>
  <c r="DD25" i="8" s="1"/>
  <c r="DP25" i="8" s="1"/>
  <c r="EB25" i="8" s="1"/>
  <c r="EN25" i="8" s="1"/>
  <c r="EZ25" i="8" s="1"/>
  <c r="FL25" i="8" s="1"/>
  <c r="FX25" i="8" s="1"/>
  <c r="GJ25" i="8" s="1"/>
  <c r="GV25" i="8" s="1"/>
  <c r="HH25" i="8" s="1"/>
  <c r="HT25" i="8" s="1"/>
  <c r="IF25" i="8" s="1"/>
  <c r="AU25" i="8"/>
  <c r="BG25" i="8" s="1"/>
  <c r="BS25" i="8" s="1"/>
  <c r="CE25" i="8" s="1"/>
  <c r="CQ25" i="8" s="1"/>
  <c r="DC25" i="8" s="1"/>
  <c r="DO25" i="8" s="1"/>
  <c r="EA25" i="8" s="1"/>
  <c r="EM25" i="8" s="1"/>
  <c r="EY25" i="8" s="1"/>
  <c r="FK25" i="8" s="1"/>
  <c r="FW25" i="8" s="1"/>
  <c r="GI25" i="8" s="1"/>
  <c r="GU25" i="8" s="1"/>
  <c r="HG25" i="8" s="1"/>
  <c r="HS25" i="8" s="1"/>
  <c r="IE25" i="8" s="1"/>
  <c r="AT25" i="8"/>
  <c r="BF25" i="8" s="1"/>
  <c r="BR25" i="8" s="1"/>
  <c r="CD25" i="8" s="1"/>
  <c r="CP25" i="8" s="1"/>
  <c r="DB25" i="8" s="1"/>
  <c r="DN25" i="8" s="1"/>
  <c r="DZ25" i="8" s="1"/>
  <c r="EL25" i="8" s="1"/>
  <c r="EX25" i="8" s="1"/>
  <c r="FJ25" i="8" s="1"/>
  <c r="FV25" i="8" s="1"/>
  <c r="GH25" i="8" s="1"/>
  <c r="GT25" i="8" s="1"/>
  <c r="HF25" i="8" s="1"/>
  <c r="HR25" i="8" s="1"/>
  <c r="ID25" i="8" s="1"/>
  <c r="AR25" i="8"/>
  <c r="BD25" i="8" s="1"/>
  <c r="BP25" i="8" s="1"/>
  <c r="CB25" i="8" s="1"/>
  <c r="CN25" i="8" s="1"/>
  <c r="CZ25" i="8" s="1"/>
  <c r="DL25" i="8" s="1"/>
  <c r="DX25" i="8" s="1"/>
  <c r="EJ25" i="8" s="1"/>
  <c r="EV25" i="8" s="1"/>
  <c r="FH25" i="8" s="1"/>
  <c r="FT25" i="8" s="1"/>
  <c r="GF25" i="8" s="1"/>
  <c r="GR25" i="8" s="1"/>
  <c r="HD25" i="8" s="1"/>
  <c r="HP25" i="8" s="1"/>
  <c r="IB25" i="8" s="1"/>
  <c r="AY25" i="8"/>
  <c r="BK25" i="8" s="1"/>
  <c r="BW25" i="8" s="1"/>
  <c r="CI25" i="8" s="1"/>
  <c r="CU25" i="8" s="1"/>
  <c r="DG25" i="8" s="1"/>
  <c r="DS25" i="8" s="1"/>
  <c r="EE25" i="8" s="1"/>
  <c r="EQ25" i="8" s="1"/>
  <c r="FC25" i="8" s="1"/>
  <c r="FO25" i="8" s="1"/>
  <c r="GA25" i="8" s="1"/>
  <c r="GM25" i="8" s="1"/>
  <c r="GY25" i="8" s="1"/>
  <c r="HK25" i="8" s="1"/>
  <c r="HW25" i="8" s="1"/>
  <c r="II25" i="8" s="1"/>
  <c r="V26" i="8"/>
  <c r="AG26" i="8"/>
  <c r="E9" i="9"/>
  <c r="I4" i="9"/>
  <c r="AS26" i="8" l="1"/>
  <c r="W26" i="8"/>
  <c r="AH26" i="8"/>
  <c r="AT26" i="8" s="1"/>
  <c r="BF26" i="8" s="1"/>
  <c r="BR26" i="8" s="1"/>
  <c r="CD26" i="8" s="1"/>
  <c r="CP26" i="8" s="1"/>
  <c r="DB26" i="8" s="1"/>
  <c r="DN26" i="8" s="1"/>
  <c r="DZ26" i="8" s="1"/>
  <c r="EL26" i="8" s="1"/>
  <c r="EX26" i="8" s="1"/>
  <c r="FJ26" i="8" s="1"/>
  <c r="FV26" i="8" s="1"/>
  <c r="GH26" i="8" s="1"/>
  <c r="GT26" i="8" s="1"/>
  <c r="HF26" i="8" s="1"/>
  <c r="HR26" i="8" s="1"/>
  <c r="ID26" i="8" s="1"/>
  <c r="J4" i="9"/>
  <c r="F9" i="9"/>
  <c r="X26" i="8" l="1"/>
  <c r="AI26" i="8"/>
  <c r="BE26" i="8"/>
  <c r="K4" i="9"/>
  <c r="G9" i="9"/>
  <c r="BQ26" i="8" l="1"/>
  <c r="AU26" i="8"/>
  <c r="Y26" i="8"/>
  <c r="AJ26" i="8"/>
  <c r="AV26" i="8" s="1"/>
  <c r="BH26" i="8" s="1"/>
  <c r="BT26" i="8" s="1"/>
  <c r="CF26" i="8" s="1"/>
  <c r="CR26" i="8" s="1"/>
  <c r="DD26" i="8" s="1"/>
  <c r="DP26" i="8" s="1"/>
  <c r="EB26" i="8" s="1"/>
  <c r="EN26" i="8" s="1"/>
  <c r="EZ26" i="8" s="1"/>
  <c r="FL26" i="8" s="1"/>
  <c r="FX26" i="8" s="1"/>
  <c r="GJ26" i="8" s="1"/>
  <c r="GV26" i="8" s="1"/>
  <c r="HH26" i="8" s="1"/>
  <c r="HT26" i="8" s="1"/>
  <c r="IF26" i="8" s="1"/>
  <c r="L4" i="9"/>
  <c r="H9" i="9"/>
  <c r="Z26" i="8" l="1"/>
  <c r="AK26" i="8"/>
  <c r="BG26" i="8"/>
  <c r="CC26" i="8"/>
  <c r="M4" i="9"/>
  <c r="I9" i="9"/>
  <c r="CO26" i="8" l="1"/>
  <c r="BS26" i="8"/>
  <c r="AW26" i="8"/>
  <c r="AA26" i="8"/>
  <c r="AL26" i="8"/>
  <c r="AX26" i="8" s="1"/>
  <c r="BJ26" i="8" s="1"/>
  <c r="BV26" i="8" s="1"/>
  <c r="CH26" i="8" s="1"/>
  <c r="CT26" i="8" s="1"/>
  <c r="DF26" i="8" s="1"/>
  <c r="DR26" i="8" s="1"/>
  <c r="ED26" i="8" s="1"/>
  <c r="EP26" i="8" s="1"/>
  <c r="FB26" i="8" s="1"/>
  <c r="FN26" i="8" s="1"/>
  <c r="FZ26" i="8" s="1"/>
  <c r="GL26" i="8" s="1"/>
  <c r="GX26" i="8" s="1"/>
  <c r="HJ26" i="8" s="1"/>
  <c r="HV26" i="8" s="1"/>
  <c r="IH26" i="8" s="1"/>
  <c r="N4" i="9"/>
  <c r="J9" i="9"/>
  <c r="AB26" i="8" l="1"/>
  <c r="AM26" i="8"/>
  <c r="BI26" i="8"/>
  <c r="CE26" i="8"/>
  <c r="DA26" i="8"/>
  <c r="O4" i="9"/>
  <c r="K9" i="9"/>
  <c r="CQ26" i="8" l="1"/>
  <c r="BU26" i="8"/>
  <c r="AY26" i="8"/>
  <c r="DM26" i="8"/>
  <c r="AC26" i="8"/>
  <c r="AN26" i="8"/>
  <c r="AZ26" i="8" s="1"/>
  <c r="BL26" i="8" s="1"/>
  <c r="BX26" i="8" s="1"/>
  <c r="CJ26" i="8" s="1"/>
  <c r="CV26" i="8" s="1"/>
  <c r="DH26" i="8" s="1"/>
  <c r="DT26" i="8" s="1"/>
  <c r="EF26" i="8" s="1"/>
  <c r="ER26" i="8" s="1"/>
  <c r="FD26" i="8" s="1"/>
  <c r="FP26" i="8" s="1"/>
  <c r="GB26" i="8" s="1"/>
  <c r="GN26" i="8" s="1"/>
  <c r="GZ26" i="8" s="1"/>
  <c r="HL26" i="8" s="1"/>
  <c r="HX26" i="8" s="1"/>
  <c r="IJ26" i="8" s="1"/>
  <c r="P24" i="8"/>
  <c r="AB24" i="8" s="1"/>
  <c r="AN24" i="8" s="1"/>
  <c r="AZ24" i="8" s="1"/>
  <c r="BL24" i="8" s="1"/>
  <c r="BX24" i="8" s="1"/>
  <c r="CJ24" i="8" s="1"/>
  <c r="CV24" i="8" s="1"/>
  <c r="DH24" i="8" s="1"/>
  <c r="DT24" i="8" s="1"/>
  <c r="EF24" i="8" s="1"/>
  <c r="ER24" i="8" s="1"/>
  <c r="FD24" i="8" s="1"/>
  <c r="FP24" i="8" s="1"/>
  <c r="GB24" i="8" s="1"/>
  <c r="GN24" i="8" s="1"/>
  <c r="GZ24" i="8" s="1"/>
  <c r="HL24" i="8" s="1"/>
  <c r="HX24" i="8" s="1"/>
  <c r="IJ24" i="8" s="1"/>
  <c r="P4" i="9"/>
  <c r="L9" i="9"/>
  <c r="DY26" i="8" l="1"/>
  <c r="BK26" i="8"/>
  <c r="CG26" i="8"/>
  <c r="AO26" i="8"/>
  <c r="DC26" i="8"/>
  <c r="Q24" i="8"/>
  <c r="AC24" i="8" s="1"/>
  <c r="AO24" i="8" s="1"/>
  <c r="BA24" i="8" s="1"/>
  <c r="BM24" i="8" s="1"/>
  <c r="BY24" i="8" s="1"/>
  <c r="CK24" i="8" s="1"/>
  <c r="CW24" i="8" s="1"/>
  <c r="DI24" i="8" s="1"/>
  <c r="DU24" i="8" s="1"/>
  <c r="EG24" i="8" s="1"/>
  <c r="ES24" i="8" s="1"/>
  <c r="FE24" i="8" s="1"/>
  <c r="FQ24" i="8" s="1"/>
  <c r="GC24" i="8" s="1"/>
  <c r="GO24" i="8" s="1"/>
  <c r="HA24" i="8" s="1"/>
  <c r="HM24" i="8" s="1"/>
  <c r="HY24" i="8" s="1"/>
  <c r="IK24" i="8" s="1"/>
  <c r="Q4" i="9"/>
  <c r="M9" i="9"/>
  <c r="BA26" i="8" l="1"/>
  <c r="CS26" i="8"/>
  <c r="BW26" i="8"/>
  <c r="DO26" i="8"/>
  <c r="EK26" i="8"/>
  <c r="R4" i="9"/>
  <c r="N9" i="9"/>
  <c r="CI26" i="8" l="1"/>
  <c r="EW26" i="8"/>
  <c r="DE26" i="8"/>
  <c r="EA26" i="8"/>
  <c r="BM26" i="8"/>
  <c r="S4" i="9"/>
  <c r="O9" i="9"/>
  <c r="EM26" i="8" l="1"/>
  <c r="DQ26" i="8"/>
  <c r="FI26" i="8"/>
  <c r="BY26" i="8"/>
  <c r="CU26" i="8"/>
  <c r="T4" i="9"/>
  <c r="P9" i="9"/>
  <c r="CK26" i="8" l="1"/>
  <c r="FU26" i="8"/>
  <c r="EC26" i="8"/>
  <c r="DG26" i="8"/>
  <c r="EY26" i="8"/>
  <c r="U4" i="9"/>
  <c r="Q9" i="9"/>
  <c r="DS26" i="8" l="1"/>
  <c r="EO26" i="8"/>
  <c r="GG26" i="8"/>
  <c r="FK26" i="8"/>
  <c r="CW26" i="8"/>
  <c r="V4" i="9"/>
  <c r="FW26" i="8" l="1"/>
  <c r="GS26" i="8"/>
  <c r="FA26" i="8"/>
  <c r="DI26" i="8"/>
  <c r="EE26" i="8"/>
  <c r="W4" i="9"/>
  <c r="DU26" i="8" l="1"/>
  <c r="FM26" i="8"/>
  <c r="HE26" i="8"/>
  <c r="EQ26" i="8"/>
  <c r="GI26" i="8"/>
  <c r="FC26" i="8" l="1"/>
  <c r="HQ26" i="8"/>
  <c r="FY26" i="8"/>
  <c r="GU26" i="8"/>
  <c r="EG26" i="8"/>
  <c r="HG26" i="8" l="1"/>
  <c r="ES26" i="8"/>
  <c r="GK26" i="8"/>
  <c r="IC26" i="8"/>
  <c r="FO26" i="8"/>
  <c r="GW26" i="8" l="1"/>
  <c r="FE26" i="8"/>
  <c r="GA26" i="8"/>
  <c r="HS26" i="8"/>
  <c r="IE26" i="8" l="1"/>
  <c r="GM26" i="8"/>
  <c r="FQ26" i="8"/>
  <c r="HI26" i="8"/>
  <c r="HU26" i="8" l="1"/>
  <c r="GC26" i="8"/>
  <c r="GY26" i="8"/>
  <c r="HK26" i="8" l="1"/>
  <c r="GO26" i="8"/>
  <c r="IG26" i="8"/>
  <c r="HA26" i="8" l="1"/>
  <c r="HW26" i="8"/>
  <c r="II26" i="8" l="1"/>
  <c r="HM26" i="8"/>
  <c r="HY26" i="8" l="1"/>
  <c r="IK26" i="8" l="1"/>
  <c r="F6" i="8" l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  <c r="U6" i="8" s="1"/>
  <c r="V6" i="8" s="1"/>
  <c r="W6" i="8" s="1"/>
  <c r="X6" i="8" s="1"/>
  <c r="Y6" i="8" s="1"/>
  <c r="Z6" i="8" s="1"/>
  <c r="AA6" i="8" s="1"/>
  <c r="AB6" i="8" s="1"/>
  <c r="AC6" i="8" s="1"/>
  <c r="AD6" i="8" s="1"/>
  <c r="AE6" i="8" s="1"/>
  <c r="AF6" i="8" s="1"/>
  <c r="AG6" i="8" s="1"/>
  <c r="AH6" i="8" s="1"/>
  <c r="AI6" i="8" s="1"/>
  <c r="AJ6" i="8" s="1"/>
  <c r="AK6" i="8" s="1"/>
  <c r="AL6" i="8" s="1"/>
  <c r="AM6" i="8" s="1"/>
  <c r="AN6" i="8" s="1"/>
  <c r="AO6" i="8" s="1"/>
  <c r="AP6" i="8" s="1"/>
  <c r="AQ6" i="8" s="1"/>
  <c r="AR6" i="8" s="1"/>
  <c r="AS6" i="8" s="1"/>
  <c r="AT6" i="8" s="1"/>
  <c r="AU6" i="8" s="1"/>
  <c r="AV6" i="8" s="1"/>
  <c r="AW6" i="8" s="1"/>
  <c r="AX6" i="8" s="1"/>
  <c r="AY6" i="8" s="1"/>
  <c r="AZ6" i="8" s="1"/>
  <c r="BA6" i="8" s="1"/>
  <c r="BB6" i="8" s="1"/>
  <c r="BC6" i="8" s="1"/>
  <c r="BD6" i="8" s="1"/>
  <c r="BE6" i="8" s="1"/>
  <c r="BF6" i="8" s="1"/>
  <c r="BG6" i="8" s="1"/>
  <c r="BH6" i="8" s="1"/>
  <c r="BI6" i="8" s="1"/>
  <c r="BJ6" i="8" s="1"/>
  <c r="BK6" i="8" s="1"/>
  <c r="BL6" i="8" s="1"/>
  <c r="BM6" i="8" s="1"/>
  <c r="BN6" i="8" s="1"/>
  <c r="BO6" i="8" s="1"/>
  <c r="BP6" i="8" s="1"/>
  <c r="BQ6" i="8" s="1"/>
  <c r="BR6" i="8" s="1"/>
  <c r="BS6" i="8" s="1"/>
  <c r="BT6" i="8" s="1"/>
  <c r="BU6" i="8" s="1"/>
  <c r="BV6" i="8" s="1"/>
  <c r="BW6" i="8" s="1"/>
  <c r="BX6" i="8" s="1"/>
  <c r="BY6" i="8" s="1"/>
  <c r="BZ6" i="8" s="1"/>
  <c r="CA6" i="8" s="1"/>
  <c r="CB6" i="8" s="1"/>
  <c r="CC6" i="8" s="1"/>
  <c r="CD6" i="8" s="1"/>
  <c r="CE6" i="8" s="1"/>
  <c r="CF6" i="8" s="1"/>
  <c r="CG6" i="8" s="1"/>
  <c r="CH6" i="8" s="1"/>
  <c r="CI6" i="8" s="1"/>
  <c r="CJ6" i="8" s="1"/>
  <c r="CK6" i="8" s="1"/>
  <c r="CL6" i="8" s="1"/>
  <c r="CM6" i="8" s="1"/>
  <c r="CN6" i="8" s="1"/>
  <c r="CO6" i="8" s="1"/>
  <c r="CP6" i="8" s="1"/>
  <c r="CQ6" i="8" s="1"/>
  <c r="CR6" i="8" s="1"/>
  <c r="CS6" i="8" s="1"/>
  <c r="CT6" i="8" s="1"/>
  <c r="CU6" i="8" s="1"/>
  <c r="CV6" i="8" s="1"/>
  <c r="CW6" i="8" s="1"/>
  <c r="CX6" i="8" s="1"/>
  <c r="CY6" i="8" s="1"/>
  <c r="CZ6" i="8" s="1"/>
  <c r="DA6" i="8" s="1"/>
  <c r="DB6" i="8" s="1"/>
  <c r="DC6" i="8" s="1"/>
  <c r="DD6" i="8" s="1"/>
  <c r="DE6" i="8" s="1"/>
  <c r="DF6" i="8" s="1"/>
  <c r="DG6" i="8" s="1"/>
  <c r="DH6" i="8" s="1"/>
  <c r="DI6" i="8" s="1"/>
  <c r="DJ6" i="8" s="1"/>
  <c r="DK6" i="8" s="1"/>
  <c r="DL6" i="8" s="1"/>
  <c r="DM6" i="8" s="1"/>
  <c r="DN6" i="8" s="1"/>
  <c r="DO6" i="8" s="1"/>
  <c r="DP6" i="8" s="1"/>
  <c r="DQ6" i="8" s="1"/>
  <c r="DR6" i="8" s="1"/>
  <c r="DS6" i="8" s="1"/>
  <c r="DT6" i="8" s="1"/>
  <c r="DU6" i="8" s="1"/>
  <c r="DV6" i="8" s="1"/>
  <c r="DW6" i="8" s="1"/>
  <c r="DX6" i="8" s="1"/>
  <c r="DY6" i="8" s="1"/>
  <c r="DZ6" i="8" s="1"/>
  <c r="EA6" i="8" s="1"/>
  <c r="EB6" i="8" s="1"/>
  <c r="EC6" i="8" s="1"/>
  <c r="ED6" i="8" s="1"/>
  <c r="EE6" i="8" s="1"/>
  <c r="EF6" i="8" s="1"/>
  <c r="EG6" i="8" s="1"/>
  <c r="EH6" i="8" s="1"/>
  <c r="EI6" i="8" s="1"/>
  <c r="EJ6" i="8" s="1"/>
  <c r="EK6" i="8" s="1"/>
  <c r="EL6" i="8" s="1"/>
  <c r="EM6" i="8" s="1"/>
  <c r="EN6" i="8" s="1"/>
  <c r="EO6" i="8" s="1"/>
  <c r="EP6" i="8" s="1"/>
  <c r="EQ6" i="8" s="1"/>
  <c r="ER6" i="8" s="1"/>
  <c r="ES6" i="8" s="1"/>
  <c r="ET6" i="8" s="1"/>
  <c r="EU6" i="8" s="1"/>
  <c r="EV6" i="8" s="1"/>
  <c r="EW6" i="8" s="1"/>
  <c r="EX6" i="8" s="1"/>
  <c r="EY6" i="8" s="1"/>
  <c r="EZ6" i="8" s="1"/>
  <c r="FA6" i="8" s="1"/>
  <c r="FB6" i="8" s="1"/>
  <c r="FC6" i="8" s="1"/>
  <c r="FD6" i="8" s="1"/>
  <c r="FE6" i="8" s="1"/>
  <c r="FF6" i="8" s="1"/>
  <c r="FG6" i="8" s="1"/>
  <c r="FH6" i="8" s="1"/>
  <c r="FI6" i="8" s="1"/>
  <c r="FJ6" i="8" s="1"/>
  <c r="FK6" i="8" s="1"/>
  <c r="FL6" i="8" s="1"/>
  <c r="FM6" i="8" s="1"/>
  <c r="FN6" i="8" s="1"/>
  <c r="FO6" i="8" s="1"/>
  <c r="FP6" i="8" s="1"/>
  <c r="FQ6" i="8" s="1"/>
  <c r="FR6" i="8" s="1"/>
  <c r="FS6" i="8" s="1"/>
  <c r="FT6" i="8" s="1"/>
  <c r="FU6" i="8" s="1"/>
  <c r="FV6" i="8" s="1"/>
  <c r="FW6" i="8" s="1"/>
  <c r="FX6" i="8" s="1"/>
  <c r="FY6" i="8" s="1"/>
  <c r="FZ6" i="8" s="1"/>
  <c r="GA6" i="8" s="1"/>
  <c r="GB6" i="8" s="1"/>
  <c r="GC6" i="8" s="1"/>
  <c r="GD6" i="8" s="1"/>
  <c r="GE6" i="8" s="1"/>
  <c r="GF6" i="8" s="1"/>
  <c r="GG6" i="8" s="1"/>
  <c r="GH6" i="8" s="1"/>
  <c r="GI6" i="8" s="1"/>
  <c r="GJ6" i="8" s="1"/>
  <c r="GK6" i="8" s="1"/>
  <c r="GL6" i="8" s="1"/>
  <c r="GM6" i="8" s="1"/>
  <c r="GN6" i="8" s="1"/>
  <c r="GO6" i="8" s="1"/>
  <c r="GP6" i="8" s="1"/>
  <c r="GQ6" i="8" s="1"/>
  <c r="GR6" i="8" s="1"/>
  <c r="GS6" i="8" s="1"/>
  <c r="GT6" i="8" s="1"/>
  <c r="GU6" i="8" s="1"/>
  <c r="GV6" i="8" s="1"/>
  <c r="GW6" i="8" s="1"/>
  <c r="GX6" i="8" s="1"/>
  <c r="GY6" i="8" s="1"/>
  <c r="GZ6" i="8" s="1"/>
  <c r="HA6" i="8" s="1"/>
  <c r="HB6" i="8" s="1"/>
  <c r="HC6" i="8" s="1"/>
  <c r="HD6" i="8" s="1"/>
  <c r="HE6" i="8" s="1"/>
  <c r="HF6" i="8" s="1"/>
  <c r="HG6" i="8" s="1"/>
  <c r="HH6" i="8" s="1"/>
  <c r="HI6" i="8" s="1"/>
  <c r="HJ6" i="8" s="1"/>
  <c r="HK6" i="8" s="1"/>
  <c r="HL6" i="8" s="1"/>
  <c r="HM6" i="8" s="1"/>
  <c r="HN6" i="8" s="1"/>
  <c r="HO6" i="8" s="1"/>
  <c r="HP6" i="8" s="1"/>
  <c r="HQ6" i="8" s="1"/>
  <c r="HR6" i="8" s="1"/>
  <c r="HS6" i="8" s="1"/>
  <c r="HT6" i="8" s="1"/>
  <c r="HU6" i="8" s="1"/>
  <c r="HV6" i="8" s="1"/>
  <c r="HW6" i="8" s="1"/>
  <c r="HX6" i="8" s="1"/>
  <c r="HY6" i="8" s="1"/>
  <c r="HZ6" i="8" s="1"/>
  <c r="IA6" i="8" s="1"/>
  <c r="IB6" i="8" s="1"/>
  <c r="IC6" i="8" s="1"/>
  <c r="ID6" i="8" s="1"/>
  <c r="IE6" i="8" s="1"/>
  <c r="IF6" i="8" s="1"/>
  <c r="IG6" i="8" s="1"/>
  <c r="IH6" i="8" s="1"/>
  <c r="II6" i="8" s="1"/>
  <c r="IJ6" i="8" s="1"/>
  <c r="IK6" i="8" s="1"/>
  <c r="R5" i="8"/>
  <c r="AD5" i="8" s="1"/>
  <c r="AP5" i="8" s="1"/>
  <c r="BB5" i="8" s="1"/>
  <c r="BN5" i="8" s="1"/>
  <c r="BZ5" i="8" s="1"/>
  <c r="CL5" i="8" s="1"/>
  <c r="CX5" i="8" s="1"/>
  <c r="DJ5" i="8" s="1"/>
  <c r="DV5" i="8" s="1"/>
  <c r="EH5" i="8" s="1"/>
  <c r="ET5" i="8" s="1"/>
  <c r="FF5" i="8" s="1"/>
  <c r="FR5" i="8" s="1"/>
  <c r="GD5" i="8" s="1"/>
  <c r="GP5" i="8" s="1"/>
  <c r="HB5" i="8" s="1"/>
  <c r="HN5" i="8" s="1"/>
  <c r="HZ5" i="8" s="1"/>
  <c r="G5" i="8"/>
  <c r="AC4" i="8"/>
  <c r="AB4" i="8"/>
  <c r="AA4" i="8"/>
  <c r="Z4" i="8"/>
  <c r="Y4" i="8"/>
  <c r="X4" i="8"/>
  <c r="W4" i="8"/>
  <c r="V4" i="8"/>
  <c r="U4" i="8"/>
  <c r="T4" i="8"/>
  <c r="S4" i="8"/>
  <c r="R4" i="8"/>
  <c r="IJ3" i="8"/>
  <c r="II3" i="8" s="1"/>
  <c r="IH3" i="8" s="1"/>
  <c r="IG3" i="8" s="1"/>
  <c r="IF3" i="8" s="1"/>
  <c r="IE3" i="8" s="1"/>
  <c r="ID3" i="8" s="1"/>
  <c r="IC3" i="8" s="1"/>
  <c r="IB3" i="8" s="1"/>
  <c r="IA3" i="8" s="1"/>
  <c r="HZ3" i="8" s="1"/>
  <c r="HY3" i="8" s="1"/>
  <c r="HX3" i="8" s="1"/>
  <c r="HW3" i="8" s="1"/>
  <c r="HV3" i="8" s="1"/>
  <c r="HU3" i="8" s="1"/>
  <c r="HT3" i="8" s="1"/>
  <c r="HS3" i="8" s="1"/>
  <c r="HR3" i="8" s="1"/>
  <c r="HQ3" i="8" s="1"/>
  <c r="HP3" i="8" s="1"/>
  <c r="HO3" i="8" s="1"/>
  <c r="HN3" i="8" s="1"/>
  <c r="HM3" i="8" s="1"/>
  <c r="HL3" i="8" s="1"/>
  <c r="HK3" i="8" s="1"/>
  <c r="HJ3" i="8" s="1"/>
  <c r="HI3" i="8" s="1"/>
  <c r="HH3" i="8" s="1"/>
  <c r="HG3" i="8" s="1"/>
  <c r="HF3" i="8" s="1"/>
  <c r="HE3" i="8" s="1"/>
  <c r="HD3" i="8" s="1"/>
  <c r="HC3" i="8" s="1"/>
  <c r="HB3" i="8" s="1"/>
  <c r="HA3" i="8" s="1"/>
  <c r="GZ3" i="8" s="1"/>
  <c r="GY3" i="8" s="1"/>
  <c r="GX3" i="8" s="1"/>
  <c r="GW3" i="8" s="1"/>
  <c r="GV3" i="8" s="1"/>
  <c r="GU3" i="8" s="1"/>
  <c r="GT3" i="8" s="1"/>
  <c r="GS3" i="8" s="1"/>
  <c r="GR3" i="8" s="1"/>
  <c r="GQ3" i="8" s="1"/>
  <c r="GP3" i="8" s="1"/>
  <c r="GO3" i="8" s="1"/>
  <c r="GN3" i="8" s="1"/>
  <c r="GM3" i="8" s="1"/>
  <c r="GL3" i="8" s="1"/>
  <c r="GK3" i="8" s="1"/>
  <c r="GJ3" i="8" s="1"/>
  <c r="GI3" i="8" s="1"/>
  <c r="GH3" i="8" s="1"/>
  <c r="GG3" i="8" s="1"/>
  <c r="GF3" i="8" s="1"/>
  <c r="GE3" i="8" s="1"/>
  <c r="GD3" i="8" s="1"/>
  <c r="GC3" i="8" s="1"/>
  <c r="GB3" i="8" s="1"/>
  <c r="GA3" i="8" s="1"/>
  <c r="FZ3" i="8" s="1"/>
  <c r="FY3" i="8" s="1"/>
  <c r="FX3" i="8" s="1"/>
  <c r="FW3" i="8" s="1"/>
  <c r="FV3" i="8" s="1"/>
  <c r="FU3" i="8" s="1"/>
  <c r="FT3" i="8" s="1"/>
  <c r="FS3" i="8" s="1"/>
  <c r="FR3" i="8" s="1"/>
  <c r="FQ3" i="8" s="1"/>
  <c r="FP3" i="8" s="1"/>
  <c r="FO3" i="8" s="1"/>
  <c r="FN3" i="8" s="1"/>
  <c r="FM3" i="8" s="1"/>
  <c r="FL3" i="8" s="1"/>
  <c r="FK3" i="8" s="1"/>
  <c r="FJ3" i="8" s="1"/>
  <c r="FI3" i="8" s="1"/>
  <c r="FH3" i="8" s="1"/>
  <c r="FG3" i="8" s="1"/>
  <c r="FF3" i="8" s="1"/>
  <c r="FE3" i="8" s="1"/>
  <c r="FD3" i="8" s="1"/>
  <c r="FC3" i="8" s="1"/>
  <c r="FB3" i="8" s="1"/>
  <c r="FA3" i="8" s="1"/>
  <c r="EZ3" i="8" s="1"/>
  <c r="EY3" i="8" s="1"/>
  <c r="EX3" i="8" s="1"/>
  <c r="EW3" i="8" s="1"/>
  <c r="EV3" i="8" s="1"/>
  <c r="EU3" i="8" s="1"/>
  <c r="ET3" i="8" s="1"/>
  <c r="ES3" i="8" s="1"/>
  <c r="ER3" i="8" s="1"/>
  <c r="EQ3" i="8" s="1"/>
  <c r="EP3" i="8" s="1"/>
  <c r="EO3" i="8" s="1"/>
  <c r="EN3" i="8" s="1"/>
  <c r="EM3" i="8" s="1"/>
  <c r="EL3" i="8" s="1"/>
  <c r="EK3" i="8" s="1"/>
  <c r="EJ3" i="8" s="1"/>
  <c r="EI3" i="8" s="1"/>
  <c r="EH3" i="8" s="1"/>
  <c r="EG3" i="8" s="1"/>
  <c r="EF3" i="8" s="1"/>
  <c r="EE3" i="8" s="1"/>
  <c r="ED3" i="8" s="1"/>
  <c r="EC3" i="8" s="1"/>
  <c r="EB3" i="8" s="1"/>
  <c r="EA3" i="8" s="1"/>
  <c r="DZ3" i="8" s="1"/>
  <c r="DY3" i="8" s="1"/>
  <c r="DX3" i="8" s="1"/>
  <c r="DW3" i="8" s="1"/>
  <c r="DV3" i="8" s="1"/>
  <c r="DU3" i="8" s="1"/>
  <c r="DT3" i="8" s="1"/>
  <c r="DS3" i="8" s="1"/>
  <c r="DR3" i="8" s="1"/>
  <c r="DQ3" i="8" s="1"/>
  <c r="DP3" i="8" s="1"/>
  <c r="DO3" i="8" s="1"/>
  <c r="DN3" i="8" s="1"/>
  <c r="DM3" i="8" s="1"/>
  <c r="DL3" i="8" s="1"/>
  <c r="DK3" i="8" s="1"/>
  <c r="DJ3" i="8" s="1"/>
  <c r="DI3" i="8" s="1"/>
  <c r="DH3" i="8" s="1"/>
  <c r="DG3" i="8" s="1"/>
  <c r="DF3" i="8" s="1"/>
  <c r="DE3" i="8" s="1"/>
  <c r="DD3" i="8" s="1"/>
  <c r="DC3" i="8" s="1"/>
  <c r="DB3" i="8" s="1"/>
  <c r="DA3" i="8" s="1"/>
  <c r="CZ3" i="8" s="1"/>
  <c r="CY3" i="8" s="1"/>
  <c r="CX3" i="8" s="1"/>
  <c r="CW3" i="8" s="1"/>
  <c r="CV3" i="8" s="1"/>
  <c r="CU3" i="8" s="1"/>
  <c r="CT3" i="8" s="1"/>
  <c r="CS3" i="8" s="1"/>
  <c r="CR3" i="8" s="1"/>
  <c r="CQ3" i="8" s="1"/>
  <c r="CP3" i="8" s="1"/>
  <c r="CO3" i="8" s="1"/>
  <c r="CN3" i="8" s="1"/>
  <c r="CM3" i="8" s="1"/>
  <c r="CL3" i="8" s="1"/>
  <c r="CK3" i="8" s="1"/>
  <c r="CJ3" i="8" s="1"/>
  <c r="CI3" i="8" s="1"/>
  <c r="CH3" i="8" s="1"/>
  <c r="CG3" i="8" s="1"/>
  <c r="CF3" i="8" s="1"/>
  <c r="CE3" i="8" s="1"/>
  <c r="CD3" i="8" s="1"/>
  <c r="CC3" i="8" s="1"/>
  <c r="CB3" i="8" s="1"/>
  <c r="CA3" i="8" s="1"/>
  <c r="BZ3" i="8" s="1"/>
  <c r="BY3" i="8" s="1"/>
  <c r="BX3" i="8" s="1"/>
  <c r="BW3" i="8" s="1"/>
  <c r="BV3" i="8" s="1"/>
  <c r="BU3" i="8" s="1"/>
  <c r="BT3" i="8" s="1"/>
  <c r="BS3" i="8" s="1"/>
  <c r="BR3" i="8" s="1"/>
  <c r="BQ3" i="8" s="1"/>
  <c r="BP3" i="8" s="1"/>
  <c r="BO3" i="8" s="1"/>
  <c r="BN3" i="8" s="1"/>
  <c r="BM3" i="8" s="1"/>
  <c r="BL3" i="8" s="1"/>
  <c r="BK3" i="8" s="1"/>
  <c r="BJ3" i="8" s="1"/>
  <c r="BI3" i="8" s="1"/>
  <c r="BH3" i="8" s="1"/>
  <c r="BG3" i="8" s="1"/>
  <c r="BF3" i="8" s="1"/>
  <c r="BE3" i="8" s="1"/>
  <c r="BD3" i="8" s="1"/>
  <c r="BC3" i="8" s="1"/>
  <c r="BB3" i="8" s="1"/>
  <c r="BA3" i="8" s="1"/>
  <c r="AZ3" i="8" s="1"/>
  <c r="AY3" i="8" s="1"/>
  <c r="AX3" i="8" s="1"/>
  <c r="AW3" i="8" s="1"/>
  <c r="AV3" i="8" s="1"/>
  <c r="AU3" i="8" s="1"/>
  <c r="AT3" i="8" s="1"/>
  <c r="AS3" i="8" s="1"/>
  <c r="AR3" i="8" s="1"/>
  <c r="AQ3" i="8" s="1"/>
  <c r="AP3" i="8" s="1"/>
  <c r="AO3" i="8" s="1"/>
  <c r="AN3" i="8" s="1"/>
  <c r="AM3" i="8" s="1"/>
  <c r="AL3" i="8" s="1"/>
  <c r="AK3" i="8" s="1"/>
  <c r="AJ3" i="8" s="1"/>
  <c r="AI3" i="8" s="1"/>
  <c r="AH3" i="8" s="1"/>
  <c r="AG3" i="8" s="1"/>
  <c r="AF3" i="8" s="1"/>
  <c r="AE3" i="8" s="1"/>
  <c r="AD3" i="8" s="1"/>
  <c r="AC3" i="8" s="1"/>
  <c r="AB3" i="8" s="1"/>
  <c r="AA3" i="8" s="1"/>
  <c r="Z3" i="8" s="1"/>
  <c r="Y3" i="8" s="1"/>
  <c r="X3" i="8" s="1"/>
  <c r="W3" i="8" s="1"/>
  <c r="V3" i="8" s="1"/>
  <c r="U3" i="8" s="1"/>
  <c r="T3" i="8" s="1"/>
  <c r="S3" i="8" s="1"/>
  <c r="R3" i="8" s="1"/>
  <c r="Q3" i="8" s="1"/>
  <c r="P3" i="8" s="1"/>
  <c r="O3" i="8" s="1"/>
  <c r="N3" i="8" s="1"/>
  <c r="M3" i="8" s="1"/>
  <c r="L3" i="8" s="1"/>
  <c r="K3" i="8" s="1"/>
  <c r="J3" i="8" s="1"/>
  <c r="I3" i="8" s="1"/>
  <c r="H3" i="8" s="1"/>
  <c r="G3" i="8" s="1"/>
  <c r="F3" i="8" s="1"/>
  <c r="E3" i="8" s="1"/>
  <c r="D3" i="8" s="1"/>
  <c r="C3" i="8" s="1"/>
  <c r="AJ4" i="8" l="1"/>
  <c r="AL4" i="8"/>
  <c r="AI4" i="8"/>
  <c r="R1" i="8"/>
  <c r="AM4" i="8"/>
  <c r="AN4" i="8"/>
  <c r="AK4" i="8"/>
  <c r="AF4" i="8"/>
  <c r="AG4" i="8"/>
  <c r="AO4" i="8"/>
  <c r="AE4" i="8"/>
  <c r="AH4" i="8"/>
  <c r="S5" i="8"/>
  <c r="AE5" i="8" s="1"/>
  <c r="AQ5" i="8" s="1"/>
  <c r="BC5" i="8" s="1"/>
  <c r="BO5" i="8" s="1"/>
  <c r="CA5" i="8" s="1"/>
  <c r="CM5" i="8" s="1"/>
  <c r="CY5" i="8" s="1"/>
  <c r="DK5" i="8" s="1"/>
  <c r="DW5" i="8" s="1"/>
  <c r="EI5" i="8" s="1"/>
  <c r="EU5" i="8" s="1"/>
  <c r="FG5" i="8" s="1"/>
  <c r="FS5" i="8" s="1"/>
  <c r="GE5" i="8" s="1"/>
  <c r="GQ5" i="8" s="1"/>
  <c r="HC5" i="8" s="1"/>
  <c r="HO5" i="8" s="1"/>
  <c r="IA5" i="8" s="1"/>
  <c r="G1" i="8"/>
  <c r="AD4" i="8"/>
  <c r="H5" i="8"/>
  <c r="D26" i="3"/>
  <c r="S1" i="8" l="1"/>
  <c r="AT4" i="8"/>
  <c r="AR4" i="8"/>
  <c r="AQ4" i="8"/>
  <c r="AE1" i="8"/>
  <c r="AW4" i="8"/>
  <c r="AU4" i="8"/>
  <c r="T5" i="8"/>
  <c r="H1" i="8"/>
  <c r="AP4" i="8"/>
  <c r="AD1" i="8"/>
  <c r="BA4" i="8"/>
  <c r="AZ4" i="8"/>
  <c r="AX4" i="8"/>
  <c r="AS4" i="8"/>
  <c r="AY4" i="8"/>
  <c r="I5" i="8"/>
  <c r="I1" i="8" s="1"/>
  <c r="AV4" i="8"/>
  <c r="F9" i="8"/>
  <c r="BC4" i="8" l="1"/>
  <c r="AQ1" i="8"/>
  <c r="BK4" i="8"/>
  <c r="BJ4" i="8"/>
  <c r="AF5" i="8"/>
  <c r="T1" i="8"/>
  <c r="BL4" i="8"/>
  <c r="BG4" i="8"/>
  <c r="J5" i="8"/>
  <c r="J1" i="8" s="1"/>
  <c r="BE4" i="8"/>
  <c r="BM4" i="8"/>
  <c r="BD4" i="8"/>
  <c r="U5" i="8"/>
  <c r="BH4" i="8"/>
  <c r="BB4" i="8"/>
  <c r="AP1" i="8"/>
  <c r="BI4" i="8"/>
  <c r="BF4" i="8"/>
  <c r="G9" i="8"/>
  <c r="F11" i="8"/>
  <c r="V5" i="8"/>
  <c r="K5" i="8"/>
  <c r="K1" i="8" s="1"/>
  <c r="D2" i="3"/>
  <c r="D4" i="1"/>
  <c r="AH5" i="8" l="1"/>
  <c r="V1" i="8"/>
  <c r="BU4" i="8"/>
  <c r="BT4" i="8"/>
  <c r="BV4" i="8"/>
  <c r="BS4" i="8"/>
  <c r="BP4" i="8"/>
  <c r="BW4" i="8"/>
  <c r="BX4" i="8"/>
  <c r="AG5" i="8"/>
  <c r="U1" i="8"/>
  <c r="BN4" i="8"/>
  <c r="BB1" i="8"/>
  <c r="BY4" i="8"/>
  <c r="AR5" i="8"/>
  <c r="AF1" i="8"/>
  <c r="BO4" i="8"/>
  <c r="BC1" i="8"/>
  <c r="BR4" i="8"/>
  <c r="BQ4" i="8"/>
  <c r="E8" i="9"/>
  <c r="E17" i="9" s="1"/>
  <c r="F8" i="9"/>
  <c r="F17" i="9" s="1"/>
  <c r="G8" i="9"/>
  <c r="G17" i="9" s="1"/>
  <c r="H8" i="9"/>
  <c r="H17" i="9" s="1"/>
  <c r="I8" i="9"/>
  <c r="I17" i="9" s="1"/>
  <c r="J8" i="9"/>
  <c r="J17" i="9" s="1"/>
  <c r="K8" i="9"/>
  <c r="K17" i="9" s="1"/>
  <c r="L8" i="9"/>
  <c r="L17" i="9" s="1"/>
  <c r="M8" i="9"/>
  <c r="M17" i="9" s="1"/>
  <c r="N8" i="9"/>
  <c r="N17" i="9" s="1"/>
  <c r="O8" i="9"/>
  <c r="O17" i="9" s="1"/>
  <c r="P8" i="9"/>
  <c r="P17" i="9" s="1"/>
  <c r="Q8" i="9"/>
  <c r="Q17" i="9" s="1"/>
  <c r="F21" i="8"/>
  <c r="F10" i="8"/>
  <c r="F19" i="8" s="1"/>
  <c r="L5" i="8"/>
  <c r="L1" i="8" s="1"/>
  <c r="W5" i="8"/>
  <c r="H9" i="8"/>
  <c r="G10" i="8"/>
  <c r="G19" i="8" s="1"/>
  <c r="G11" i="8"/>
  <c r="AI5" i="8" l="1"/>
  <c r="W1" i="8"/>
  <c r="CF4" i="8"/>
  <c r="AS5" i="8"/>
  <c r="AG1" i="8"/>
  <c r="BD5" i="8"/>
  <c r="AR1" i="8"/>
  <c r="CE4" i="8"/>
  <c r="BZ4" i="8"/>
  <c r="BN1" i="8"/>
  <c r="CG4" i="8"/>
  <c r="CA4" i="8"/>
  <c r="BO1" i="8"/>
  <c r="CC4" i="8"/>
  <c r="CJ4" i="8"/>
  <c r="CB4" i="8"/>
  <c r="CK4" i="8"/>
  <c r="CH4" i="8"/>
  <c r="AT5" i="8"/>
  <c r="AH1" i="8"/>
  <c r="CD4" i="8"/>
  <c r="CI4" i="8"/>
  <c r="I9" i="8"/>
  <c r="H10" i="8"/>
  <c r="H19" i="8" s="1"/>
  <c r="H11" i="8"/>
  <c r="M5" i="8"/>
  <c r="M1" i="8" s="1"/>
  <c r="X5" i="8"/>
  <c r="F30" i="8" l="1"/>
  <c r="F31" i="8" s="1"/>
  <c r="CS4" i="8"/>
  <c r="CN4" i="8"/>
  <c r="BF5" i="8"/>
  <c r="AT1" i="8"/>
  <c r="CL4" i="8"/>
  <c r="BZ1" i="8"/>
  <c r="CW4" i="8"/>
  <c r="CU4" i="8"/>
  <c r="CQ4" i="8"/>
  <c r="CO4" i="8"/>
  <c r="BE5" i="8"/>
  <c r="AS1" i="8"/>
  <c r="CR4" i="8"/>
  <c r="CT4" i="8"/>
  <c r="CV4" i="8"/>
  <c r="AU5" i="8"/>
  <c r="AI1" i="8"/>
  <c r="BP5" i="8"/>
  <c r="BD1" i="8"/>
  <c r="AJ5" i="8"/>
  <c r="X1" i="8"/>
  <c r="CP4" i="8"/>
  <c r="CM4" i="8"/>
  <c r="CA1" i="8"/>
  <c r="F22" i="8"/>
  <c r="N5" i="8"/>
  <c r="N1" i="8" s="1"/>
  <c r="Y5" i="8"/>
  <c r="J9" i="8"/>
  <c r="I10" i="8"/>
  <c r="I19" i="8" s="1"/>
  <c r="I11" i="8"/>
  <c r="DB4" i="8" l="1"/>
  <c r="DC4" i="8"/>
  <c r="DE4" i="8"/>
  <c r="BG5" i="8"/>
  <c r="AU1" i="8"/>
  <c r="AV5" i="8"/>
  <c r="AJ1" i="8"/>
  <c r="CZ4" i="8"/>
  <c r="CY4" i="8"/>
  <c r="CM1" i="8"/>
  <c r="DH4" i="8"/>
  <c r="DD4" i="8"/>
  <c r="AK5" i="8"/>
  <c r="Y1" i="8"/>
  <c r="DG4" i="8"/>
  <c r="BQ5" i="8"/>
  <c r="BE1" i="8"/>
  <c r="DA4" i="8"/>
  <c r="CX4" i="8"/>
  <c r="CL1" i="8"/>
  <c r="BR5" i="8"/>
  <c r="BF1" i="8"/>
  <c r="DF4" i="8"/>
  <c r="DI4" i="8"/>
  <c r="CB5" i="8"/>
  <c r="BP1" i="8"/>
  <c r="F20" i="8"/>
  <c r="J10" i="8"/>
  <c r="J19" i="8" s="1"/>
  <c r="J11" i="8"/>
  <c r="K9" i="8"/>
  <c r="Z5" i="8"/>
  <c r="O5" i="8"/>
  <c r="O1" i="8" s="1"/>
  <c r="BS5" i="8" l="1"/>
  <c r="BG1" i="8"/>
  <c r="DO4" i="8"/>
  <c r="DJ4" i="8"/>
  <c r="CX1" i="8"/>
  <c r="CD5" i="8"/>
  <c r="BR1" i="8"/>
  <c r="DQ4" i="8"/>
  <c r="CN5" i="8"/>
  <c r="CB1" i="8"/>
  <c r="AW5" i="8"/>
  <c r="AK1" i="8"/>
  <c r="DK4" i="8"/>
  <c r="CY1" i="8"/>
  <c r="AL5" i="8"/>
  <c r="Z1" i="8"/>
  <c r="DR4" i="8"/>
  <c r="DM4" i="8"/>
  <c r="DS4" i="8"/>
  <c r="DP4" i="8"/>
  <c r="DN4" i="8"/>
  <c r="CC5" i="8"/>
  <c r="BQ1" i="8"/>
  <c r="DT4" i="8"/>
  <c r="DL4" i="8"/>
  <c r="BH5" i="8"/>
  <c r="AV1" i="8"/>
  <c r="DU4" i="8"/>
  <c r="G21" i="8"/>
  <c r="G18" i="8"/>
  <c r="K10" i="8"/>
  <c r="K19" i="8" s="1"/>
  <c r="K11" i="8"/>
  <c r="L9" i="8"/>
  <c r="P5" i="8"/>
  <c r="P1" i="8" s="1"/>
  <c r="AA5" i="8"/>
  <c r="BT5" i="8" l="1"/>
  <c r="BH1" i="8"/>
  <c r="EF4" i="8"/>
  <c r="DY4" i="8"/>
  <c r="EC4" i="8"/>
  <c r="DV4" i="8"/>
  <c r="DJ1" i="8"/>
  <c r="DX4" i="8"/>
  <c r="EG4" i="8"/>
  <c r="DW4" i="8"/>
  <c r="DK1" i="8"/>
  <c r="EB4" i="8"/>
  <c r="CO5" i="8"/>
  <c r="CC1" i="8"/>
  <c r="EA4" i="8"/>
  <c r="AM5" i="8"/>
  <c r="AA1" i="8"/>
  <c r="ED4" i="8"/>
  <c r="BI5" i="8"/>
  <c r="AW1" i="8"/>
  <c r="CP5" i="8"/>
  <c r="CD1" i="8"/>
  <c r="CE5" i="8"/>
  <c r="BS1" i="8"/>
  <c r="DZ4" i="8"/>
  <c r="EE4" i="8"/>
  <c r="AX5" i="8"/>
  <c r="AL1" i="8"/>
  <c r="CZ5" i="8"/>
  <c r="CN1" i="8"/>
  <c r="G30" i="8"/>
  <c r="G31" i="8" s="1"/>
  <c r="G22" i="8"/>
  <c r="L11" i="8"/>
  <c r="M9" i="8"/>
  <c r="L10" i="8"/>
  <c r="L19" i="8" s="1"/>
  <c r="AB5" i="8"/>
  <c r="Q5" i="8"/>
  <c r="EN4" i="8" l="1"/>
  <c r="EO4" i="8"/>
  <c r="BJ5" i="8"/>
  <c r="AX1" i="8"/>
  <c r="CQ5" i="8"/>
  <c r="CE1" i="8"/>
  <c r="EQ4" i="8"/>
  <c r="AY5" i="8"/>
  <c r="AM1" i="8"/>
  <c r="EI4" i="8"/>
  <c r="DW1" i="8"/>
  <c r="EK4" i="8"/>
  <c r="DB5" i="8"/>
  <c r="CP1" i="8"/>
  <c r="ER4" i="8"/>
  <c r="EM4" i="8"/>
  <c r="ES4" i="8"/>
  <c r="BU5" i="8"/>
  <c r="BI1" i="8"/>
  <c r="AC5" i="8"/>
  <c r="Q1" i="8"/>
  <c r="DL5" i="8"/>
  <c r="CZ1" i="8"/>
  <c r="EL4" i="8"/>
  <c r="DA5" i="8"/>
  <c r="CO1" i="8"/>
  <c r="EJ4" i="8"/>
  <c r="AN5" i="8"/>
  <c r="AB1" i="8"/>
  <c r="EP4" i="8"/>
  <c r="EH4" i="8"/>
  <c r="DV1" i="8"/>
  <c r="CF5" i="8"/>
  <c r="BT1" i="8"/>
  <c r="G20" i="8"/>
  <c r="N9" i="8"/>
  <c r="M11" i="8"/>
  <c r="M10" i="8"/>
  <c r="M19" i="8" s="1"/>
  <c r="DC5" i="8" l="1"/>
  <c r="CQ1" i="8"/>
  <c r="EX4" i="8"/>
  <c r="DX5" i="8"/>
  <c r="DL1" i="8"/>
  <c r="EY4" i="8"/>
  <c r="EU4" i="8"/>
  <c r="EI1" i="8"/>
  <c r="BV5" i="8"/>
  <c r="BJ1" i="8"/>
  <c r="CR5" i="8"/>
  <c r="CF1" i="8"/>
  <c r="EV4" i="8"/>
  <c r="AO5" i="8"/>
  <c r="AC1" i="8"/>
  <c r="FD4" i="8"/>
  <c r="BK5" i="8"/>
  <c r="AY1" i="8"/>
  <c r="FA4" i="8"/>
  <c r="FE4" i="8"/>
  <c r="FB4" i="8"/>
  <c r="EW4" i="8"/>
  <c r="AZ5" i="8"/>
  <c r="AN1" i="8"/>
  <c r="ET4" i="8"/>
  <c r="EH1" i="8"/>
  <c r="DM5" i="8"/>
  <c r="DA1" i="8"/>
  <c r="CG5" i="8"/>
  <c r="BU1" i="8"/>
  <c r="DN5" i="8"/>
  <c r="DB1" i="8"/>
  <c r="FC4" i="8"/>
  <c r="EZ4" i="8"/>
  <c r="H21" i="8"/>
  <c r="H18" i="8"/>
  <c r="O9" i="8"/>
  <c r="N10" i="8"/>
  <c r="N19" i="8" s="1"/>
  <c r="N11" i="8"/>
  <c r="FH4" i="8" l="1"/>
  <c r="CS5" i="8"/>
  <c r="CG1" i="8"/>
  <c r="FI4" i="8"/>
  <c r="BW5" i="8"/>
  <c r="BK1" i="8"/>
  <c r="DD5" i="8"/>
  <c r="CR1" i="8"/>
  <c r="EJ5" i="8"/>
  <c r="DX1" i="8"/>
  <c r="DZ5" i="8"/>
  <c r="DN1" i="8"/>
  <c r="FM4" i="8"/>
  <c r="FL4" i="8"/>
  <c r="DY5" i="8"/>
  <c r="DM1" i="8"/>
  <c r="FN4" i="8"/>
  <c r="FP4" i="8"/>
  <c r="CH5" i="8"/>
  <c r="BV1" i="8"/>
  <c r="FJ4" i="8"/>
  <c r="BL5" i="8"/>
  <c r="AZ1" i="8"/>
  <c r="FK4" i="8"/>
  <c r="FO4" i="8"/>
  <c r="FF4" i="8"/>
  <c r="ET1" i="8"/>
  <c r="FQ4" i="8"/>
  <c r="BA5" i="8"/>
  <c r="AO1" i="8"/>
  <c r="FG4" i="8"/>
  <c r="EU1" i="8"/>
  <c r="DO5" i="8"/>
  <c r="DC1" i="8"/>
  <c r="H30" i="8"/>
  <c r="H31" i="8" s="1"/>
  <c r="H22" i="8"/>
  <c r="P9" i="8"/>
  <c r="O10" i="8"/>
  <c r="O19" i="8" s="1"/>
  <c r="O11" i="8"/>
  <c r="FY4" i="8" l="1"/>
  <c r="CI5" i="8"/>
  <c r="BW1" i="8"/>
  <c r="FW4" i="8"/>
  <c r="GC4" i="8"/>
  <c r="BX5" i="8"/>
  <c r="BL1" i="8"/>
  <c r="FZ4" i="8"/>
  <c r="EL5" i="8"/>
  <c r="DZ1" i="8"/>
  <c r="FU4" i="8"/>
  <c r="GB4" i="8"/>
  <c r="EA5" i="8"/>
  <c r="DO1" i="8"/>
  <c r="FR4" i="8"/>
  <c r="FF1" i="8"/>
  <c r="FV4" i="8"/>
  <c r="EK5" i="8"/>
  <c r="DY1" i="8"/>
  <c r="EV5" i="8"/>
  <c r="EJ1" i="8"/>
  <c r="DE5" i="8"/>
  <c r="CS1" i="8"/>
  <c r="BM5" i="8"/>
  <c r="BA1" i="8"/>
  <c r="FS4" i="8"/>
  <c r="FG1" i="8"/>
  <c r="GA4" i="8"/>
  <c r="CT5" i="8"/>
  <c r="CH1" i="8"/>
  <c r="FX4" i="8"/>
  <c r="DP5" i="8"/>
  <c r="DD1" i="8"/>
  <c r="FT4" i="8"/>
  <c r="H20" i="8"/>
  <c r="Q9" i="8"/>
  <c r="P10" i="8"/>
  <c r="P19" i="8" s="1"/>
  <c r="P11" i="8"/>
  <c r="GJ4" i="8" l="1"/>
  <c r="BY5" i="8"/>
  <c r="BM1" i="8"/>
  <c r="GH4" i="8"/>
  <c r="GG4" i="8"/>
  <c r="GO4" i="8"/>
  <c r="EX5" i="8"/>
  <c r="EL1" i="8"/>
  <c r="GI4" i="8"/>
  <c r="DF5" i="8"/>
  <c r="CT1" i="8"/>
  <c r="GF4" i="8"/>
  <c r="GM4" i="8"/>
  <c r="FH5" i="8"/>
  <c r="EV1" i="8"/>
  <c r="EM5" i="8"/>
  <c r="EA1" i="8"/>
  <c r="GL4" i="8"/>
  <c r="CU5" i="8"/>
  <c r="CI1" i="8"/>
  <c r="GD4" i="8"/>
  <c r="FR1" i="8"/>
  <c r="EB5" i="8"/>
  <c r="DP1" i="8"/>
  <c r="GE4" i="8"/>
  <c r="FS1" i="8"/>
  <c r="EW5" i="8"/>
  <c r="EK1" i="8"/>
  <c r="DQ5" i="8"/>
  <c r="DE1" i="8"/>
  <c r="GN4" i="8"/>
  <c r="CJ5" i="8"/>
  <c r="BX1" i="8"/>
  <c r="GK4" i="8"/>
  <c r="I18" i="8"/>
  <c r="I21" i="8"/>
  <c r="Q10" i="8"/>
  <c r="Q19" i="8" s="1"/>
  <c r="Q11" i="8"/>
  <c r="AD13" i="8" s="1"/>
  <c r="AE13" i="8" s="1"/>
  <c r="AF13" i="8" s="1"/>
  <c r="AG13" i="8" s="1"/>
  <c r="AH13" i="8" s="1"/>
  <c r="AI13" i="8" s="1"/>
  <c r="AJ13" i="8" s="1"/>
  <c r="AK13" i="8" s="1"/>
  <c r="AL13" i="8" s="1"/>
  <c r="AM13" i="8" s="1"/>
  <c r="AN13" i="8" s="1"/>
  <c r="AO13" i="8" s="1"/>
  <c r="AP13" i="8" s="1"/>
  <c r="AQ13" i="8" s="1"/>
  <c r="AR13" i="8" s="1"/>
  <c r="AS13" i="8" s="1"/>
  <c r="AT13" i="8" s="1"/>
  <c r="AU13" i="8" s="1"/>
  <c r="AV13" i="8" s="1"/>
  <c r="AW13" i="8" s="1"/>
  <c r="AX13" i="8" s="1"/>
  <c r="AY13" i="8" s="1"/>
  <c r="AZ13" i="8" s="1"/>
  <c r="BA13" i="8" s="1"/>
  <c r="BB13" i="8" s="1"/>
  <c r="BC13" i="8" s="1"/>
  <c r="BD13" i="8" s="1"/>
  <c r="BE13" i="8" s="1"/>
  <c r="BF13" i="8" s="1"/>
  <c r="BG13" i="8" s="1"/>
  <c r="BH13" i="8" s="1"/>
  <c r="BI13" i="8" s="1"/>
  <c r="BJ13" i="8" s="1"/>
  <c r="BK13" i="8" s="1"/>
  <c r="BL13" i="8" s="1"/>
  <c r="BM13" i="8" s="1"/>
  <c r="BN13" i="8" s="1"/>
  <c r="BO13" i="8" s="1"/>
  <c r="BP13" i="8" s="1"/>
  <c r="BQ13" i="8" s="1"/>
  <c r="BR13" i="8" s="1"/>
  <c r="BS13" i="8" s="1"/>
  <c r="BT13" i="8" s="1"/>
  <c r="BU13" i="8" s="1"/>
  <c r="BV13" i="8" s="1"/>
  <c r="BW13" i="8" s="1"/>
  <c r="BX13" i="8" s="1"/>
  <c r="BY13" i="8" s="1"/>
  <c r="BZ13" i="8" s="1"/>
  <c r="CA13" i="8" s="1"/>
  <c r="CB13" i="8" s="1"/>
  <c r="CC13" i="8" s="1"/>
  <c r="CD13" i="8" s="1"/>
  <c r="CE13" i="8" s="1"/>
  <c r="CF13" i="8" s="1"/>
  <c r="CG13" i="8" s="1"/>
  <c r="CH13" i="8" s="1"/>
  <c r="CI13" i="8" s="1"/>
  <c r="CJ13" i="8" s="1"/>
  <c r="CK13" i="8" s="1"/>
  <c r="CL13" i="8" s="1"/>
  <c r="CM13" i="8" s="1"/>
  <c r="CN13" i="8" s="1"/>
  <c r="CO13" i="8" s="1"/>
  <c r="CP13" i="8" s="1"/>
  <c r="CQ13" i="8" s="1"/>
  <c r="CR13" i="8" s="1"/>
  <c r="CS13" i="8" s="1"/>
  <c r="CT13" i="8" s="1"/>
  <c r="CU13" i="8" s="1"/>
  <c r="CV13" i="8" s="1"/>
  <c r="CW13" i="8" s="1"/>
  <c r="CX13" i="8" s="1"/>
  <c r="CY13" i="8" s="1"/>
  <c r="CZ13" i="8" s="1"/>
  <c r="DA13" i="8" s="1"/>
  <c r="DB13" i="8" s="1"/>
  <c r="DC13" i="8" s="1"/>
  <c r="DD13" i="8" s="1"/>
  <c r="DE13" i="8" s="1"/>
  <c r="DF13" i="8" s="1"/>
  <c r="DG13" i="8" s="1"/>
  <c r="DH13" i="8" s="1"/>
  <c r="DI13" i="8" s="1"/>
  <c r="DJ13" i="8" s="1"/>
  <c r="DK13" i="8" s="1"/>
  <c r="DL13" i="8" s="1"/>
  <c r="DM13" i="8" s="1"/>
  <c r="DN13" i="8" s="1"/>
  <c r="DO13" i="8" s="1"/>
  <c r="DP13" i="8" s="1"/>
  <c r="DQ13" i="8" s="1"/>
  <c r="DR13" i="8" s="1"/>
  <c r="DS13" i="8" s="1"/>
  <c r="DT13" i="8" s="1"/>
  <c r="DU13" i="8" s="1"/>
  <c r="DV13" i="8" s="1"/>
  <c r="DW13" i="8" s="1"/>
  <c r="DX13" i="8" s="1"/>
  <c r="DY13" i="8" s="1"/>
  <c r="DZ13" i="8" s="1"/>
  <c r="EA13" i="8" s="1"/>
  <c r="EB13" i="8" s="1"/>
  <c r="EC13" i="8" s="1"/>
  <c r="ED13" i="8" s="1"/>
  <c r="EE13" i="8" s="1"/>
  <c r="EF13" i="8" s="1"/>
  <c r="EG13" i="8" s="1"/>
  <c r="EH13" i="8" s="1"/>
  <c r="EI13" i="8" s="1"/>
  <c r="EJ13" i="8" s="1"/>
  <c r="EK13" i="8" s="1"/>
  <c r="EL13" i="8" s="1"/>
  <c r="EM13" i="8" s="1"/>
  <c r="EN13" i="8" s="1"/>
  <c r="EO13" i="8" s="1"/>
  <c r="EP13" i="8" s="1"/>
  <c r="EQ13" i="8" s="1"/>
  <c r="ER13" i="8" s="1"/>
  <c r="ES13" i="8" s="1"/>
  <c r="ET13" i="8" s="1"/>
  <c r="EU13" i="8" s="1"/>
  <c r="EV13" i="8" s="1"/>
  <c r="EW13" i="8" s="1"/>
  <c r="EX13" i="8" s="1"/>
  <c r="EY13" i="8" s="1"/>
  <c r="EZ13" i="8" s="1"/>
  <c r="FA13" i="8" s="1"/>
  <c r="FB13" i="8" s="1"/>
  <c r="FC13" i="8" s="1"/>
  <c r="FD13" i="8" s="1"/>
  <c r="FE13" i="8" s="1"/>
  <c r="FF13" i="8" s="1"/>
  <c r="FG13" i="8" s="1"/>
  <c r="FH13" i="8" s="1"/>
  <c r="FI13" i="8" s="1"/>
  <c r="FJ13" i="8" s="1"/>
  <c r="FK13" i="8" s="1"/>
  <c r="FL13" i="8" s="1"/>
  <c r="FM13" i="8" s="1"/>
  <c r="FN13" i="8" s="1"/>
  <c r="FO13" i="8" s="1"/>
  <c r="FP13" i="8" s="1"/>
  <c r="FQ13" i="8" s="1"/>
  <c r="FR13" i="8" s="1"/>
  <c r="FS13" i="8" s="1"/>
  <c r="FT13" i="8" s="1"/>
  <c r="FU13" i="8" s="1"/>
  <c r="FV13" i="8" s="1"/>
  <c r="FW13" i="8" s="1"/>
  <c r="FX13" i="8" s="1"/>
  <c r="FY13" i="8" s="1"/>
  <c r="FZ13" i="8" s="1"/>
  <c r="GA13" i="8" s="1"/>
  <c r="GB13" i="8" s="1"/>
  <c r="GC13" i="8" s="1"/>
  <c r="GD13" i="8" s="1"/>
  <c r="GE13" i="8" s="1"/>
  <c r="GF13" i="8" s="1"/>
  <c r="GG13" i="8" s="1"/>
  <c r="GH13" i="8" s="1"/>
  <c r="GI13" i="8" s="1"/>
  <c r="GJ13" i="8" s="1"/>
  <c r="GK13" i="8" s="1"/>
  <c r="GL13" i="8" s="1"/>
  <c r="GM13" i="8" s="1"/>
  <c r="GN13" i="8" s="1"/>
  <c r="GO13" i="8" s="1"/>
  <c r="GP13" i="8" s="1"/>
  <c r="GQ13" i="8" s="1"/>
  <c r="GR13" i="8" s="1"/>
  <c r="GS13" i="8" s="1"/>
  <c r="GT13" i="8" s="1"/>
  <c r="GU13" i="8" s="1"/>
  <c r="GV13" i="8" s="1"/>
  <c r="GW13" i="8" s="1"/>
  <c r="GX13" i="8" s="1"/>
  <c r="GY13" i="8" s="1"/>
  <c r="GZ13" i="8" s="1"/>
  <c r="HA13" i="8" s="1"/>
  <c r="HB13" i="8" s="1"/>
  <c r="HC13" i="8" s="1"/>
  <c r="HD13" i="8" s="1"/>
  <c r="HE13" i="8" s="1"/>
  <c r="HF13" i="8" s="1"/>
  <c r="HG13" i="8" s="1"/>
  <c r="HH13" i="8" s="1"/>
  <c r="HI13" i="8" s="1"/>
  <c r="HJ13" i="8" s="1"/>
  <c r="HK13" i="8" s="1"/>
  <c r="HL13" i="8" s="1"/>
  <c r="HM13" i="8" s="1"/>
  <c r="HN13" i="8" s="1"/>
  <c r="HO13" i="8" s="1"/>
  <c r="HP13" i="8" s="1"/>
  <c r="HQ13" i="8" s="1"/>
  <c r="HR13" i="8" s="1"/>
  <c r="HS13" i="8" s="1"/>
  <c r="HT13" i="8" s="1"/>
  <c r="HU13" i="8" s="1"/>
  <c r="HV13" i="8" s="1"/>
  <c r="HW13" i="8" s="1"/>
  <c r="HX13" i="8" s="1"/>
  <c r="HY13" i="8" s="1"/>
  <c r="HZ13" i="8" s="1"/>
  <c r="IA13" i="8" s="1"/>
  <c r="IB13" i="8" s="1"/>
  <c r="IC13" i="8" s="1"/>
  <c r="ID13" i="8" s="1"/>
  <c r="IE13" i="8" s="1"/>
  <c r="IF13" i="8" s="1"/>
  <c r="IG13" i="8" s="1"/>
  <c r="IH13" i="8" s="1"/>
  <c r="II13" i="8" s="1"/>
  <c r="IJ13" i="8" s="1"/>
  <c r="IK13" i="8" s="1"/>
  <c r="EY5" i="8" l="1"/>
  <c r="EM1" i="8"/>
  <c r="GS4" i="8"/>
  <c r="EN5" i="8"/>
  <c r="EB1" i="8"/>
  <c r="EC5" i="8"/>
  <c r="DQ1" i="8"/>
  <c r="GP4" i="8"/>
  <c r="GD1" i="8"/>
  <c r="FT5" i="8"/>
  <c r="FH1" i="8"/>
  <c r="GU4" i="8"/>
  <c r="GT4" i="8"/>
  <c r="DR5" i="8"/>
  <c r="DF1" i="8"/>
  <c r="GW4" i="8"/>
  <c r="FI5" i="8"/>
  <c r="EW1" i="8"/>
  <c r="DG5" i="8"/>
  <c r="CU1" i="8"/>
  <c r="GY4" i="8"/>
  <c r="FJ5" i="8"/>
  <c r="EX1" i="8"/>
  <c r="CK5" i="8"/>
  <c r="BY1" i="8"/>
  <c r="GZ4" i="8"/>
  <c r="CV5" i="8"/>
  <c r="CJ1" i="8"/>
  <c r="GQ4" i="8"/>
  <c r="GE1" i="8"/>
  <c r="GX4" i="8"/>
  <c r="GR4" i="8"/>
  <c r="HA4" i="8"/>
  <c r="GV4" i="8"/>
  <c r="I30" i="8"/>
  <c r="I31" i="8" s="1"/>
  <c r="I22" i="8"/>
  <c r="CW5" i="8" l="1"/>
  <c r="CK1" i="8"/>
  <c r="EO5" i="8"/>
  <c r="EC1" i="8"/>
  <c r="HJ4" i="8"/>
  <c r="FU5" i="8"/>
  <c r="FI1" i="8"/>
  <c r="HH4" i="8"/>
  <c r="HC4" i="8"/>
  <c r="GQ1" i="8"/>
  <c r="FV5" i="8"/>
  <c r="FJ1" i="8"/>
  <c r="HI4" i="8"/>
  <c r="GF5" i="8"/>
  <c r="FT1" i="8"/>
  <c r="EZ5" i="8"/>
  <c r="EN1" i="8"/>
  <c r="HE4" i="8"/>
  <c r="HG4" i="8"/>
  <c r="HM4" i="8"/>
  <c r="DH5" i="8"/>
  <c r="CV1" i="8"/>
  <c r="HK4" i="8"/>
  <c r="ED5" i="8"/>
  <c r="DR1" i="8"/>
  <c r="HD4" i="8"/>
  <c r="HL4" i="8"/>
  <c r="DS5" i="8"/>
  <c r="DG1" i="8"/>
  <c r="HF4" i="8"/>
  <c r="HB4" i="8"/>
  <c r="GP1" i="8"/>
  <c r="FK5" i="8"/>
  <c r="EY1" i="8"/>
  <c r="I20" i="8"/>
  <c r="GG5" i="8" l="1"/>
  <c r="FU1" i="8"/>
  <c r="HR4" i="8"/>
  <c r="EE5" i="8"/>
  <c r="DS1" i="8"/>
  <c r="HW4" i="8"/>
  <c r="HQ4" i="8"/>
  <c r="GH5" i="8"/>
  <c r="FV1" i="8"/>
  <c r="HV4" i="8"/>
  <c r="DT5" i="8"/>
  <c r="DH1" i="8"/>
  <c r="FL5" i="8"/>
  <c r="EZ1" i="8"/>
  <c r="HO4" i="8"/>
  <c r="HC1" i="8"/>
  <c r="FA5" i="8"/>
  <c r="EO1" i="8"/>
  <c r="EP5" i="8"/>
  <c r="ED1" i="8"/>
  <c r="HU4" i="8"/>
  <c r="FW5" i="8"/>
  <c r="FK1" i="8"/>
  <c r="HS4" i="8"/>
  <c r="HX4" i="8"/>
  <c r="HN4" i="8"/>
  <c r="HB1" i="8"/>
  <c r="HP4" i="8"/>
  <c r="HY4" i="8"/>
  <c r="GR5" i="8"/>
  <c r="GF1" i="8"/>
  <c r="HT4" i="8"/>
  <c r="DI5" i="8"/>
  <c r="CW1" i="8"/>
  <c r="J18" i="8"/>
  <c r="J21" i="8"/>
  <c r="IK4" i="8" l="1"/>
  <c r="IJ4" i="8"/>
  <c r="II4" i="8"/>
  <c r="IE4" i="8"/>
  <c r="FM5" i="8"/>
  <c r="FA1" i="8"/>
  <c r="IH4" i="8"/>
  <c r="EQ5" i="8"/>
  <c r="EE1" i="8"/>
  <c r="IA4" i="8"/>
  <c r="IA1" i="8" s="1"/>
  <c r="HO1" i="8"/>
  <c r="GT5" i="8"/>
  <c r="GH1" i="8"/>
  <c r="ID4" i="8"/>
  <c r="FB5" i="8"/>
  <c r="EP1" i="8"/>
  <c r="IB4" i="8"/>
  <c r="IF4" i="8"/>
  <c r="GI5" i="8"/>
  <c r="FW1" i="8"/>
  <c r="HD5" i="8"/>
  <c r="GR1" i="8"/>
  <c r="EF5" i="8"/>
  <c r="DT1" i="8"/>
  <c r="DU5" i="8"/>
  <c r="DI1" i="8"/>
  <c r="HZ4" i="8"/>
  <c r="HN1" i="8"/>
  <c r="H21" i="9"/>
  <c r="F21" i="9"/>
  <c r="IG4" i="8"/>
  <c r="FX5" i="8"/>
  <c r="FL1" i="8"/>
  <c r="IC4" i="8"/>
  <c r="GS5" i="8"/>
  <c r="GG1" i="8"/>
  <c r="J30" i="8"/>
  <c r="J31" i="8" s="1"/>
  <c r="J22" i="8"/>
  <c r="J21" i="9"/>
  <c r="D25" i="9" l="1"/>
  <c r="U25" i="9"/>
  <c r="V25" i="9"/>
  <c r="I25" i="9"/>
  <c r="S25" i="9"/>
  <c r="C25" i="9"/>
  <c r="K25" i="9"/>
  <c r="P25" i="9"/>
  <c r="L25" i="9"/>
  <c r="R25" i="9"/>
  <c r="Q25" i="9"/>
  <c r="O25" i="9"/>
  <c r="M25" i="9"/>
  <c r="T25" i="9"/>
  <c r="W25" i="9"/>
  <c r="F25" i="9"/>
  <c r="N25" i="9"/>
  <c r="H25" i="9"/>
  <c r="G25" i="9"/>
  <c r="J25" i="9"/>
  <c r="E25" i="9"/>
  <c r="ER5" i="8"/>
  <c r="EF1" i="8"/>
  <c r="FN5" i="8"/>
  <c r="FB1" i="8"/>
  <c r="HP5" i="8"/>
  <c r="HD1" i="8"/>
  <c r="FC5" i="8"/>
  <c r="EQ1" i="8"/>
  <c r="HZ1" i="8"/>
  <c r="G21" i="9"/>
  <c r="D21" i="9"/>
  <c r="E21" i="9"/>
  <c r="I21" i="9"/>
  <c r="HE5" i="8"/>
  <c r="GS1" i="8"/>
  <c r="GU5" i="8"/>
  <c r="GI1" i="8"/>
  <c r="GJ5" i="8"/>
  <c r="FX1" i="8"/>
  <c r="EG5" i="8"/>
  <c r="DU1" i="8"/>
  <c r="HF5" i="8"/>
  <c r="GT1" i="8"/>
  <c r="FY5" i="8"/>
  <c r="FM1" i="8"/>
  <c r="C19" i="9"/>
  <c r="C24" i="9"/>
  <c r="C26" i="9"/>
  <c r="C21" i="9"/>
  <c r="U12" i="9"/>
  <c r="U13" i="9" s="1"/>
  <c r="C20" i="9"/>
  <c r="R22" i="9"/>
  <c r="J23" i="9"/>
  <c r="I12" i="9"/>
  <c r="I13" i="9" s="1"/>
  <c r="R23" i="9"/>
  <c r="P22" i="9"/>
  <c r="C22" i="9"/>
  <c r="Q23" i="9"/>
  <c r="H24" i="9"/>
  <c r="H22" i="9"/>
  <c r="P23" i="9"/>
  <c r="S12" i="9"/>
  <c r="S13" i="9" s="1"/>
  <c r="E22" i="9"/>
  <c r="G22" i="9"/>
  <c r="W23" i="9"/>
  <c r="P12" i="9"/>
  <c r="P13" i="9" s="1"/>
  <c r="Q22" i="9"/>
  <c r="G24" i="9"/>
  <c r="D22" i="9"/>
  <c r="J12" i="9"/>
  <c r="J13" i="9" s="1"/>
  <c r="L23" i="9"/>
  <c r="Q12" i="9"/>
  <c r="Q13" i="9" s="1"/>
  <c r="C23" i="9"/>
  <c r="P24" i="9"/>
  <c r="K22" i="9"/>
  <c r="Q24" i="9"/>
  <c r="U24" i="9"/>
  <c r="V12" i="9"/>
  <c r="V13" i="9" s="1"/>
  <c r="D23" i="9"/>
  <c r="F23" i="9"/>
  <c r="I23" i="9"/>
  <c r="C16" i="9"/>
  <c r="I24" i="9"/>
  <c r="O22" i="9"/>
  <c r="D24" i="9"/>
  <c r="O12" i="9"/>
  <c r="O13" i="9" s="1"/>
  <c r="T24" i="9"/>
  <c r="I22" i="9"/>
  <c r="H12" i="9"/>
  <c r="H13" i="9" s="1"/>
  <c r="G23" i="9"/>
  <c r="S24" i="9"/>
  <c r="F12" i="9"/>
  <c r="F13" i="9" s="1"/>
  <c r="K24" i="9"/>
  <c r="F22" i="9"/>
  <c r="T22" i="9"/>
  <c r="O24" i="9"/>
  <c r="M24" i="9"/>
  <c r="T23" i="9"/>
  <c r="K12" i="9"/>
  <c r="K13" i="9" s="1"/>
  <c r="T12" i="9"/>
  <c r="T13" i="9" s="1"/>
  <c r="E23" i="9"/>
  <c r="H23" i="9"/>
  <c r="F24" i="9"/>
  <c r="L12" i="9"/>
  <c r="L13" i="9" s="1"/>
  <c r="J22" i="9"/>
  <c r="C6" i="9"/>
  <c r="M22" i="9"/>
  <c r="C12" i="9"/>
  <c r="C13" i="9" s="1"/>
  <c r="N23" i="9"/>
  <c r="U22" i="9"/>
  <c r="S23" i="9"/>
  <c r="M23" i="9"/>
  <c r="K23" i="9"/>
  <c r="J24" i="9"/>
  <c r="S22" i="9"/>
  <c r="W22" i="9"/>
  <c r="W24" i="9"/>
  <c r="D6" i="9"/>
  <c r="L22" i="9"/>
  <c r="D12" i="9"/>
  <c r="D13" i="9" s="1"/>
  <c r="U23" i="9"/>
  <c r="O23" i="9"/>
  <c r="M12" i="9"/>
  <c r="M13" i="9" s="1"/>
  <c r="N24" i="9"/>
  <c r="R12" i="9"/>
  <c r="R13" i="9" s="1"/>
  <c r="G12" i="9"/>
  <c r="G13" i="9" s="1"/>
  <c r="V24" i="9"/>
  <c r="W12" i="9"/>
  <c r="W13" i="9" s="1"/>
  <c r="N12" i="9"/>
  <c r="N13" i="9" s="1"/>
  <c r="V23" i="9"/>
  <c r="L24" i="9"/>
  <c r="E24" i="9"/>
  <c r="R24" i="9"/>
  <c r="N22" i="9"/>
  <c r="V22" i="9"/>
  <c r="E12" i="9"/>
  <c r="E13" i="9" s="1"/>
  <c r="J20" i="8"/>
  <c r="K21" i="9"/>
  <c r="C27" i="9" l="1"/>
  <c r="C7" i="9"/>
  <c r="D7" i="9"/>
  <c r="HG5" i="8"/>
  <c r="GU1" i="8"/>
  <c r="HR5" i="8"/>
  <c r="HF1" i="8"/>
  <c r="HQ5" i="8"/>
  <c r="HE1" i="8"/>
  <c r="FZ5" i="8"/>
  <c r="FN1" i="8"/>
  <c r="ES5" i="8"/>
  <c r="EG1" i="8"/>
  <c r="FO5" i="8"/>
  <c r="FC1" i="8"/>
  <c r="FD5" i="8"/>
  <c r="ER1" i="8"/>
  <c r="GV5" i="8"/>
  <c r="GJ1" i="8"/>
  <c r="GK5" i="8"/>
  <c r="FY1" i="8"/>
  <c r="IB5" i="8"/>
  <c r="IB1" i="8" s="1"/>
  <c r="HP1" i="8"/>
  <c r="K21" i="8"/>
  <c r="K18" i="8"/>
  <c r="L21" i="9"/>
  <c r="ID5" i="8" l="1"/>
  <c r="ID1" i="8" s="1"/>
  <c r="HR1" i="8"/>
  <c r="GW5" i="8"/>
  <c r="GK1" i="8"/>
  <c r="FE5" i="8"/>
  <c r="ES1" i="8"/>
  <c r="HS5" i="8"/>
  <c r="HG1" i="8"/>
  <c r="IC5" i="8"/>
  <c r="IC1" i="8" s="1"/>
  <c r="HQ1" i="8"/>
  <c r="D9" i="9"/>
  <c r="D8" i="9"/>
  <c r="D17" i="9" s="1"/>
  <c r="FP5" i="8"/>
  <c r="FD1" i="8"/>
  <c r="GA5" i="8"/>
  <c r="FO1" i="8"/>
  <c r="HH5" i="8"/>
  <c r="GV1" i="8"/>
  <c r="GL5" i="8"/>
  <c r="FZ1" i="8"/>
  <c r="C9" i="9"/>
  <c r="C8" i="9"/>
  <c r="C17" i="9" s="1"/>
  <c r="K30" i="8"/>
  <c r="K31" i="8" s="1"/>
  <c r="K22" i="8"/>
  <c r="K20" i="8" s="1"/>
  <c r="M21" i="9"/>
  <c r="IE5" i="8" l="1"/>
  <c r="IE1" i="8" s="1"/>
  <c r="HS1" i="8"/>
  <c r="FQ5" i="8"/>
  <c r="FE1" i="8"/>
  <c r="GB5" i="8"/>
  <c r="FP1" i="8"/>
  <c r="HI5" i="8"/>
  <c r="GW1" i="8"/>
  <c r="GX5" i="8"/>
  <c r="GL1" i="8"/>
  <c r="GM5" i="8"/>
  <c r="GA1" i="8"/>
  <c r="HT5" i="8"/>
  <c r="HH1" i="8"/>
  <c r="L21" i="8"/>
  <c r="L18" i="8"/>
  <c r="N21" i="9"/>
  <c r="IF5" i="8" l="1"/>
  <c r="IF1" i="8" s="1"/>
  <c r="HT1" i="8"/>
  <c r="GN5" i="8"/>
  <c r="GB1" i="8"/>
  <c r="GC5" i="8"/>
  <c r="FQ1" i="8"/>
  <c r="HU5" i="8"/>
  <c r="HI1" i="8"/>
  <c r="GY5" i="8"/>
  <c r="GM1" i="8"/>
  <c r="HJ5" i="8"/>
  <c r="GX1" i="8"/>
  <c r="L30" i="8"/>
  <c r="L31" i="8" s="1"/>
  <c r="L22" i="8"/>
  <c r="L20" i="8" s="1"/>
  <c r="O21" i="9"/>
  <c r="GO5" i="8" l="1"/>
  <c r="GC1" i="8"/>
  <c r="GZ5" i="8"/>
  <c r="GN1" i="8"/>
  <c r="IG5" i="8"/>
  <c r="IG1" i="8" s="1"/>
  <c r="HU1" i="8"/>
  <c r="HV5" i="8"/>
  <c r="HJ1" i="8"/>
  <c r="HK5" i="8"/>
  <c r="GY1" i="8"/>
  <c r="M21" i="8"/>
  <c r="M18" i="8"/>
  <c r="P21" i="9"/>
  <c r="IH5" i="8" l="1"/>
  <c r="IH1" i="8" s="1"/>
  <c r="HV1" i="8"/>
  <c r="HL5" i="8"/>
  <c r="GZ1" i="8"/>
  <c r="HW5" i="8"/>
  <c r="HK1" i="8"/>
  <c r="HA5" i="8"/>
  <c r="GO1" i="8"/>
  <c r="M22" i="8"/>
  <c r="M20" i="8" s="1"/>
  <c r="M30" i="8"/>
  <c r="M31" i="8" s="1"/>
  <c r="Q21" i="9"/>
  <c r="HM5" i="8" l="1"/>
  <c r="HA1" i="8"/>
  <c r="II5" i="8"/>
  <c r="II1" i="8" s="1"/>
  <c r="HW1" i="8"/>
  <c r="HX5" i="8"/>
  <c r="HL1" i="8"/>
  <c r="N21" i="8"/>
  <c r="N18" i="8"/>
  <c r="R21" i="9"/>
  <c r="IJ5" i="8" l="1"/>
  <c r="IJ1" i="8" s="1"/>
  <c r="HX1" i="8"/>
  <c r="HY5" i="8"/>
  <c r="HM1" i="8"/>
  <c r="N22" i="8"/>
  <c r="N20" i="8" s="1"/>
  <c r="N30" i="8"/>
  <c r="N31" i="8" s="1"/>
  <c r="S21" i="9"/>
  <c r="IK5" i="8" l="1"/>
  <c r="IK1" i="8" s="1"/>
  <c r="HY1" i="8"/>
  <c r="O21" i="8"/>
  <c r="O18" i="8"/>
  <c r="T21" i="9"/>
  <c r="O22" i="8" l="1"/>
  <c r="O20" i="8" s="1"/>
  <c r="O30" i="8"/>
  <c r="O31" i="8" s="1"/>
  <c r="U21" i="9"/>
  <c r="P21" i="8" l="1"/>
  <c r="P18" i="8"/>
  <c r="W21" i="9"/>
  <c r="V21" i="9"/>
  <c r="P22" i="8" l="1"/>
  <c r="P20" i="8" s="1"/>
  <c r="P30" i="8"/>
  <c r="P31" i="8" s="1"/>
  <c r="Q18" i="8" l="1"/>
  <c r="Q21" i="8"/>
  <c r="Q30" i="8" l="1"/>
  <c r="Q31" i="8" s="1"/>
  <c r="Q22" i="8"/>
  <c r="Q20" i="8" s="1"/>
  <c r="D18" i="9" l="1"/>
  <c r="R18" i="8"/>
  <c r="R21" i="8"/>
  <c r="R30" i="8" l="1"/>
  <c r="R31" i="8" s="1"/>
  <c r="R22" i="8"/>
  <c r="R20" i="8" l="1"/>
  <c r="S21" i="8" l="1"/>
  <c r="S18" i="8"/>
  <c r="S30" i="8" l="1"/>
  <c r="S31" i="8" s="1"/>
  <c r="S22" i="8"/>
  <c r="S20" i="8" l="1"/>
  <c r="T18" i="8" l="1"/>
  <c r="T21" i="8"/>
  <c r="T22" i="8" l="1"/>
  <c r="T30" i="8"/>
  <c r="T31" i="8" s="1"/>
  <c r="T20" i="8" l="1"/>
  <c r="U21" i="8" l="1"/>
  <c r="U18" i="8"/>
  <c r="U22" i="8" l="1"/>
  <c r="U30" i="8"/>
  <c r="U31" i="8" s="1"/>
  <c r="U20" i="8" l="1"/>
  <c r="V18" i="8" l="1"/>
  <c r="V21" i="8"/>
  <c r="V30" i="8" l="1"/>
  <c r="V31" i="8" s="1"/>
  <c r="V22" i="8"/>
  <c r="V20" i="8" l="1"/>
  <c r="W21" i="8" l="1"/>
  <c r="W18" i="8"/>
  <c r="W30" i="8" l="1"/>
  <c r="W31" i="8" s="1"/>
  <c r="W22" i="8"/>
  <c r="W20" i="8" s="1"/>
  <c r="X18" i="8" l="1"/>
  <c r="X21" i="8"/>
  <c r="X30" i="8" l="1"/>
  <c r="X31" i="8" s="1"/>
  <c r="X22" i="8"/>
  <c r="X20" i="8" s="1"/>
  <c r="Y21" i="8" l="1"/>
  <c r="Y18" i="8"/>
  <c r="Y30" i="8" l="1"/>
  <c r="Y31" i="8" s="1"/>
  <c r="Y22" i="8"/>
  <c r="Y20" i="8" s="1"/>
  <c r="Z18" i="8" l="1"/>
  <c r="Z21" i="8"/>
  <c r="Z30" i="8" l="1"/>
  <c r="Z31" i="8" s="1"/>
  <c r="Z22" i="8"/>
  <c r="Z20" i="8" s="1"/>
  <c r="AA21" i="8" l="1"/>
  <c r="AA18" i="8"/>
  <c r="AA22" i="8" l="1"/>
  <c r="AA20" i="8" s="1"/>
  <c r="AA30" i="8"/>
  <c r="AA31" i="8" s="1"/>
  <c r="D19" i="3"/>
  <c r="D10" i="3"/>
  <c r="H64" i="2"/>
  <c r="H63" i="2"/>
  <c r="H58" i="2"/>
  <c r="H57" i="2"/>
  <c r="H56" i="2"/>
  <c r="AB21" i="8" l="1"/>
  <c r="AB18" i="8"/>
  <c r="D20" i="3"/>
  <c r="H59" i="2"/>
  <c r="AB22" i="8" l="1"/>
  <c r="AB20" i="8" s="1"/>
  <c r="AB30" i="8"/>
  <c r="AB31" i="8" s="1"/>
  <c r="D22" i="3"/>
  <c r="D21" i="3"/>
  <c r="AC21" i="8" l="1"/>
  <c r="AC18" i="8"/>
  <c r="D23" i="3"/>
  <c r="D27" i="3" s="1"/>
  <c r="AC30" i="8" l="1"/>
  <c r="AC31" i="8" s="1"/>
  <c r="AC22" i="8"/>
  <c r="AC20" i="8" s="1"/>
  <c r="E18" i="9" l="1"/>
  <c r="AD18" i="8"/>
  <c r="AD21" i="8"/>
  <c r="AD30" i="8" l="1"/>
  <c r="AD31" i="8" s="1"/>
  <c r="AD22" i="8"/>
  <c r="AD20" i="8" l="1"/>
  <c r="AE18" i="8" l="1"/>
  <c r="AE21" i="8"/>
  <c r="AE30" i="8" l="1"/>
  <c r="AE31" i="8" s="1"/>
  <c r="AE22" i="8"/>
  <c r="AE20" i="8" l="1"/>
  <c r="AF18" i="8" l="1"/>
  <c r="AF21" i="8"/>
  <c r="AF30" i="8" l="1"/>
  <c r="AF31" i="8" s="1"/>
  <c r="AF22" i="8"/>
  <c r="AF20" i="8" l="1"/>
  <c r="AG18" i="8" l="1"/>
  <c r="AG21" i="8"/>
  <c r="AG22" i="8" l="1"/>
  <c r="AG30" i="8"/>
  <c r="AG31" i="8" s="1"/>
  <c r="AG20" i="8" l="1"/>
  <c r="AH21" i="8" l="1"/>
  <c r="AH18" i="8"/>
  <c r="AH30" i="8" l="1"/>
  <c r="AH31" i="8" s="1"/>
  <c r="AH22" i="8"/>
  <c r="AH20" i="8" l="1"/>
  <c r="AI21" i="8" l="1"/>
  <c r="AI18" i="8"/>
  <c r="AI30" i="8" l="1"/>
  <c r="AI31" i="8" s="1"/>
  <c r="AI22" i="8"/>
  <c r="AI20" i="8" s="1"/>
  <c r="AJ18" i="8" l="1"/>
  <c r="AJ21" i="8"/>
  <c r="AJ30" i="8" l="1"/>
  <c r="AJ31" i="8" s="1"/>
  <c r="AJ22" i="8"/>
  <c r="AJ20" i="8" s="1"/>
  <c r="AK21" i="8" l="1"/>
  <c r="AK18" i="8"/>
  <c r="AK30" i="8" l="1"/>
  <c r="AK31" i="8" s="1"/>
  <c r="AK22" i="8"/>
  <c r="AK20" i="8" s="1"/>
  <c r="AL18" i="8" l="1"/>
  <c r="AL21" i="8"/>
  <c r="AL22" i="8" l="1"/>
  <c r="AL20" i="8" s="1"/>
  <c r="AL30" i="8"/>
  <c r="AL31" i="8" s="1"/>
  <c r="AM21" i="8" l="1"/>
  <c r="AM18" i="8"/>
  <c r="AM22" i="8" l="1"/>
  <c r="AM20" i="8" s="1"/>
  <c r="AM30" i="8"/>
  <c r="AM31" i="8" s="1"/>
  <c r="AN21" i="8" l="1"/>
  <c r="AN18" i="8"/>
  <c r="AN30" i="8" l="1"/>
  <c r="AN31" i="8" s="1"/>
  <c r="AN22" i="8"/>
  <c r="AN20" i="8" s="1"/>
  <c r="AO18" i="8" l="1"/>
  <c r="AO21" i="8"/>
  <c r="AO30" i="8" l="1"/>
  <c r="AO31" i="8" s="1"/>
  <c r="AO22" i="8"/>
  <c r="AO20" i="8" s="1"/>
  <c r="F18" i="9" l="1"/>
  <c r="AP18" i="8"/>
  <c r="AP21" i="8"/>
  <c r="AP30" i="8" l="1"/>
  <c r="AP31" i="8" s="1"/>
  <c r="AP22" i="8"/>
  <c r="AP20" i="8" l="1"/>
  <c r="AQ18" i="8" l="1"/>
  <c r="AQ21" i="8"/>
  <c r="AQ30" i="8" l="1"/>
  <c r="AQ31" i="8" s="1"/>
  <c r="AQ22" i="8"/>
  <c r="AQ20" i="8" l="1"/>
  <c r="AR18" i="8" l="1"/>
  <c r="AR21" i="8"/>
  <c r="AR30" i="8" l="1"/>
  <c r="AR31" i="8" s="1"/>
  <c r="AR22" i="8"/>
  <c r="AR20" i="8" l="1"/>
  <c r="AS21" i="8" l="1"/>
  <c r="AS18" i="8"/>
  <c r="AS30" i="8" l="1"/>
  <c r="AS31" i="8" s="1"/>
  <c r="AS22" i="8"/>
  <c r="AS20" i="8" l="1"/>
  <c r="AT18" i="8" l="1"/>
  <c r="AT21" i="8"/>
  <c r="AT30" i="8" l="1"/>
  <c r="AT31" i="8" s="1"/>
  <c r="AT22" i="8"/>
  <c r="AT20" i="8" l="1"/>
  <c r="AU21" i="8" l="1"/>
  <c r="AU18" i="8"/>
  <c r="AU22" i="8" l="1"/>
  <c r="AU20" i="8" s="1"/>
  <c r="AU30" i="8"/>
  <c r="AU31" i="8" s="1"/>
  <c r="AV18" i="8" l="1"/>
  <c r="AV21" i="8"/>
  <c r="AV30" i="8" l="1"/>
  <c r="AV31" i="8" s="1"/>
  <c r="AV22" i="8"/>
  <c r="AV20" i="8" s="1"/>
  <c r="AW18" i="8" l="1"/>
  <c r="AW21" i="8"/>
  <c r="AW30" i="8" l="1"/>
  <c r="AW31" i="8" s="1"/>
  <c r="AW22" i="8"/>
  <c r="AW20" i="8" s="1"/>
  <c r="AX18" i="8" l="1"/>
  <c r="AX21" i="8"/>
  <c r="AX30" i="8" l="1"/>
  <c r="AX31" i="8" s="1"/>
  <c r="AX22" i="8"/>
  <c r="AX20" i="8" s="1"/>
  <c r="AY18" i="8" l="1"/>
  <c r="AY21" i="8"/>
  <c r="AY22" i="8" l="1"/>
  <c r="AY20" i="8" s="1"/>
  <c r="AY30" i="8"/>
  <c r="AY31" i="8" s="1"/>
  <c r="AZ18" i="8" l="1"/>
  <c r="AZ21" i="8"/>
  <c r="AZ30" i="8" l="1"/>
  <c r="AZ31" i="8" s="1"/>
  <c r="AZ22" i="8"/>
  <c r="AZ20" i="8" s="1"/>
  <c r="BA21" i="8" l="1"/>
  <c r="BA18" i="8"/>
  <c r="BA30" i="8" l="1"/>
  <c r="BA31" i="8" s="1"/>
  <c r="BA22" i="8"/>
  <c r="BA20" i="8" s="1"/>
  <c r="G18" i="9" l="1"/>
  <c r="BB18" i="8"/>
  <c r="BB21" i="8"/>
  <c r="BB30" i="8" l="1"/>
  <c r="BB31" i="8" s="1"/>
  <c r="BB22" i="8"/>
  <c r="BB20" i="8" l="1"/>
  <c r="BC21" i="8" l="1"/>
  <c r="BC18" i="8"/>
  <c r="BC30" i="8" l="1"/>
  <c r="BC31" i="8" s="1"/>
  <c r="BC22" i="8"/>
  <c r="BC20" i="8" l="1"/>
  <c r="BD18" i="8" l="1"/>
  <c r="BD21" i="8"/>
  <c r="BD30" i="8" l="1"/>
  <c r="BD31" i="8" s="1"/>
  <c r="BD22" i="8"/>
  <c r="BD20" i="8" l="1"/>
  <c r="BE18" i="8" l="1"/>
  <c r="BE21" i="8"/>
  <c r="BE30" i="8" l="1"/>
  <c r="BE31" i="8" s="1"/>
  <c r="BE22" i="8"/>
  <c r="BE20" i="8" l="1"/>
  <c r="BF18" i="8" l="1"/>
  <c r="BF21" i="8"/>
  <c r="BF30" i="8" l="1"/>
  <c r="BF31" i="8" s="1"/>
  <c r="BF22" i="8"/>
  <c r="BF20" i="8" l="1"/>
  <c r="BG21" i="8" l="1"/>
  <c r="BG18" i="8"/>
  <c r="BG30" i="8" l="1"/>
  <c r="BG31" i="8" s="1"/>
  <c r="BG22" i="8"/>
  <c r="BG20" i="8" s="1"/>
  <c r="BH18" i="8" l="1"/>
  <c r="BH21" i="8"/>
  <c r="BH22" i="8" l="1"/>
  <c r="BH20" i="8" s="1"/>
  <c r="BH30" i="8"/>
  <c r="BH31" i="8" s="1"/>
  <c r="BI21" i="8" l="1"/>
  <c r="BI18" i="8"/>
  <c r="BI30" i="8" l="1"/>
  <c r="BI31" i="8" s="1"/>
  <c r="BI22" i="8"/>
  <c r="BI20" i="8" s="1"/>
  <c r="BJ18" i="8" l="1"/>
  <c r="BJ21" i="8"/>
  <c r="BJ30" i="8" l="1"/>
  <c r="BJ31" i="8" s="1"/>
  <c r="BJ22" i="8"/>
  <c r="BJ20" i="8" s="1"/>
  <c r="BK18" i="8" l="1"/>
  <c r="BK21" i="8"/>
  <c r="BK30" i="8" l="1"/>
  <c r="BK31" i="8" s="1"/>
  <c r="BK22" i="8"/>
  <c r="BK20" i="8" s="1"/>
  <c r="BL18" i="8" l="1"/>
  <c r="BL21" i="8"/>
  <c r="BL22" i="8" l="1"/>
  <c r="BL20" i="8" s="1"/>
  <c r="BL30" i="8"/>
  <c r="BL31" i="8" s="1"/>
  <c r="BM21" i="8" l="1"/>
  <c r="BM18" i="8"/>
  <c r="BM22" i="8" l="1"/>
  <c r="BM20" i="8" s="1"/>
  <c r="BM30" i="8"/>
  <c r="BM31" i="8" s="1"/>
  <c r="H18" i="9" l="1"/>
  <c r="BN21" i="8"/>
  <c r="BN18" i="8"/>
  <c r="BN30" i="8" l="1"/>
  <c r="BN31" i="8" s="1"/>
  <c r="BN22" i="8"/>
  <c r="BN20" i="8" l="1"/>
  <c r="BO21" i="8" l="1"/>
  <c r="BO18" i="8"/>
  <c r="BO30" i="8" l="1"/>
  <c r="BO31" i="8" s="1"/>
  <c r="BO22" i="8"/>
  <c r="BO20" i="8" l="1"/>
  <c r="BP18" i="8" l="1"/>
  <c r="BP21" i="8"/>
  <c r="BP22" i="8" l="1"/>
  <c r="BP30" i="8"/>
  <c r="BP31" i="8" s="1"/>
  <c r="BP20" i="8" l="1"/>
  <c r="BQ18" i="8" l="1"/>
  <c r="BQ21" i="8"/>
  <c r="BQ30" i="8" l="1"/>
  <c r="BQ31" i="8" s="1"/>
  <c r="BQ22" i="8"/>
  <c r="BQ20" i="8" l="1"/>
  <c r="BR18" i="8" l="1"/>
  <c r="BR21" i="8"/>
  <c r="BR30" i="8" l="1"/>
  <c r="BR31" i="8" s="1"/>
  <c r="BR22" i="8"/>
  <c r="BR20" i="8" l="1"/>
  <c r="BS18" i="8" l="1"/>
  <c r="BS21" i="8"/>
  <c r="BS30" i="8" l="1"/>
  <c r="BS31" i="8" s="1"/>
  <c r="BS22" i="8"/>
  <c r="BS20" i="8" s="1"/>
  <c r="BT21" i="8" s="1"/>
  <c r="BT18" i="8" l="1"/>
  <c r="BT30" i="8" l="1"/>
  <c r="BT31" i="8" s="1"/>
  <c r="BT22" i="8"/>
  <c r="BT20" i="8" s="1"/>
  <c r="BU18" i="8" s="1"/>
  <c r="BU21" i="8" l="1"/>
  <c r="BU30" i="8"/>
  <c r="BU31" i="8" s="1"/>
  <c r="BU22" i="8"/>
  <c r="BU20" i="8" s="1"/>
  <c r="BV18" i="8" l="1"/>
  <c r="BV21" i="8"/>
  <c r="BV22" i="8" l="1"/>
  <c r="BV20" i="8" s="1"/>
  <c r="BV30" i="8"/>
  <c r="BV31" i="8" s="1"/>
  <c r="BW18" i="8" l="1"/>
  <c r="BW21" i="8"/>
  <c r="BW22" i="8" l="1"/>
  <c r="BW20" i="8" s="1"/>
  <c r="BW30" i="8"/>
  <c r="BW31" i="8" s="1"/>
  <c r="BX18" i="8" l="1"/>
  <c r="BX21" i="8"/>
  <c r="BX22" i="8" l="1"/>
  <c r="BX20" i="8" s="1"/>
  <c r="BX30" i="8"/>
  <c r="BX31" i="8" s="1"/>
  <c r="BY18" i="8" l="1"/>
  <c r="BY21" i="8"/>
  <c r="BY30" i="8" l="1"/>
  <c r="BY31" i="8" s="1"/>
  <c r="BY22" i="8"/>
  <c r="BY20" i="8" s="1"/>
  <c r="I18" i="9" l="1"/>
  <c r="BZ18" i="8"/>
  <c r="BZ21" i="8"/>
  <c r="BZ30" i="8" l="1"/>
  <c r="BZ31" i="8" s="1"/>
  <c r="BZ22" i="8"/>
  <c r="BZ20" i="8" l="1"/>
  <c r="CA18" i="8" l="1"/>
  <c r="CA21" i="8"/>
  <c r="CA30" i="8" l="1"/>
  <c r="CA31" i="8" s="1"/>
  <c r="CA22" i="8"/>
  <c r="CA20" i="8" l="1"/>
  <c r="CB18" i="8" l="1"/>
  <c r="CB21" i="8"/>
  <c r="CB30" i="8" l="1"/>
  <c r="CB31" i="8" s="1"/>
  <c r="CB22" i="8"/>
  <c r="CB20" i="8" l="1"/>
  <c r="CC18" i="8" l="1"/>
  <c r="CC21" i="8"/>
  <c r="CC30" i="8" l="1"/>
  <c r="CC31" i="8" s="1"/>
  <c r="CC22" i="8"/>
  <c r="CC20" i="8" s="1"/>
  <c r="CD18" i="8" l="1"/>
  <c r="CD21" i="8"/>
  <c r="CD30" i="8" l="1"/>
  <c r="CD31" i="8" s="1"/>
  <c r="CD22" i="8"/>
  <c r="CD20" i="8" l="1"/>
  <c r="CE21" i="8" l="1"/>
  <c r="CE18" i="8"/>
  <c r="CE22" i="8" l="1"/>
  <c r="CE20" i="8" s="1"/>
  <c r="CE30" i="8"/>
  <c r="CE31" i="8" s="1"/>
  <c r="CF18" i="8" l="1"/>
  <c r="CF21" i="8"/>
  <c r="CF30" i="8" l="1"/>
  <c r="CF31" i="8" s="1"/>
  <c r="CF22" i="8"/>
  <c r="CF20" i="8" s="1"/>
  <c r="CG18" i="8" l="1"/>
  <c r="CG21" i="8"/>
  <c r="CG22" i="8" l="1"/>
  <c r="CG20" i="8" s="1"/>
  <c r="CG30" i="8"/>
  <c r="CG31" i="8" s="1"/>
  <c r="CH18" i="8" l="1"/>
  <c r="CH21" i="8"/>
  <c r="CH30" i="8" l="1"/>
  <c r="CH31" i="8" s="1"/>
  <c r="CH22" i="8"/>
  <c r="CH20" i="8" s="1"/>
  <c r="CI18" i="8" l="1"/>
  <c r="CI21" i="8"/>
  <c r="CI22" i="8" l="1"/>
  <c r="CI20" i="8" s="1"/>
  <c r="CI30" i="8"/>
  <c r="CI31" i="8" s="1"/>
  <c r="CJ18" i="8" l="1"/>
  <c r="CJ21" i="8"/>
  <c r="CJ30" i="8" l="1"/>
  <c r="CJ31" i="8" s="1"/>
  <c r="CJ22" i="8"/>
  <c r="CJ20" i="8" s="1"/>
  <c r="CK21" i="8" l="1"/>
  <c r="CK18" i="8"/>
  <c r="CK30" i="8" l="1"/>
  <c r="CK31" i="8" s="1"/>
  <c r="CK22" i="8"/>
  <c r="CK20" i="8" s="1"/>
  <c r="J18" i="9" l="1"/>
  <c r="CL21" i="8"/>
  <c r="CL18" i="8"/>
  <c r="CL30" i="8" l="1"/>
  <c r="CL31" i="8" s="1"/>
  <c r="CL22" i="8"/>
  <c r="CL20" i="8" l="1"/>
  <c r="CM18" i="8" l="1"/>
  <c r="CM21" i="8"/>
  <c r="CM30" i="8" l="1"/>
  <c r="CM31" i="8" s="1"/>
  <c r="CM22" i="8"/>
  <c r="CM20" i="8" l="1"/>
  <c r="CN21" i="8" l="1"/>
  <c r="CN18" i="8"/>
  <c r="CN30" i="8" l="1"/>
  <c r="CN31" i="8" s="1"/>
  <c r="CN22" i="8"/>
  <c r="CN20" i="8" l="1"/>
  <c r="CO21" i="8" l="1"/>
  <c r="CO18" i="8"/>
  <c r="CO30" i="8" l="1"/>
  <c r="CO31" i="8" s="1"/>
  <c r="CO22" i="8"/>
  <c r="CO20" i="8" l="1"/>
  <c r="CP18" i="8" l="1"/>
  <c r="CP21" i="8"/>
  <c r="CP30" i="8" l="1"/>
  <c r="CP31" i="8" s="1"/>
  <c r="CP22" i="8"/>
  <c r="CP20" i="8" l="1"/>
  <c r="CQ18" i="8" l="1"/>
  <c r="CQ21" i="8"/>
  <c r="CQ30" i="8" l="1"/>
  <c r="CQ31" i="8" s="1"/>
  <c r="CQ22" i="8"/>
  <c r="CQ20" i="8" s="1"/>
  <c r="CR21" i="8" l="1"/>
  <c r="CR18" i="8"/>
  <c r="CR30" i="8" l="1"/>
  <c r="CR31" i="8" s="1"/>
  <c r="CR22" i="8"/>
  <c r="CR20" i="8" s="1"/>
  <c r="CS18" i="8" l="1"/>
  <c r="CS21" i="8"/>
  <c r="CS30" i="8" l="1"/>
  <c r="CS31" i="8" s="1"/>
  <c r="CS22" i="8"/>
  <c r="CS20" i="8" s="1"/>
  <c r="CT18" i="8" l="1"/>
  <c r="CT21" i="8"/>
  <c r="CT30" i="8" l="1"/>
  <c r="CT31" i="8" s="1"/>
  <c r="CT22" i="8"/>
  <c r="CT20" i="8" s="1"/>
  <c r="CU21" i="8" l="1"/>
  <c r="CU18" i="8"/>
  <c r="CU30" i="8" l="1"/>
  <c r="CU31" i="8" s="1"/>
  <c r="CU22" i="8"/>
  <c r="CU20" i="8" s="1"/>
  <c r="CV21" i="8" l="1"/>
  <c r="CV18" i="8"/>
  <c r="CV30" i="8" l="1"/>
  <c r="CV31" i="8" s="1"/>
  <c r="CV22" i="8"/>
  <c r="CV20" i="8" s="1"/>
  <c r="CW21" i="8" l="1"/>
  <c r="CW18" i="8"/>
  <c r="CW30" i="8" l="1"/>
  <c r="CW31" i="8" s="1"/>
  <c r="CW22" i="8"/>
  <c r="CW20" i="8" s="1"/>
  <c r="K18" i="9" l="1"/>
  <c r="CX18" i="8"/>
  <c r="CX21" i="8"/>
  <c r="CX30" i="8" l="1"/>
  <c r="CX31" i="8" s="1"/>
  <c r="CX22" i="8"/>
  <c r="CX20" i="8" l="1"/>
  <c r="CY21" i="8" l="1"/>
  <c r="CY18" i="8"/>
  <c r="CY30" i="8" l="1"/>
  <c r="CY31" i="8" s="1"/>
  <c r="CY22" i="8"/>
  <c r="CY20" i="8" l="1"/>
  <c r="CZ21" i="8" l="1"/>
  <c r="CZ18" i="8"/>
  <c r="CZ30" i="8" l="1"/>
  <c r="CZ31" i="8" s="1"/>
  <c r="CZ22" i="8"/>
  <c r="CZ20" i="8" l="1"/>
  <c r="DA21" i="8" l="1"/>
  <c r="DA18" i="8"/>
  <c r="DA30" i="8" l="1"/>
  <c r="DA31" i="8" s="1"/>
  <c r="DA22" i="8"/>
  <c r="DA20" i="8" l="1"/>
  <c r="DB18" i="8" l="1"/>
  <c r="DB21" i="8"/>
  <c r="DB30" i="8" l="1"/>
  <c r="DB31" i="8" s="1"/>
  <c r="DB22" i="8"/>
  <c r="DB20" i="8" l="1"/>
  <c r="DC18" i="8" l="1"/>
  <c r="DC21" i="8"/>
  <c r="DC30" i="8" l="1"/>
  <c r="DC31" i="8" s="1"/>
  <c r="DC22" i="8"/>
  <c r="DC20" i="8" s="1"/>
  <c r="DD18" i="8" l="1"/>
  <c r="DD21" i="8"/>
  <c r="DD30" i="8" l="1"/>
  <c r="DD31" i="8" s="1"/>
  <c r="DD22" i="8"/>
  <c r="DD20" i="8" s="1"/>
  <c r="DE18" i="8" l="1"/>
  <c r="DE21" i="8"/>
  <c r="DE30" i="8" l="1"/>
  <c r="DE31" i="8" s="1"/>
  <c r="DE22" i="8"/>
  <c r="DE20" i="8" s="1"/>
  <c r="DF18" i="8" l="1"/>
  <c r="DF21" i="8"/>
  <c r="DF30" i="8" l="1"/>
  <c r="DF31" i="8" s="1"/>
  <c r="DF22" i="8"/>
  <c r="DF20" i="8" s="1"/>
  <c r="DG18" i="8" l="1"/>
  <c r="DG21" i="8"/>
  <c r="DG30" i="8" l="1"/>
  <c r="DG31" i="8" s="1"/>
  <c r="DG22" i="8"/>
  <c r="DG20" i="8" s="1"/>
  <c r="DH21" i="8" l="1"/>
  <c r="DH18" i="8"/>
  <c r="DH30" i="8" l="1"/>
  <c r="DH31" i="8" s="1"/>
  <c r="DH22" i="8"/>
  <c r="DH20" i="8" s="1"/>
  <c r="DI21" i="8" l="1"/>
  <c r="DI18" i="8"/>
  <c r="DI30" i="8" l="1"/>
  <c r="DI31" i="8" s="1"/>
  <c r="DI22" i="8"/>
  <c r="DI20" i="8" s="1"/>
  <c r="L18" i="9" l="1"/>
  <c r="DJ21" i="8"/>
  <c r="DJ18" i="8"/>
  <c r="DJ30" i="8" l="1"/>
  <c r="DJ31" i="8" s="1"/>
  <c r="DJ22" i="8"/>
  <c r="DJ20" i="8" l="1"/>
  <c r="DK21" i="8" l="1"/>
  <c r="DK18" i="8"/>
  <c r="DK30" i="8" l="1"/>
  <c r="DK31" i="8" s="1"/>
  <c r="DK22" i="8"/>
  <c r="DK20" i="8" l="1"/>
  <c r="DL21" i="8" l="1"/>
  <c r="DL18" i="8"/>
  <c r="DL30" i="8" l="1"/>
  <c r="DL31" i="8" s="1"/>
  <c r="DL22" i="8"/>
  <c r="DL20" i="8" l="1"/>
  <c r="DM18" i="8" l="1"/>
  <c r="DM21" i="8"/>
  <c r="DM30" i="8" l="1"/>
  <c r="DM31" i="8" s="1"/>
  <c r="DM22" i="8"/>
  <c r="DM20" i="8" l="1"/>
  <c r="DN21" i="8" l="1"/>
  <c r="DN18" i="8"/>
  <c r="DN30" i="8" l="1"/>
  <c r="DN31" i="8" s="1"/>
  <c r="DN22" i="8"/>
  <c r="DN20" i="8" l="1"/>
  <c r="DO18" i="8" l="1"/>
  <c r="DO21" i="8"/>
  <c r="DO30" i="8" l="1"/>
  <c r="DO31" i="8" s="1"/>
  <c r="DO22" i="8"/>
  <c r="DO20" i="8" s="1"/>
  <c r="DP18" i="8" l="1"/>
  <c r="DP21" i="8"/>
  <c r="DP30" i="8" l="1"/>
  <c r="DP31" i="8" s="1"/>
  <c r="DP22" i="8"/>
  <c r="DP20" i="8" s="1"/>
  <c r="DQ18" i="8" l="1"/>
  <c r="DQ21" i="8"/>
  <c r="DQ30" i="8" l="1"/>
  <c r="DQ31" i="8" s="1"/>
  <c r="DQ22" i="8"/>
  <c r="DQ20" i="8" s="1"/>
  <c r="DR21" i="8" l="1"/>
  <c r="DR18" i="8"/>
  <c r="DR30" i="8" l="1"/>
  <c r="DR31" i="8" s="1"/>
  <c r="DR22" i="8"/>
  <c r="DR20" i="8" s="1"/>
  <c r="DS21" i="8" l="1"/>
  <c r="DS18" i="8"/>
  <c r="DS30" i="8" l="1"/>
  <c r="DS31" i="8" s="1"/>
  <c r="DS22" i="8"/>
  <c r="DS20" i="8" s="1"/>
  <c r="DT18" i="8" l="1"/>
  <c r="DT21" i="8"/>
  <c r="DT30" i="8" l="1"/>
  <c r="DT31" i="8" s="1"/>
  <c r="DT22" i="8"/>
  <c r="DT20" i="8" s="1"/>
  <c r="DU21" i="8" l="1"/>
  <c r="DU18" i="8"/>
  <c r="DU30" i="8" l="1"/>
  <c r="DU31" i="8" s="1"/>
  <c r="DU22" i="8"/>
  <c r="DU20" i="8" s="1"/>
  <c r="M18" i="9" l="1"/>
  <c r="DV18" i="8"/>
  <c r="DV21" i="8"/>
  <c r="DV30" i="8" l="1"/>
  <c r="DV31" i="8" s="1"/>
  <c r="DV22" i="8"/>
  <c r="DV20" i="8" l="1"/>
  <c r="DW21" i="8" l="1"/>
  <c r="DW18" i="8"/>
  <c r="DW30" i="8" l="1"/>
  <c r="DW31" i="8" s="1"/>
  <c r="DW22" i="8"/>
  <c r="DW20" i="8" l="1"/>
  <c r="DX21" i="8" l="1"/>
  <c r="DX18" i="8"/>
  <c r="DX30" i="8" l="1"/>
  <c r="DX31" i="8" s="1"/>
  <c r="DX22" i="8"/>
  <c r="DX20" i="8" l="1"/>
  <c r="DY21" i="8" l="1"/>
  <c r="DY18" i="8"/>
  <c r="DY30" i="8" l="1"/>
  <c r="DY31" i="8" s="1"/>
  <c r="DY22" i="8"/>
  <c r="DY20" i="8" l="1"/>
  <c r="DZ21" i="8" l="1"/>
  <c r="DZ18" i="8"/>
  <c r="DZ30" i="8" l="1"/>
  <c r="DZ31" i="8" s="1"/>
  <c r="DZ22" i="8"/>
  <c r="DZ20" i="8" l="1"/>
  <c r="EA18" i="8" l="1"/>
  <c r="EA21" i="8"/>
  <c r="EA30" i="8" l="1"/>
  <c r="EA31" i="8" s="1"/>
  <c r="EA22" i="8"/>
  <c r="EA20" i="8" s="1"/>
  <c r="EB18" i="8" l="1"/>
  <c r="EB21" i="8"/>
  <c r="EB30" i="8" l="1"/>
  <c r="EB31" i="8" s="1"/>
  <c r="EB22" i="8"/>
  <c r="EB20" i="8" s="1"/>
  <c r="EC21" i="8" l="1"/>
  <c r="EC18" i="8"/>
  <c r="EC30" i="8" l="1"/>
  <c r="EC31" i="8" s="1"/>
  <c r="EC22" i="8"/>
  <c r="EC20" i="8" s="1"/>
  <c r="ED21" i="8" l="1"/>
  <c r="ED18" i="8"/>
  <c r="ED30" i="8" l="1"/>
  <c r="ED31" i="8" s="1"/>
  <c r="ED22" i="8"/>
  <c r="ED20" i="8" s="1"/>
  <c r="EE21" i="8" l="1"/>
  <c r="EE18" i="8"/>
  <c r="EE30" i="8" l="1"/>
  <c r="EE31" i="8" s="1"/>
  <c r="EE22" i="8"/>
  <c r="EE20" i="8" s="1"/>
  <c r="EF18" i="8" l="1"/>
  <c r="EF21" i="8"/>
  <c r="EF30" i="8" l="1"/>
  <c r="EF31" i="8" s="1"/>
  <c r="EF22" i="8"/>
  <c r="EF20" i="8" s="1"/>
  <c r="EG21" i="8" l="1"/>
  <c r="EG18" i="8"/>
  <c r="EG30" i="8" l="1"/>
  <c r="EG31" i="8" s="1"/>
  <c r="EG22" i="8"/>
  <c r="EG20" i="8" s="1"/>
  <c r="N18" i="9" l="1"/>
  <c r="EH18" i="8"/>
  <c r="EH21" i="8"/>
  <c r="EH30" i="8" l="1"/>
  <c r="EH31" i="8" s="1"/>
  <c r="EH22" i="8"/>
  <c r="EH20" i="8" l="1"/>
  <c r="EI21" i="8" l="1"/>
  <c r="EI18" i="8"/>
  <c r="EI30" i="8" l="1"/>
  <c r="EI31" i="8" s="1"/>
  <c r="EI22" i="8"/>
  <c r="EI20" i="8" l="1"/>
  <c r="EJ21" i="8" l="1"/>
  <c r="EJ18" i="8"/>
  <c r="EJ30" i="8" l="1"/>
  <c r="EJ31" i="8" s="1"/>
  <c r="EJ22" i="8"/>
  <c r="EJ20" i="8" l="1"/>
  <c r="EK21" i="8" l="1"/>
  <c r="EK18" i="8"/>
  <c r="EK30" i="8" l="1"/>
  <c r="EK31" i="8" s="1"/>
  <c r="EK22" i="8"/>
  <c r="EK20" i="8" l="1"/>
  <c r="EL21" i="8" l="1"/>
  <c r="EL18" i="8"/>
  <c r="EL30" i="8" l="1"/>
  <c r="EL31" i="8" s="1"/>
  <c r="EL22" i="8"/>
  <c r="EL20" i="8" l="1"/>
  <c r="EM21" i="8" l="1"/>
  <c r="EM18" i="8"/>
  <c r="EM30" i="8" l="1"/>
  <c r="EM31" i="8" s="1"/>
  <c r="EM22" i="8"/>
  <c r="EM20" i="8" s="1"/>
  <c r="EN21" i="8" l="1"/>
  <c r="EN18" i="8"/>
  <c r="EN30" i="8" l="1"/>
  <c r="EN31" i="8" s="1"/>
  <c r="EN22" i="8"/>
  <c r="EN20" i="8" s="1"/>
  <c r="EO18" i="8" l="1"/>
  <c r="EO21" i="8"/>
  <c r="EO30" i="8" l="1"/>
  <c r="EO31" i="8" s="1"/>
  <c r="EO22" i="8"/>
  <c r="EO20" i="8" s="1"/>
  <c r="EP18" i="8" l="1"/>
  <c r="EP21" i="8"/>
  <c r="EP30" i="8" l="1"/>
  <c r="EP31" i="8" s="1"/>
  <c r="EP22" i="8"/>
  <c r="EP20" i="8" s="1"/>
  <c r="EQ21" i="8" l="1"/>
  <c r="EQ18" i="8"/>
  <c r="EQ30" i="8" l="1"/>
  <c r="EQ31" i="8" s="1"/>
  <c r="EQ22" i="8"/>
  <c r="EQ20" i="8" s="1"/>
  <c r="ER21" i="8" l="1"/>
  <c r="ER18" i="8"/>
  <c r="ER30" i="8" l="1"/>
  <c r="ER31" i="8" s="1"/>
  <c r="ER22" i="8"/>
  <c r="ER20" i="8" s="1"/>
  <c r="ES21" i="8" l="1"/>
  <c r="ES18" i="8"/>
  <c r="ES30" i="8" l="1"/>
  <c r="ES31" i="8" s="1"/>
  <c r="ES22" i="8"/>
  <c r="ES20" i="8" s="1"/>
  <c r="O18" i="9" l="1"/>
  <c r="ET21" i="8"/>
  <c r="ET18" i="8"/>
  <c r="ET30" i="8" l="1"/>
  <c r="ET31" i="8" s="1"/>
  <c r="ET22" i="8"/>
  <c r="ET20" i="8" l="1"/>
  <c r="EU21" i="8" l="1"/>
  <c r="EU18" i="8"/>
  <c r="EU30" i="8" l="1"/>
  <c r="EU31" i="8" s="1"/>
  <c r="EU22" i="8"/>
  <c r="EU20" i="8" l="1"/>
  <c r="EV21" i="8" l="1"/>
  <c r="EV18" i="8"/>
  <c r="EV30" i="8" l="1"/>
  <c r="EV31" i="8" s="1"/>
  <c r="EV22" i="8"/>
  <c r="EV20" i="8" l="1"/>
  <c r="EW21" i="8" l="1"/>
  <c r="EW18" i="8"/>
  <c r="EW30" i="8" l="1"/>
  <c r="EW31" i="8" s="1"/>
  <c r="EW22" i="8"/>
  <c r="EW20" i="8" l="1"/>
  <c r="EX21" i="8" l="1"/>
  <c r="EX18" i="8"/>
  <c r="EX30" i="8" l="1"/>
  <c r="EX31" i="8" s="1"/>
  <c r="EX22" i="8"/>
  <c r="EX20" i="8" l="1"/>
  <c r="EY18" i="8" l="1"/>
  <c r="EY21" i="8"/>
  <c r="EY30" i="8" l="1"/>
  <c r="EY31" i="8" s="1"/>
  <c r="EY22" i="8"/>
  <c r="EY20" i="8" s="1"/>
  <c r="EZ21" i="8" l="1"/>
  <c r="EZ18" i="8"/>
  <c r="EZ30" i="8" l="1"/>
  <c r="EZ31" i="8" s="1"/>
  <c r="EZ22" i="8"/>
  <c r="EZ20" i="8" s="1"/>
  <c r="FA18" i="8" l="1"/>
  <c r="FA21" i="8"/>
  <c r="FA30" i="8" l="1"/>
  <c r="FA31" i="8" s="1"/>
  <c r="FA22" i="8"/>
  <c r="FA20" i="8" s="1"/>
  <c r="FB18" i="8" l="1"/>
  <c r="FB21" i="8"/>
  <c r="FB30" i="8" l="1"/>
  <c r="FB31" i="8" s="1"/>
  <c r="FB22" i="8"/>
  <c r="FB20" i="8" s="1"/>
  <c r="D16" i="9"/>
  <c r="E16" i="9"/>
  <c r="F16" i="9"/>
  <c r="G16" i="9"/>
  <c r="H16" i="9"/>
  <c r="I16" i="9"/>
  <c r="J16" i="9"/>
  <c r="K16" i="9"/>
  <c r="L16" i="9"/>
  <c r="M16" i="9"/>
  <c r="N16" i="9"/>
  <c r="O16" i="9"/>
  <c r="FC21" i="8" l="1"/>
  <c r="FC18" i="8"/>
  <c r="FC30" i="8" l="1"/>
  <c r="FC31" i="8" s="1"/>
  <c r="FC22" i="8"/>
  <c r="FC20" i="8" s="1"/>
  <c r="FD21" i="8" l="1"/>
  <c r="FD18" i="8"/>
  <c r="FD30" i="8" l="1"/>
  <c r="FD31" i="8" s="1"/>
  <c r="FD22" i="8"/>
  <c r="FD20" i="8" s="1"/>
  <c r="FE21" i="8" l="1"/>
  <c r="FE18" i="8"/>
  <c r="FE30" i="8" l="1"/>
  <c r="FE31" i="8" s="1"/>
  <c r="FE22" i="8"/>
  <c r="FE20" i="8" s="1"/>
  <c r="P16" i="9"/>
  <c r="P18" i="9" l="1"/>
  <c r="FF21" i="8"/>
  <c r="FF18" i="8"/>
  <c r="FF30" i="8" l="1"/>
  <c r="FF31" i="8" s="1"/>
  <c r="FF22" i="8"/>
  <c r="FF20" i="8" l="1"/>
  <c r="FG18" i="8" l="1"/>
  <c r="FG21" i="8"/>
  <c r="FG30" i="8" l="1"/>
  <c r="FG31" i="8" s="1"/>
  <c r="FG22" i="8"/>
  <c r="FG20" i="8" l="1"/>
  <c r="FH21" i="8" l="1"/>
  <c r="FH18" i="8"/>
  <c r="FH30" i="8" l="1"/>
  <c r="FH31" i="8" s="1"/>
  <c r="FH22" i="8"/>
  <c r="FH20" i="8" l="1"/>
  <c r="FI18" i="8" l="1"/>
  <c r="FI21" i="8"/>
  <c r="FI22" i="8" l="1"/>
  <c r="FI30" i="8"/>
  <c r="FI31" i="8" s="1"/>
  <c r="FI20" i="8" l="1"/>
  <c r="FJ21" i="8" l="1"/>
  <c r="FJ18" i="8"/>
  <c r="FJ30" i="8" l="1"/>
  <c r="FJ31" i="8" s="1"/>
  <c r="FJ22" i="8"/>
  <c r="FJ20" i="8" l="1"/>
  <c r="FK18" i="8" l="1"/>
  <c r="FK21" i="8"/>
  <c r="FK30" i="8" l="1"/>
  <c r="FK31" i="8" s="1"/>
  <c r="FK22" i="8"/>
  <c r="FK20" i="8" s="1"/>
  <c r="FL21" i="8" l="1"/>
  <c r="FL18" i="8"/>
  <c r="FL30" i="8" l="1"/>
  <c r="FL31" i="8" s="1"/>
  <c r="FL22" i="8"/>
  <c r="FL20" i="8" s="1"/>
  <c r="FM21" i="8" l="1"/>
  <c r="FM18" i="8"/>
  <c r="FM30" i="8" l="1"/>
  <c r="FM31" i="8" s="1"/>
  <c r="FM22" i="8"/>
  <c r="FM20" i="8" s="1"/>
  <c r="FN18" i="8" l="1"/>
  <c r="FN21" i="8"/>
  <c r="FN30" i="8" l="1"/>
  <c r="FN31" i="8" s="1"/>
  <c r="FN22" i="8"/>
  <c r="FN20" i="8" s="1"/>
  <c r="FO18" i="8" l="1"/>
  <c r="FO21" i="8"/>
  <c r="FO30" i="8" l="1"/>
  <c r="FO31" i="8" s="1"/>
  <c r="FO22" i="8"/>
  <c r="FO20" i="8" s="1"/>
  <c r="FP21" i="8" l="1"/>
  <c r="FP18" i="8"/>
  <c r="FP30" i="8" l="1"/>
  <c r="FP31" i="8" s="1"/>
  <c r="FP22" i="8"/>
  <c r="FP20" i="8" s="1"/>
  <c r="FQ18" i="8" l="1"/>
  <c r="FQ21" i="8"/>
  <c r="FQ30" i="8" l="1"/>
  <c r="FQ31" i="8" s="1"/>
  <c r="FQ22" i="8"/>
  <c r="FQ20" i="8" s="1"/>
  <c r="Q18" i="9" l="1"/>
  <c r="FR18" i="8"/>
  <c r="FR21" i="8"/>
  <c r="FR30" i="8" l="1"/>
  <c r="FR31" i="8" s="1"/>
  <c r="FR22" i="8"/>
  <c r="FR20" i="8" l="1"/>
  <c r="FS18" i="8" l="1"/>
  <c r="FS21" i="8"/>
  <c r="FS30" i="8" l="1"/>
  <c r="FS31" i="8" s="1"/>
  <c r="FS22" i="8"/>
  <c r="FS20" i="8" l="1"/>
  <c r="FT21" i="8" l="1"/>
  <c r="FT18" i="8"/>
  <c r="FT30" i="8" l="1"/>
  <c r="FT31" i="8" s="1"/>
  <c r="FT22" i="8"/>
  <c r="FT20" i="8" l="1"/>
  <c r="FU21" i="8" l="1"/>
  <c r="FU18" i="8"/>
  <c r="FU30" i="8" l="1"/>
  <c r="FU31" i="8" s="1"/>
  <c r="FU22" i="8"/>
  <c r="FU20" i="8" l="1"/>
  <c r="FV18" i="8" l="1"/>
  <c r="FV21" i="8"/>
  <c r="FV30" i="8" l="1"/>
  <c r="FV31" i="8" s="1"/>
  <c r="FV22" i="8"/>
  <c r="FV20" i="8" l="1"/>
  <c r="FW18" i="8" l="1"/>
  <c r="FW21" i="8"/>
  <c r="FW30" i="8" l="1"/>
  <c r="FW31" i="8" s="1"/>
  <c r="FW22" i="8"/>
  <c r="FW20" i="8" s="1"/>
  <c r="FX21" i="8" l="1"/>
  <c r="FX18" i="8"/>
  <c r="FX30" i="8" l="1"/>
  <c r="FX31" i="8" s="1"/>
  <c r="FX22" i="8"/>
  <c r="FX20" i="8" s="1"/>
  <c r="FY21" i="8" l="1"/>
  <c r="FY18" i="8"/>
  <c r="FY30" i="8" l="1"/>
  <c r="FY31" i="8" s="1"/>
  <c r="FY22" i="8"/>
  <c r="FY20" i="8" s="1"/>
  <c r="FZ21" i="8" l="1"/>
  <c r="FZ18" i="8"/>
  <c r="FZ30" i="8" l="1"/>
  <c r="FZ31" i="8" s="1"/>
  <c r="FZ22" i="8"/>
  <c r="FZ20" i="8" s="1"/>
  <c r="GA21" i="8" l="1"/>
  <c r="GA18" i="8"/>
  <c r="GA30" i="8" l="1"/>
  <c r="GA31" i="8" s="1"/>
  <c r="GA22" i="8"/>
  <c r="GA20" i="8" s="1"/>
  <c r="GB18" i="8" l="1"/>
  <c r="GB21" i="8"/>
  <c r="GB30" i="8" l="1"/>
  <c r="GB31" i="8" s="1"/>
  <c r="GB22" i="8"/>
  <c r="GB20" i="8" s="1"/>
  <c r="GC18" i="8" l="1"/>
  <c r="GC21" i="8"/>
  <c r="GC30" i="8" l="1"/>
  <c r="GC31" i="8" s="1"/>
  <c r="GC22" i="8"/>
  <c r="GC20" i="8" s="1"/>
  <c r="R18" i="9" l="1"/>
  <c r="GD18" i="8"/>
  <c r="GD21" i="8"/>
  <c r="GD30" i="8" l="1"/>
  <c r="GD31" i="8" s="1"/>
  <c r="GD22" i="8"/>
  <c r="GD20" i="8" l="1"/>
  <c r="GE18" i="8" l="1"/>
  <c r="GE21" i="8"/>
  <c r="GE30" i="8" l="1"/>
  <c r="GE31" i="8" s="1"/>
  <c r="GE22" i="8"/>
  <c r="GE20" i="8" l="1"/>
  <c r="GF18" i="8" l="1"/>
  <c r="GF21" i="8"/>
  <c r="GF30" i="8" l="1"/>
  <c r="GF31" i="8" s="1"/>
  <c r="GF22" i="8"/>
  <c r="GF20" i="8" l="1"/>
  <c r="GG18" i="8" l="1"/>
  <c r="GG21" i="8"/>
  <c r="GG30" i="8" l="1"/>
  <c r="GG31" i="8" s="1"/>
  <c r="GG22" i="8"/>
  <c r="GG20" i="8" l="1"/>
  <c r="GH21" i="8" l="1"/>
  <c r="GH18" i="8"/>
  <c r="GH30" i="8" l="1"/>
  <c r="GH31" i="8" s="1"/>
  <c r="GH22" i="8"/>
  <c r="GH20" i="8" l="1"/>
  <c r="GI21" i="8" l="1"/>
  <c r="GI18" i="8"/>
  <c r="GI30" i="8" l="1"/>
  <c r="GI31" i="8" s="1"/>
  <c r="GI22" i="8"/>
  <c r="GI20" i="8" s="1"/>
  <c r="GJ18" i="8" l="1"/>
  <c r="GJ21" i="8"/>
  <c r="GJ30" i="8" l="1"/>
  <c r="GJ31" i="8" s="1"/>
  <c r="GJ22" i="8"/>
  <c r="GJ20" i="8" s="1"/>
  <c r="GK18" i="8" l="1"/>
  <c r="GK21" i="8"/>
  <c r="D26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O27" i="9" l="1"/>
  <c r="G27" i="9"/>
  <c r="F27" i="9"/>
  <c r="M27" i="9"/>
  <c r="E27" i="9"/>
  <c r="N27" i="9"/>
  <c r="D27" i="9"/>
  <c r="L27" i="9"/>
  <c r="K27" i="9"/>
  <c r="J27" i="9"/>
  <c r="I27" i="9"/>
  <c r="P27" i="9"/>
  <c r="H27" i="9"/>
  <c r="GK30" i="8"/>
  <c r="GK31" i="8" s="1"/>
  <c r="GK22" i="8"/>
  <c r="GK20" i="8" s="1"/>
  <c r="GL21" i="8" l="1"/>
  <c r="GL18" i="8"/>
  <c r="GL30" i="8" l="1"/>
  <c r="GL31" i="8" s="1"/>
  <c r="GL22" i="8"/>
  <c r="GL20" i="8" s="1"/>
  <c r="GM21" i="8" l="1"/>
  <c r="GM18" i="8"/>
  <c r="GM30" i="8" l="1"/>
  <c r="GM31" i="8" s="1"/>
  <c r="GM22" i="8"/>
  <c r="GM20" i="8" s="1"/>
  <c r="GN18" i="8" l="1"/>
  <c r="GN21" i="8"/>
  <c r="GN30" i="8" l="1"/>
  <c r="GN31" i="8" s="1"/>
  <c r="GN22" i="8"/>
  <c r="GN20" i="8" s="1"/>
  <c r="GO18" i="8" l="1"/>
  <c r="GO21" i="8"/>
  <c r="GO30" i="8" l="1"/>
  <c r="GO31" i="8" s="1"/>
  <c r="GO22" i="8"/>
  <c r="GO20" i="8" s="1"/>
  <c r="S18" i="9" l="1"/>
  <c r="GP21" i="8"/>
  <c r="GP18" i="8"/>
  <c r="GP30" i="8" l="1"/>
  <c r="GP31" i="8" s="1"/>
  <c r="GP22" i="8"/>
  <c r="GP20" i="8" l="1"/>
  <c r="GQ21" i="8" l="1"/>
  <c r="GQ18" i="8"/>
  <c r="GQ30" i="8" l="1"/>
  <c r="GQ31" i="8" s="1"/>
  <c r="GQ22" i="8"/>
  <c r="GQ20" i="8" l="1"/>
  <c r="GR18" i="8" l="1"/>
  <c r="GR21" i="8"/>
  <c r="GR30" i="8" l="1"/>
  <c r="GR31" i="8" s="1"/>
  <c r="GR22" i="8"/>
  <c r="GR20" i="8" l="1"/>
  <c r="GS18" i="8" l="1"/>
  <c r="GS21" i="8"/>
  <c r="GS30" i="8" l="1"/>
  <c r="GS31" i="8" s="1"/>
  <c r="GS22" i="8"/>
  <c r="GS20" i="8" l="1"/>
  <c r="GT21" i="8" l="1"/>
  <c r="GT18" i="8"/>
  <c r="GT30" i="8" l="1"/>
  <c r="GT31" i="8" s="1"/>
  <c r="GT22" i="8"/>
  <c r="GT20" i="8" l="1"/>
  <c r="GU18" i="8" l="1"/>
  <c r="GU21" i="8"/>
  <c r="GU30" i="8" l="1"/>
  <c r="GU31" i="8" s="1"/>
  <c r="GU22" i="8"/>
  <c r="GU20" i="8" s="1"/>
  <c r="GV21" i="8" l="1"/>
  <c r="GV18" i="8"/>
  <c r="GV30" i="8" l="1"/>
  <c r="GV31" i="8" s="1"/>
  <c r="GV22" i="8"/>
  <c r="GV20" i="8" s="1"/>
  <c r="GW21" i="8" l="1"/>
  <c r="GW18" i="8"/>
  <c r="GW30" i="8" l="1"/>
  <c r="GW31" i="8" s="1"/>
  <c r="GW22" i="8"/>
  <c r="GW20" i="8" s="1"/>
  <c r="GX18" i="8" l="1"/>
  <c r="GX21" i="8"/>
  <c r="GX30" i="8" l="1"/>
  <c r="GX31" i="8" s="1"/>
  <c r="GX22" i="8"/>
  <c r="GX20" i="8" s="1"/>
  <c r="GY18" i="8" l="1"/>
  <c r="GY21" i="8"/>
  <c r="GY30" i="8" l="1"/>
  <c r="GY31" i="8" s="1"/>
  <c r="GY22" i="8"/>
  <c r="GY20" i="8" s="1"/>
  <c r="GZ18" i="8" l="1"/>
  <c r="GZ21" i="8"/>
  <c r="GZ30" i="8" l="1"/>
  <c r="GZ31" i="8" s="1"/>
  <c r="GZ22" i="8"/>
  <c r="GZ20" i="8" s="1"/>
  <c r="HA18" i="8" l="1"/>
  <c r="HA21" i="8"/>
  <c r="HA30" i="8" l="1"/>
  <c r="HA31" i="8" s="1"/>
  <c r="HA22" i="8"/>
  <c r="HA20" i="8" s="1"/>
  <c r="T18" i="9" l="1"/>
  <c r="HB21" i="8"/>
  <c r="HB18" i="8"/>
  <c r="HB30" i="8" l="1"/>
  <c r="HB31" i="8" s="1"/>
  <c r="HB22" i="8"/>
  <c r="HB20" i="8" l="1"/>
  <c r="HC21" i="8" l="1"/>
  <c r="HC18" i="8"/>
  <c r="HC30" i="8" l="1"/>
  <c r="HC31" i="8" s="1"/>
  <c r="HC22" i="8"/>
  <c r="HC20" i="8" l="1"/>
  <c r="HD21" i="8" l="1"/>
  <c r="HD18" i="8"/>
  <c r="HD30" i="8" l="1"/>
  <c r="HD31" i="8" s="1"/>
  <c r="HD22" i="8"/>
  <c r="HD20" i="8" l="1"/>
  <c r="HE18" i="8" l="1"/>
  <c r="HE21" i="8"/>
  <c r="HE22" i="8" l="1"/>
  <c r="HE30" i="8"/>
  <c r="HE31" i="8" s="1"/>
  <c r="HE20" i="8" l="1"/>
  <c r="HF21" i="8" l="1"/>
  <c r="HF18" i="8"/>
  <c r="HF30" i="8" l="1"/>
  <c r="HF31" i="8" s="1"/>
  <c r="HF22" i="8"/>
  <c r="HF20" i="8" l="1"/>
  <c r="HG18" i="8" l="1"/>
  <c r="HG21" i="8"/>
  <c r="HG30" i="8" l="1"/>
  <c r="HG31" i="8" s="1"/>
  <c r="HG22" i="8"/>
  <c r="HG20" i="8" s="1"/>
  <c r="HH18" i="8" l="1"/>
  <c r="HH21" i="8"/>
  <c r="HH30" i="8" l="1"/>
  <c r="HH31" i="8" s="1"/>
  <c r="HH22" i="8"/>
  <c r="HH20" i="8" s="1"/>
  <c r="HI18" i="8" l="1"/>
  <c r="HI21" i="8"/>
  <c r="HI30" i="8" l="1"/>
  <c r="HI31" i="8" s="1"/>
  <c r="HI22" i="8"/>
  <c r="HI20" i="8" s="1"/>
  <c r="HJ18" i="8" l="1"/>
  <c r="HJ21" i="8"/>
  <c r="HJ30" i="8" l="1"/>
  <c r="HJ31" i="8" s="1"/>
  <c r="HJ22" i="8"/>
  <c r="HJ20" i="8" s="1"/>
  <c r="HK18" i="8" l="1"/>
  <c r="HK21" i="8"/>
  <c r="HK30" i="8" l="1"/>
  <c r="HK31" i="8" s="1"/>
  <c r="HK22" i="8"/>
  <c r="HK20" i="8" s="1"/>
  <c r="HL18" i="8" l="1"/>
  <c r="HL21" i="8"/>
  <c r="HL30" i="8" l="1"/>
  <c r="HL31" i="8" s="1"/>
  <c r="HL22" i="8"/>
  <c r="HL20" i="8" s="1"/>
  <c r="HM21" i="8" l="1"/>
  <c r="HM18" i="8"/>
  <c r="HM30" i="8" l="1"/>
  <c r="HM31" i="8" s="1"/>
  <c r="HM22" i="8"/>
  <c r="HM20" i="8" s="1"/>
  <c r="U18" i="9" l="1"/>
  <c r="HN18" i="8"/>
  <c r="HN21" i="8"/>
  <c r="HN30" i="8" l="1"/>
  <c r="HN31" i="8" s="1"/>
  <c r="HN22" i="8"/>
  <c r="HN20" i="8" l="1"/>
  <c r="HO21" i="8" l="1"/>
  <c r="HO18" i="8"/>
  <c r="HO30" i="8" l="1"/>
  <c r="HO31" i="8" s="1"/>
  <c r="HO22" i="8"/>
  <c r="HO20" i="8" l="1"/>
  <c r="HP18" i="8" l="1"/>
  <c r="HP21" i="8"/>
  <c r="HP30" i="8" l="1"/>
  <c r="HP31" i="8" s="1"/>
  <c r="HP22" i="8"/>
  <c r="HP20" i="8" l="1"/>
  <c r="HQ21" i="8" l="1"/>
  <c r="HQ18" i="8"/>
  <c r="HQ30" i="8" l="1"/>
  <c r="HQ31" i="8" s="1"/>
  <c r="HQ22" i="8"/>
  <c r="HQ20" i="8" l="1"/>
  <c r="HR18" i="8" l="1"/>
  <c r="HR21" i="8"/>
  <c r="HR30" i="8" l="1"/>
  <c r="HR31" i="8" s="1"/>
  <c r="HR22" i="8"/>
  <c r="HR20" i="8" l="1"/>
  <c r="HS21" i="8" l="1"/>
  <c r="HS18" i="8"/>
  <c r="HS30" i="8" l="1"/>
  <c r="HS31" i="8" s="1"/>
  <c r="HS22" i="8"/>
  <c r="HS20" i="8" s="1"/>
  <c r="HT21" i="8" l="1"/>
  <c r="HT18" i="8"/>
  <c r="HT30" i="8" l="1"/>
  <c r="HT31" i="8" s="1"/>
  <c r="HT22" i="8"/>
  <c r="HT20" i="8" s="1"/>
  <c r="HU21" i="8" l="1"/>
  <c r="HU18" i="8"/>
  <c r="HU30" i="8" l="1"/>
  <c r="HU31" i="8" s="1"/>
  <c r="HU22" i="8"/>
  <c r="HU20" i="8" s="1"/>
  <c r="HV21" i="8" l="1"/>
  <c r="HV18" i="8"/>
  <c r="HV30" i="8" l="1"/>
  <c r="HV31" i="8" s="1"/>
  <c r="HV22" i="8"/>
  <c r="HV20" i="8" s="1"/>
  <c r="HW21" i="8" l="1"/>
  <c r="HW18" i="8"/>
  <c r="HW30" i="8" l="1"/>
  <c r="HW31" i="8" s="1"/>
  <c r="HW22" i="8"/>
  <c r="HW20" i="8" s="1"/>
  <c r="HX21" i="8" l="1"/>
  <c r="HX18" i="8"/>
  <c r="HX30" i="8" l="1"/>
  <c r="HX31" i="8" s="1"/>
  <c r="HX22" i="8"/>
  <c r="HX20" i="8" s="1"/>
  <c r="HY21" i="8" l="1"/>
  <c r="HY18" i="8"/>
  <c r="HY30" i="8" l="1"/>
  <c r="HY31" i="8" s="1"/>
  <c r="HY22" i="8"/>
  <c r="HY20" i="8" s="1"/>
  <c r="V18" i="9" l="1"/>
  <c r="HZ18" i="8"/>
  <c r="HZ21" i="8"/>
  <c r="HZ30" i="8" l="1"/>
  <c r="HZ31" i="8" s="1"/>
  <c r="HZ22" i="8"/>
  <c r="HZ20" i="8" l="1"/>
  <c r="IA18" i="8" l="1"/>
  <c r="IA21" i="8"/>
  <c r="IA30" i="8" l="1"/>
  <c r="IA31" i="8" s="1"/>
  <c r="IA22" i="8"/>
  <c r="IA20" i="8" l="1"/>
  <c r="IB21" i="8" l="1"/>
  <c r="IB18" i="8"/>
  <c r="IB30" i="8" l="1"/>
  <c r="IB31" i="8" s="1"/>
  <c r="IB22" i="8"/>
  <c r="IB20" i="8" l="1"/>
  <c r="IC18" i="8" l="1"/>
  <c r="IC21" i="8"/>
  <c r="IC30" i="8" l="1"/>
  <c r="IC31" i="8" s="1"/>
  <c r="IC22" i="8"/>
  <c r="IC20" i="8" l="1"/>
  <c r="ID18" i="8" l="1"/>
  <c r="ID21" i="8"/>
  <c r="ID30" i="8" l="1"/>
  <c r="ID31" i="8" s="1"/>
  <c r="ID22" i="8"/>
  <c r="ID20" i="8" l="1"/>
  <c r="IE18" i="8" l="1"/>
  <c r="IE21" i="8"/>
  <c r="IE30" i="8" l="1"/>
  <c r="IE31" i="8" s="1"/>
  <c r="IE22" i="8"/>
  <c r="IE20" i="8" s="1"/>
  <c r="IF21" i="8" l="1"/>
  <c r="IF18" i="8"/>
  <c r="IF30" i="8" l="1"/>
  <c r="IF31" i="8" s="1"/>
  <c r="IF22" i="8"/>
  <c r="IF20" i="8" s="1"/>
  <c r="IG21" i="8" l="1"/>
  <c r="IG18" i="8"/>
  <c r="IG30" i="8" l="1"/>
  <c r="IG31" i="8" s="1"/>
  <c r="IG22" i="8"/>
  <c r="IG20" i="8" s="1"/>
  <c r="IH18" i="8" l="1"/>
  <c r="IH21" i="8"/>
  <c r="IH30" i="8" l="1"/>
  <c r="IH31" i="8" s="1"/>
  <c r="IH22" i="8"/>
  <c r="IH20" i="8" s="1"/>
  <c r="II21" i="8" l="1"/>
  <c r="II18" i="8"/>
  <c r="II30" i="8" l="1"/>
  <c r="II31" i="8" s="1"/>
  <c r="II22" i="8"/>
  <c r="II20" i="8" s="1"/>
  <c r="IJ21" i="8" l="1"/>
  <c r="IJ18" i="8"/>
  <c r="IJ30" i="8" l="1"/>
  <c r="IJ31" i="8" s="1"/>
  <c r="IJ22" i="8"/>
  <c r="IJ20" i="8" s="1"/>
  <c r="IK21" i="8" l="1"/>
  <c r="IK18" i="8"/>
  <c r="IK30" i="8" l="1"/>
  <c r="IK31" i="8" s="1"/>
  <c r="Q16" i="9"/>
  <c r="R16" i="9"/>
  <c r="S16" i="9"/>
  <c r="IK22" i="8"/>
  <c r="T16" i="9"/>
  <c r="U16" i="9"/>
  <c r="V16" i="9"/>
  <c r="W16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R27" i="9" l="1"/>
  <c r="Q27" i="9"/>
  <c r="IK20" i="8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S26" i="9"/>
  <c r="T26" i="9"/>
  <c r="U26" i="9"/>
  <c r="V26" i="9"/>
  <c r="V27" i="9" s="1"/>
  <c r="W26" i="9"/>
  <c r="W27" i="9" s="1"/>
  <c r="W18" i="9" l="1"/>
  <c r="C18" i="9"/>
  <c r="S27" i="9"/>
  <c r="U27" i="9"/>
  <c r="T27" i="9"/>
</calcChain>
</file>

<file path=xl/sharedStrings.xml><?xml version="1.0" encoding="utf-8"?>
<sst xmlns="http://schemas.openxmlformats.org/spreadsheetml/2006/main" count="252" uniqueCount="222">
  <si>
    <t>21 años</t>
  </si>
  <si>
    <t>19,6% 1er Trienio – 7,7% posterior</t>
  </si>
  <si>
    <t xml:space="preserve">Tir-Tasa Interna De Retorno Para La Inversión De Actualización Catastral </t>
  </si>
  <si>
    <t>Plazo</t>
  </si>
  <si>
    <t>Ipc Proyectado</t>
  </si>
  <si>
    <t>Costo De Conservación Catastral Para El Primer Año De Operación</t>
  </si>
  <si>
    <t>Costo De Plataforma Tecnologica Para El Primer Año De Operación</t>
  </si>
  <si>
    <t>Costo De Observatorio Inmobiliario Para El Primer Año De Operación</t>
  </si>
  <si>
    <t xml:space="preserve">Costo De Conservación Dinamica </t>
  </si>
  <si>
    <t>Costo De Interventoría Del Proyecto</t>
  </si>
  <si>
    <t>Ipp</t>
  </si>
  <si>
    <t>% Crecimiento Predios</t>
  </si>
  <si>
    <t>% Crecimiento Recaudo</t>
  </si>
  <si>
    <t>ETAPA</t>
  </si>
  <si>
    <t>ID</t>
  </si>
  <si>
    <t>ACTIVIDAD</t>
  </si>
  <si>
    <t>ENTREGABLE</t>
  </si>
  <si>
    <t>%</t>
  </si>
  <si>
    <t>VALOR</t>
  </si>
  <si>
    <t>E1. ETAPA PREOPERATIVA</t>
  </si>
  <si>
    <t>E1.1</t>
  </si>
  <si>
    <t>Fase de Alistamiento</t>
  </si>
  <si>
    <t>E1.1.0.</t>
  </si>
  <si>
    <t>Insumos Técnicos Vectoriales y Raster</t>
  </si>
  <si>
    <t>E1.1.0.1.</t>
  </si>
  <si>
    <t xml:space="preserve">Ortofoto mosaico urbano (Escala 1:1000)           </t>
  </si>
  <si>
    <t>E1.1.0.2.</t>
  </si>
  <si>
    <t>Ortofoto mosaico rural ( Escala 1:10.000)</t>
  </si>
  <si>
    <t>E1.1.0.3.</t>
  </si>
  <si>
    <t>Modelo Digital del Terreno (MDT)</t>
  </si>
  <si>
    <t>E1.1.1.</t>
  </si>
  <si>
    <t xml:space="preserve">Inventario de fuentes de información para la gestión catastral </t>
  </si>
  <si>
    <t>E.1.1.2.</t>
  </si>
  <si>
    <t>Plan de Contratación</t>
  </si>
  <si>
    <t>E.1.1.3.</t>
  </si>
  <si>
    <t>Plan Operativo del Proyecto</t>
  </si>
  <si>
    <t>E.1.2.</t>
  </si>
  <si>
    <t>Planeación del Proyecto</t>
  </si>
  <si>
    <t>E.1.2.1.</t>
  </si>
  <si>
    <t xml:space="preserve">Plan de Gestión Integral del Proyecto </t>
  </si>
  <si>
    <t>Cronograma</t>
  </si>
  <si>
    <t>E.1.2.2.</t>
  </si>
  <si>
    <t>Matriz de Riesgos</t>
  </si>
  <si>
    <t>E.1.2.3.</t>
  </si>
  <si>
    <t>Plan de Calidad</t>
  </si>
  <si>
    <t>E.1.2.4.</t>
  </si>
  <si>
    <t xml:space="preserve">Plan de Diálogo e Interlocución Social (PDIS) </t>
  </si>
  <si>
    <t>E.1.2.5.</t>
  </si>
  <si>
    <t>Plan de Comunicaciones</t>
  </si>
  <si>
    <t>E.1.2.6.</t>
  </si>
  <si>
    <t>Plan del Componente Económico</t>
  </si>
  <si>
    <t>E.1.2.7.</t>
  </si>
  <si>
    <t>Plan de Capacitaciones</t>
  </si>
  <si>
    <t>E2. ETAPA OPERATIVA</t>
  </si>
  <si>
    <t>E2.1.</t>
  </si>
  <si>
    <t>Interlocución Nivel 1</t>
  </si>
  <si>
    <t>E2.1.1.</t>
  </si>
  <si>
    <t xml:space="preserve">Informe de interlocución institucional y comunitaria nivel 1.  </t>
  </si>
  <si>
    <t>E2.1.2.</t>
  </si>
  <si>
    <t xml:space="preserve">Registro de asistencia institucional.  </t>
  </si>
  <si>
    <t>E2.1.3.</t>
  </si>
  <si>
    <t xml:space="preserve">Registro de asistencia comunitario.  </t>
  </si>
  <si>
    <t>E2.1.4.</t>
  </si>
  <si>
    <t>Registro fotográfico de la interlocución institucional y comunitaria nivel 1.</t>
  </si>
  <si>
    <t>E2.1.5.</t>
  </si>
  <si>
    <t xml:space="preserve">Evidencias de las convocatorias realizadas a cada una de las interlocuciones </t>
  </si>
  <si>
    <t>E.2.2.</t>
  </si>
  <si>
    <t>Interlocución Interna (Sec. Hacienda y TIcs)</t>
  </si>
  <si>
    <t>E.2.2.1.</t>
  </si>
  <si>
    <t>Socialización y mesas de trabajo con la secretaria de Hacienda y Tics  para determinar los ajustes del software de hacienda en la adaptación de las variables del modelo LADM_COL.</t>
  </si>
  <si>
    <t>E.2.3.</t>
  </si>
  <si>
    <t>Interlocución Nivel 2 y 3</t>
  </si>
  <si>
    <t>E2.3.1.</t>
  </si>
  <si>
    <t>Informes de interlocuciones niveles 2 y 3.</t>
  </si>
  <si>
    <t>E2.3.2.</t>
  </si>
  <si>
    <t xml:space="preserve">Registros de asistencia comunitaria de los niveles de interlocución 2 y 3.  </t>
  </si>
  <si>
    <t>E2.3.3.</t>
  </si>
  <si>
    <t xml:space="preserve">Registro fotográfico de la interlocución comunitaria nivel 2 y 3 </t>
  </si>
  <si>
    <t>E2.3.4.</t>
  </si>
  <si>
    <t xml:space="preserve">Evidencias de las convocatorias realizadas a cada una de las interlocuciones en los diferentes niveles </t>
  </si>
  <si>
    <t>E.2.4.</t>
  </si>
  <si>
    <t>Acta de precisión de perímetros urbanos</t>
  </si>
  <si>
    <t>E.2.4.1.</t>
  </si>
  <si>
    <t xml:space="preserve">Acta de estudio y precisión de perímetros urbanos (si aplica) </t>
  </si>
  <si>
    <t>E2.5.</t>
  </si>
  <si>
    <t>Identificación predial, registral y económica</t>
  </si>
  <si>
    <t>E2.5.1</t>
  </si>
  <si>
    <t>Avance de Base catastral producto del levantamiento predial en el Modelo de Aplicación de Levantamiento Catastral del Modelo LADM_COL conforme al modelo Extendido Catastro Registro V4.1</t>
  </si>
  <si>
    <t>E2.5.2.</t>
  </si>
  <si>
    <t xml:space="preserve">Archivos de levantamiento catastral (si aplica) </t>
  </si>
  <si>
    <t>E2.5.3.</t>
  </si>
  <si>
    <t>Archivo e informe con el avance del levantamiento por método directo, indirecto, declarativo, colaborativo o la combinación de estos.</t>
  </si>
  <si>
    <t>E2.5.4.</t>
  </si>
  <si>
    <t xml:space="preserve">Formatos de control de calidad interna y externa </t>
  </si>
  <si>
    <t>E2.5.5.</t>
  </si>
  <si>
    <t xml:space="preserve">Archivo del avance con la relación de la calidad jurídica de los interesados y la naturaleza jurídica de los predios </t>
  </si>
  <si>
    <t>E2.5.6.</t>
  </si>
  <si>
    <t>Caracterización y determinación inicial de las tablas de calificacion para construcciones convencionales y no convencionales.</t>
  </si>
  <si>
    <t>E2.5.7.</t>
  </si>
  <si>
    <t>Generación de variables y determinación de Zonas Homogéneas Físicas – ZHF .
Insumos de las ZHF en formatos (GDB - SHP) debidamente georeferenciadas.</t>
  </si>
  <si>
    <t>E2.5.8.</t>
  </si>
  <si>
    <t>Generación de variables y determinación de Zonas Homogéneas Geoeconómicas – ZHG 
Insumos de las ZHG en formatos (GDB - SHP) debidamente georeferenciadas.</t>
  </si>
  <si>
    <t>E2.5.9.</t>
  </si>
  <si>
    <t>Análisis del comportamiento de valores y proyección de los escenarios de avalúos ,Avalúos de prueba (sensibilización, análisis estadístico Incrementos / Decrementos) socialización y envio a secretaria de hacienda.</t>
  </si>
  <si>
    <t>E2.6.</t>
  </si>
  <si>
    <t>Procedimientos catastrales con efectos registrales</t>
  </si>
  <si>
    <t>E2.6.1.</t>
  </si>
  <si>
    <t xml:space="preserve">Identificación y reporte digital (si aplica)  </t>
  </si>
  <si>
    <t>E2.7.</t>
  </si>
  <si>
    <t>Atención de Saldos de Conservación</t>
  </si>
  <si>
    <t>E2.7.1</t>
  </si>
  <si>
    <t xml:space="preserve">Informe de atención de saldos de conservación catastral   </t>
  </si>
  <si>
    <t>E.2.7.2.</t>
  </si>
  <si>
    <t>Informe de incorporación a la base de los trámites de conservación catastral con acto administrativo en firme</t>
  </si>
  <si>
    <t>E2.8.</t>
  </si>
  <si>
    <t xml:space="preserve">Consolidación de bases de datos de los componentes físico, jurídico y económico para validación de calidad </t>
  </si>
  <si>
    <t>E2.8.1</t>
  </si>
  <si>
    <t>Base de datos físico-jurídico con zonas homogéneas físicas para la validación y control de calidad final de los componentes físico jurídico y económico (Alfanumerica y Geográfica)</t>
  </si>
  <si>
    <t>E2.8.2.</t>
  </si>
  <si>
    <t>Base de datos físico-jurídico con zonas homogéneas geoeconómicas para la validación y control de calidad final de los componentes físico jurídico y económico  (Alfanumerica y Geográfica)</t>
  </si>
  <si>
    <t>E3. ETAPA POSTOPERATIVA</t>
  </si>
  <si>
    <t>E3.1.</t>
  </si>
  <si>
    <t>Determinación del valor comercial de los predios</t>
  </si>
  <si>
    <t>E3.1.1.</t>
  </si>
  <si>
    <t>Memoria del estudio económico con sus respectivos anexos y acta de comité de aprobación de valores de acuerdo con el procedimiento vigente. 
Presentación y sustentación del Estudio (Informe) ante la Mesa Técnica de Avalúos</t>
  </si>
  <si>
    <t>E3.2.</t>
  </si>
  <si>
    <t>Modelación de valores para Estatuto Tributario</t>
  </si>
  <si>
    <t>E3.2.1.</t>
  </si>
  <si>
    <t>Informe de analisis y propuesta de modificación del estatuto tributario.</t>
  </si>
  <si>
    <t>E3.2.2.</t>
  </si>
  <si>
    <t>Informes, anexos y mesas técnicas de entrega de información a la secretaria de hacienda municipal con las modificaciones e incorporación de variables del catastro.</t>
  </si>
  <si>
    <t>E3.3.</t>
  </si>
  <si>
    <t>Consolidación de base de datos predial de acuerdo con el modelo de
aplicación interno de levantamiento catastral LADM_COL Versión vigente</t>
  </si>
  <si>
    <t>E3.3.1.</t>
  </si>
  <si>
    <r>
      <t xml:space="preserve">Base de datos del levantamiento catastral final en el </t>
    </r>
    <r>
      <rPr>
        <sz val="10"/>
        <color rgb="FFFF0000"/>
        <rFont val="Arial"/>
        <family val="2"/>
      </rPr>
      <t xml:space="preserve">Modelo de Aplicación de Levantamiento Catastral del Modelo LADM_COL </t>
    </r>
    <r>
      <rPr>
        <sz val="10"/>
        <color rgb="FF000000"/>
        <rFont val="Arial"/>
        <family val="2"/>
      </rPr>
      <t>conforme al modelo Extendido Catastro Registro V4.1formato de intercambio de información XTF que incorpore la información física, jurídica y económica, incluyendo la liquidación de avalúo catastral por predio.</t>
    </r>
  </si>
  <si>
    <t>E3.4.</t>
  </si>
  <si>
    <t xml:space="preserve">Interlocución nivel 4 – socialización de resultados   </t>
  </si>
  <si>
    <t>E3.4.1.</t>
  </si>
  <si>
    <t xml:space="preserve">Informe de interlocución institucional y comunitaria del nivel de interlocución 4. </t>
  </si>
  <si>
    <t>E3.4.2.</t>
  </si>
  <si>
    <t xml:space="preserve">Registros de asistencia institucional.   </t>
  </si>
  <si>
    <t>E3.4.3.</t>
  </si>
  <si>
    <t xml:space="preserve">Registros de asistencia comunitarios.  </t>
  </si>
  <si>
    <t>E3.4.4.</t>
  </si>
  <si>
    <t xml:space="preserve">Informe de cierre del proceso de implementación del Procedimiento de Diálogo e Interlocución Social con Enfoque Intercultural.  </t>
  </si>
  <si>
    <t>E3.4.5.</t>
  </si>
  <si>
    <t xml:space="preserve">Registro fotográfico de la interlocución. </t>
  </si>
  <si>
    <t>E3.4.6.</t>
  </si>
  <si>
    <t xml:space="preserve">Evidencias de convocatoria a cada interlocución </t>
  </si>
  <si>
    <t xml:space="preserve">Memoria técnica de formación y/o actualización catastral </t>
  </si>
  <si>
    <t xml:space="preserve">Memoria técnica del resultado del proceso de formación y/o actualización catastral con enfoque multipropósito. </t>
  </si>
  <si>
    <t>ET. ETAPA TRANSVERSAL</t>
  </si>
  <si>
    <t>ET.1.</t>
  </si>
  <si>
    <t xml:space="preserve">Aseguramiento de la calidad </t>
  </si>
  <si>
    <t>ET.1.1.</t>
  </si>
  <si>
    <t xml:space="preserve">Formatos del proceso de aseguramiento de la calidad interna y externa en concordancia con el Plan de Calidad  </t>
  </si>
  <si>
    <t>ET.2.</t>
  </si>
  <si>
    <t xml:space="preserve">Seguimiento y control del proyecto </t>
  </si>
  <si>
    <t>ET.2.1.</t>
  </si>
  <si>
    <t xml:space="preserve">Informe mensual de avance del seguimiento y control del proyecto  </t>
  </si>
  <si>
    <t>ET.3.</t>
  </si>
  <si>
    <t>Seguimiento de comunicaciones</t>
  </si>
  <si>
    <t>ET.3.1.</t>
  </si>
  <si>
    <t xml:space="preserve">Informe mensual de las actividades de comunicaciones realizadas </t>
  </si>
  <si>
    <t>IVA</t>
  </si>
  <si>
    <t>Impuestos Municipales</t>
  </si>
  <si>
    <t>TOTAL</t>
  </si>
  <si>
    <t>No de Predios (Proyectados - Base + 15%)</t>
  </si>
  <si>
    <t>No de Hectareas</t>
  </si>
  <si>
    <t>Valor por Predio</t>
  </si>
  <si>
    <t>Valor por Hectarea</t>
  </si>
  <si>
    <t>Personal Profesional</t>
  </si>
  <si>
    <t>Personal Tecnico</t>
  </si>
  <si>
    <t>Personal De Apoyo</t>
  </si>
  <si>
    <t>Personal Administrativo</t>
  </si>
  <si>
    <t>Relativos de Personal</t>
  </si>
  <si>
    <t>Mtto y Adecuaciones</t>
  </si>
  <si>
    <t>Mobiliario y adecuaciones loc.</t>
  </si>
  <si>
    <t>Servicios Publicos</t>
  </si>
  <si>
    <t>Aseo</t>
  </si>
  <si>
    <t>Papelería</t>
  </si>
  <si>
    <t>Dotación</t>
  </si>
  <si>
    <t>Equipos de Computo</t>
  </si>
  <si>
    <t>Bienes y Servicios</t>
  </si>
  <si>
    <t>Subtotal</t>
  </si>
  <si>
    <t>Costo Mensual para Proyección de Trámites Estimados</t>
  </si>
  <si>
    <t>COSTOS PRESTACIÓN DE SERVICIO DE CONSERVACIÓN</t>
  </si>
  <si>
    <t>Mes</t>
  </si>
  <si>
    <t>Año</t>
  </si>
  <si>
    <t>Periodos (Mes)</t>
  </si>
  <si>
    <t>Ejecución Proyecto de Actualización (%)</t>
  </si>
  <si>
    <t>Ejecución Proyecto de Actualización ($)</t>
  </si>
  <si>
    <t>Acumulado</t>
  </si>
  <si>
    <t>Valor Proyecto de Actualización</t>
  </si>
  <si>
    <t>No. de Trámites Conservación</t>
  </si>
  <si>
    <t>Avance en No. de Predios</t>
  </si>
  <si>
    <t>Estimación de Predios Conservación Dinámica</t>
  </si>
  <si>
    <t>Ejecución de Costos</t>
  </si>
  <si>
    <t>Saldo por Cancelar</t>
  </si>
  <si>
    <t>Amortización de Costos</t>
  </si>
  <si>
    <t>IPC</t>
  </si>
  <si>
    <t>Año 1</t>
  </si>
  <si>
    <t>Variables del Modelo Financiero</t>
  </si>
  <si>
    <t>No. de Trámites Estimados (Anuales)</t>
  </si>
  <si>
    <t>No. de Trámites Estimados (Mensuales)</t>
  </si>
  <si>
    <t>Retorno de Inversión (10,83% E.A)</t>
  </si>
  <si>
    <t>Ingresos del Proyecto</t>
  </si>
  <si>
    <t>Egresos de Proyecto</t>
  </si>
  <si>
    <t>Costos Actualización Catastral</t>
  </si>
  <si>
    <t>Costos Conservación Catastral</t>
  </si>
  <si>
    <t>Costos Herramientas Tecnologicas</t>
  </si>
  <si>
    <t>Costos Conservación Dinámica</t>
  </si>
  <si>
    <t>Costos Observatorio Inmobiliario</t>
  </si>
  <si>
    <t>Costos Interventoría del Proyecto</t>
  </si>
  <si>
    <t>Total Ingresos del Proyecto</t>
  </si>
  <si>
    <t>Total Egresos del Proyecto</t>
  </si>
  <si>
    <t>Recaudo IPU</t>
  </si>
  <si>
    <t>Semestre 1</t>
  </si>
  <si>
    <t>Sostenimiento de la SEM</t>
  </si>
  <si>
    <t>Sostenimiento SEM</t>
  </si>
  <si>
    <t>Incremento SMMLV</t>
  </si>
  <si>
    <t>Compras y Contrataciones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</si>
</sst>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00%"/>
    <numFmt numFmtId="167" formatCode="0.00%&quot; E.A&quot;"/>
    <numFmt numFmtId="168" formatCode="0.00%&quot; Mensual&quot;"/>
    <numFmt numFmtId="169" formatCode="0.00&quot; x&quot;"/>
    <numFmt numFmtId="170" formatCode="_-* #,##0.0_-;\-* #,##0.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5A5A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3" borderId="5" applyNumberForma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87">
    <xf numFmtId="0" fontId="0" fillId="0" borderId="0" xfId="0"/>
    <xf numFmtId="10" fontId="0" fillId="0" borderId="0" xfId="0" applyNumberFormat="1"/>
    <xf numFmtId="43" fontId="0" fillId="0" borderId="0" xfId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65" fontId="0" fillId="0" borderId="0" xfId="2" applyNumberFormat="1" applyFont="1"/>
    <xf numFmtId="164" fontId="0" fillId="0" borderId="0" xfId="1" applyNumberFormat="1" applyFont="1"/>
    <xf numFmtId="164" fontId="0" fillId="0" borderId="0" xfId="0" applyNumberFormat="1"/>
    <xf numFmtId="9" fontId="0" fillId="0" borderId="0" xfId="2" applyFont="1"/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0" fillId="0" borderId="3" xfId="0" applyBorder="1"/>
    <xf numFmtId="165" fontId="2" fillId="0" borderId="3" xfId="0" applyNumberFormat="1" applyFont="1" applyBorder="1" applyAlignment="1">
      <alignment horizontal="center"/>
    </xf>
    <xf numFmtId="164" fontId="2" fillId="0" borderId="3" xfId="1" applyNumberFormat="1" applyFont="1" applyFill="1" applyBorder="1"/>
    <xf numFmtId="10" fontId="0" fillId="0" borderId="0" xfId="2" applyNumberFormat="1" applyFont="1"/>
    <xf numFmtId="10" fontId="0" fillId="0" borderId="3" xfId="0" applyNumberFormat="1" applyBorder="1"/>
    <xf numFmtId="166" fontId="0" fillId="0" borderId="0" xfId="2" applyNumberFormat="1" applyFont="1"/>
    <xf numFmtId="0" fontId="5" fillId="0" borderId="3" xfId="0" applyFont="1" applyBorder="1" applyAlignment="1">
      <alignment horizontal="left" vertical="center" wrapText="1"/>
    </xf>
    <xf numFmtId="0" fontId="2" fillId="0" borderId="3" xfId="0" applyFont="1" applyBorder="1"/>
    <xf numFmtId="164" fontId="2" fillId="0" borderId="3" xfId="0" applyNumberFormat="1" applyFont="1" applyBorder="1"/>
    <xf numFmtId="0" fontId="2" fillId="0" borderId="0" xfId="0" applyFont="1"/>
    <xf numFmtId="0" fontId="0" fillId="0" borderId="0" xfId="0" applyAlignment="1">
      <alignment horizontal="center"/>
    </xf>
    <xf numFmtId="164" fontId="0" fillId="0" borderId="3" xfId="1" applyNumberFormat="1" applyFont="1" applyBorder="1"/>
    <xf numFmtId="164" fontId="2" fillId="0" borderId="3" xfId="1" applyNumberFormat="1" applyFont="1" applyBorder="1"/>
    <xf numFmtId="0" fontId="8" fillId="0" borderId="3" xfId="0" applyFont="1" applyBorder="1"/>
    <xf numFmtId="164" fontId="8" fillId="0" borderId="3" xfId="1" applyNumberFormat="1" applyFont="1" applyBorder="1"/>
    <xf numFmtId="10" fontId="0" fillId="0" borderId="0" xfId="2" applyNumberFormat="1" applyFont="1" applyAlignment="1">
      <alignment horizontal="center"/>
    </xf>
    <xf numFmtId="168" fontId="0" fillId="0" borderId="0" xfId="2" applyNumberFormat="1" applyFont="1" applyAlignment="1">
      <alignment horizontal="right"/>
    </xf>
    <xf numFmtId="8" fontId="0" fillId="0" borderId="0" xfId="0" applyNumberFormat="1"/>
    <xf numFmtId="0" fontId="10" fillId="0" borderId="0" xfId="0" applyFont="1" applyAlignment="1">
      <alignment horizontal="center"/>
    </xf>
    <xf numFmtId="169" fontId="8" fillId="0" borderId="0" xfId="0" applyNumberFormat="1" applyFont="1"/>
    <xf numFmtId="164" fontId="10" fillId="0" borderId="0" xfId="0" applyNumberFormat="1" applyFont="1"/>
    <xf numFmtId="164" fontId="10" fillId="0" borderId="0" xfId="1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0" fontId="11" fillId="3" borderId="5" xfId="3"/>
    <xf numFmtId="0" fontId="11" fillId="3" borderId="5" xfId="3" applyAlignment="1">
      <alignment horizontal="center"/>
    </xf>
    <xf numFmtId="0" fontId="2" fillId="4" borderId="0" xfId="4" applyFont="1"/>
    <xf numFmtId="43" fontId="2" fillId="4" borderId="0" xfId="4" applyNumberFormat="1" applyFont="1"/>
    <xf numFmtId="164" fontId="2" fillId="4" borderId="0" xfId="1" applyNumberFormat="1" applyFont="1" applyFill="1"/>
    <xf numFmtId="0" fontId="11" fillId="3" borderId="6" xfId="3" applyBorder="1"/>
    <xf numFmtId="164" fontId="0" fillId="0" borderId="3" xfId="1" applyNumberFormat="1" applyFont="1" applyBorder="1" applyAlignment="1">
      <alignment horizontal="right"/>
    </xf>
    <xf numFmtId="167" fontId="0" fillId="0" borderId="3" xfId="2" applyNumberFormat="1" applyFont="1" applyBorder="1" applyAlignment="1">
      <alignment horizontal="right"/>
    </xf>
    <xf numFmtId="0" fontId="0" fillId="0" borderId="3" xfId="0" applyBorder="1" applyAlignment="1">
      <alignment horizontal="right"/>
    </xf>
    <xf numFmtId="10" fontId="0" fillId="0" borderId="3" xfId="0" applyNumberFormat="1" applyBorder="1" applyAlignment="1">
      <alignment horizontal="right"/>
    </xf>
    <xf numFmtId="165" fontId="0" fillId="0" borderId="3" xfId="2" applyNumberFormat="1" applyFont="1" applyBorder="1" applyAlignment="1">
      <alignment horizontal="right"/>
    </xf>
    <xf numFmtId="0" fontId="12" fillId="0" borderId="0" xfId="0" applyFont="1"/>
    <xf numFmtId="10" fontId="8" fillId="0" borderId="0" xfId="2" applyNumberFormat="1" applyFont="1" applyAlignment="1">
      <alignment horizontal="center"/>
    </xf>
    <xf numFmtId="164" fontId="8" fillId="0" borderId="0" xfId="1" applyNumberFormat="1" applyFont="1"/>
    <xf numFmtId="0" fontId="8" fillId="0" borderId="0" xfId="0" applyFont="1"/>
    <xf numFmtId="0" fontId="2" fillId="5" borderId="0" xfId="5" applyFont="1"/>
    <xf numFmtId="43" fontId="2" fillId="5" borderId="0" xfId="5" applyNumberFormat="1" applyFont="1"/>
    <xf numFmtId="164" fontId="2" fillId="5" borderId="0" xfId="5" applyNumberFormat="1" applyFont="1"/>
    <xf numFmtId="170" fontId="0" fillId="0" borderId="0" xfId="0" applyNumberFormat="1"/>
    <xf numFmtId="0" fontId="2" fillId="0" borderId="0" xfId="0" applyFont="1" applyAlignment="1">
      <alignment horizontal="center"/>
    </xf>
    <xf numFmtId="0" fontId="2" fillId="6" borderId="0" xfId="4" applyFont="1" applyFill="1"/>
    <xf numFmtId="164" fontId="2" fillId="6" borderId="0" xfId="1" applyNumberFormat="1" applyFont="1" applyFill="1"/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9" fontId="0" fillId="0" borderId="0" xfId="0" applyNumberFormat="1"/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4" xfId="1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64" fontId="8" fillId="0" borderId="3" xfId="1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6">
    <cellStyle name="20% - Énfasis3" xfId="4" builtinId="38"/>
    <cellStyle name="40% - Énfasis3" xfId="5" builtinId="39"/>
    <cellStyle name="Celda de comprobación" xfId="3" builtinId="23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4A13-8FFE-4CC7-B4FC-7A80D4CD2D0C}">
  <dimension ref="B1:H21"/>
  <sheetViews>
    <sheetView showGridLines="0" zoomScale="80" zoomScaleNormal="80" workbookViewId="0"/>
  </sheetViews>
  <sheetFormatPr baseColWidth="10" defaultRowHeight="14.5" x14ac:dyDescent="0.35"/>
  <cols>
    <col min="1" max="1" width="3.1796875" customWidth="1"/>
    <col min="2" max="2" width="63.26953125" bestFit="1" customWidth="1"/>
    <col min="3" max="3" width="29.90625" bestFit="1" customWidth="1"/>
    <col min="4" max="4" width="13.7265625" bestFit="1" customWidth="1"/>
    <col min="7" max="7" width="17.81640625" bestFit="1" customWidth="1"/>
    <col min="8" max="8" width="18.26953125" bestFit="1" customWidth="1"/>
  </cols>
  <sheetData>
    <row r="1" spans="2:8" ht="15" thickBot="1" x14ac:dyDescent="0.4"/>
    <row r="2" spans="2:8" ht="15" thickTop="1" x14ac:dyDescent="0.35">
      <c r="B2" s="46" t="s">
        <v>202</v>
      </c>
      <c r="C2" s="46"/>
    </row>
    <row r="3" spans="2:8" x14ac:dyDescent="0.35">
      <c r="B3" s="17" t="s">
        <v>193</v>
      </c>
      <c r="C3" s="47">
        <f>+'Costos Actualización'!H59</f>
        <v>40027349002.995033</v>
      </c>
    </row>
    <row r="4" spans="2:8" x14ac:dyDescent="0.35">
      <c r="B4" s="17" t="s">
        <v>2</v>
      </c>
      <c r="C4" s="48">
        <v>0.10829999999999999</v>
      </c>
      <c r="D4" s="33">
        <f>+(1+C4)^(1/12)-1</f>
        <v>8.6057609609302421E-3</v>
      </c>
    </row>
    <row r="5" spans="2:8" x14ac:dyDescent="0.35">
      <c r="B5" s="17" t="s">
        <v>3</v>
      </c>
      <c r="C5" s="49" t="s">
        <v>0</v>
      </c>
    </row>
    <row r="6" spans="2:8" x14ac:dyDescent="0.35">
      <c r="B6" s="17" t="s">
        <v>4</v>
      </c>
      <c r="C6" s="50">
        <v>3.7400000000000003E-2</v>
      </c>
      <c r="G6" s="65"/>
    </row>
    <row r="7" spans="2:8" x14ac:dyDescent="0.35">
      <c r="B7" s="17" t="s">
        <v>220</v>
      </c>
      <c r="C7" s="50">
        <f>+C6+1.5%</f>
        <v>5.2400000000000002E-2</v>
      </c>
    </row>
    <row r="8" spans="2:8" x14ac:dyDescent="0.35">
      <c r="B8" s="17" t="s">
        <v>5</v>
      </c>
      <c r="C8" s="47">
        <f>1735931250</f>
        <v>1735931250</v>
      </c>
      <c r="G8" s="65"/>
    </row>
    <row r="9" spans="2:8" x14ac:dyDescent="0.35">
      <c r="B9" s="17" t="s">
        <v>6</v>
      </c>
      <c r="C9" s="47">
        <v>1655000000</v>
      </c>
    </row>
    <row r="10" spans="2:8" x14ac:dyDescent="0.35">
      <c r="B10" s="17" t="s">
        <v>7</v>
      </c>
      <c r="C10" s="47">
        <v>488794500</v>
      </c>
    </row>
    <row r="11" spans="2:8" x14ac:dyDescent="0.35">
      <c r="B11" s="17" t="s">
        <v>8</v>
      </c>
      <c r="C11" s="47">
        <v>3307873310</v>
      </c>
    </row>
    <row r="12" spans="2:8" x14ac:dyDescent="0.35">
      <c r="B12" s="17" t="s">
        <v>218</v>
      </c>
      <c r="C12" s="47">
        <v>840336000</v>
      </c>
    </row>
    <row r="13" spans="2:8" x14ac:dyDescent="0.35">
      <c r="B13" s="17" t="s">
        <v>9</v>
      </c>
      <c r="C13" s="51">
        <v>5.2999999999999999E-2</v>
      </c>
    </row>
    <row r="14" spans="2:8" x14ac:dyDescent="0.35">
      <c r="B14" s="17" t="s">
        <v>10</v>
      </c>
      <c r="C14" s="51">
        <v>2.0899999999999998E-2</v>
      </c>
    </row>
    <row r="15" spans="2:8" x14ac:dyDescent="0.35">
      <c r="B15" s="17" t="s">
        <v>11</v>
      </c>
      <c r="C15" s="51">
        <v>0.15</v>
      </c>
    </row>
    <row r="16" spans="2:8" x14ac:dyDescent="0.35">
      <c r="B16" s="17" t="s">
        <v>12</v>
      </c>
      <c r="C16" s="49" t="s">
        <v>1</v>
      </c>
      <c r="H16" s="1"/>
    </row>
    <row r="17" spans="7:8" x14ac:dyDescent="0.35">
      <c r="G17" s="1"/>
      <c r="H17" s="34"/>
    </row>
    <row r="18" spans="7:8" x14ac:dyDescent="0.35">
      <c r="G18" s="34"/>
    </row>
    <row r="19" spans="7:8" x14ac:dyDescent="0.35">
      <c r="G19" s="34"/>
    </row>
    <row r="20" spans="7:8" x14ac:dyDescent="0.35">
      <c r="G20" s="34"/>
    </row>
    <row r="21" spans="7:8" x14ac:dyDescent="0.35">
      <c r="G21" s="3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7EA4-B0BF-4C56-9F0E-DE70ED84F8FF}">
  <dimension ref="A1:M65"/>
  <sheetViews>
    <sheetView showGridLines="0" topLeftCell="B1" zoomScale="80" zoomScaleNormal="80" workbookViewId="0">
      <selection activeCell="H1" sqref="H1"/>
    </sheetView>
  </sheetViews>
  <sheetFormatPr baseColWidth="10" defaultRowHeight="14.5" x14ac:dyDescent="0.35"/>
  <cols>
    <col min="1" max="1" width="10.90625" hidden="1" customWidth="1"/>
    <col min="2" max="2" width="17.90625" customWidth="1"/>
    <col min="3" max="3" width="5.6328125" bestFit="1" customWidth="1"/>
    <col min="4" max="4" width="12.81640625" bestFit="1" customWidth="1"/>
    <col min="5" max="5" width="13.7265625" customWidth="1"/>
    <col min="6" max="6" width="43.90625" customWidth="1"/>
    <col min="7" max="7" width="6.81640625" customWidth="1"/>
    <col min="8" max="8" width="15.36328125" bestFit="1" customWidth="1"/>
    <col min="9" max="9" width="17.36328125" bestFit="1" customWidth="1"/>
    <col min="12" max="12" width="16.26953125" bestFit="1" customWidth="1"/>
    <col min="13" max="13" width="13.7265625" bestFit="1" customWidth="1"/>
  </cols>
  <sheetData>
    <row r="1" spans="2:13" ht="15.5" x14ac:dyDescent="0.35">
      <c r="B1" s="3" t="s">
        <v>13</v>
      </c>
      <c r="C1" s="3" t="s">
        <v>14</v>
      </c>
      <c r="D1" s="3" t="s">
        <v>15</v>
      </c>
      <c r="E1" s="3" t="s">
        <v>14</v>
      </c>
      <c r="F1" s="4" t="s">
        <v>16</v>
      </c>
      <c r="G1" s="4" t="s">
        <v>17</v>
      </c>
      <c r="H1" s="5" t="s">
        <v>18</v>
      </c>
    </row>
    <row r="2" spans="2:13" x14ac:dyDescent="0.35">
      <c r="B2" s="66" t="s">
        <v>19</v>
      </c>
      <c r="C2" s="67" t="s">
        <v>20</v>
      </c>
      <c r="D2" s="68" t="s">
        <v>21</v>
      </c>
      <c r="E2" s="6" t="s">
        <v>22</v>
      </c>
      <c r="F2" s="8" t="s">
        <v>23</v>
      </c>
      <c r="G2" s="69">
        <v>0.13</v>
      </c>
      <c r="H2" s="72">
        <v>4281905240.6715002</v>
      </c>
      <c r="I2" s="9"/>
      <c r="L2" s="10"/>
      <c r="M2" s="10"/>
    </row>
    <row r="3" spans="2:13" x14ac:dyDescent="0.35">
      <c r="B3" s="66"/>
      <c r="C3" s="67"/>
      <c r="D3" s="68"/>
      <c r="E3" s="6" t="s">
        <v>24</v>
      </c>
      <c r="F3" s="8" t="s">
        <v>25</v>
      </c>
      <c r="G3" s="70"/>
      <c r="H3" s="73"/>
      <c r="I3" s="10"/>
      <c r="L3" s="10"/>
      <c r="M3" s="10"/>
    </row>
    <row r="4" spans="2:13" x14ac:dyDescent="0.35">
      <c r="B4" s="66"/>
      <c r="C4" s="67"/>
      <c r="D4" s="68"/>
      <c r="E4" s="6" t="s">
        <v>26</v>
      </c>
      <c r="F4" s="8" t="s">
        <v>27</v>
      </c>
      <c r="G4" s="70"/>
      <c r="H4" s="73"/>
      <c r="I4" s="11"/>
    </row>
    <row r="5" spans="2:13" x14ac:dyDescent="0.35">
      <c r="B5" s="66"/>
      <c r="C5" s="67"/>
      <c r="D5" s="68"/>
      <c r="E5" s="6" t="s">
        <v>28</v>
      </c>
      <c r="F5" s="8" t="s">
        <v>29</v>
      </c>
      <c r="G5" s="70"/>
      <c r="H5" s="73"/>
      <c r="L5" s="11"/>
    </row>
    <row r="6" spans="2:13" ht="25" x14ac:dyDescent="0.35">
      <c r="B6" s="66"/>
      <c r="C6" s="67"/>
      <c r="D6" s="68"/>
      <c r="E6" s="6" t="s">
        <v>30</v>
      </c>
      <c r="F6" s="8" t="s">
        <v>31</v>
      </c>
      <c r="G6" s="70"/>
      <c r="H6" s="73"/>
    </row>
    <row r="7" spans="2:13" x14ac:dyDescent="0.35">
      <c r="B7" s="66"/>
      <c r="C7" s="67"/>
      <c r="D7" s="68"/>
      <c r="E7" s="6" t="s">
        <v>32</v>
      </c>
      <c r="F7" s="8" t="s">
        <v>33</v>
      </c>
      <c r="G7" s="70"/>
      <c r="H7" s="73"/>
      <c r="L7" s="12"/>
    </row>
    <row r="8" spans="2:13" x14ac:dyDescent="0.35">
      <c r="B8" s="66"/>
      <c r="C8" s="67"/>
      <c r="D8" s="68"/>
      <c r="E8" s="6" t="s">
        <v>34</v>
      </c>
      <c r="F8" s="8" t="s">
        <v>35</v>
      </c>
      <c r="G8" s="71"/>
      <c r="H8" s="74"/>
    </row>
    <row r="9" spans="2:13" x14ac:dyDescent="0.35">
      <c r="B9" s="66"/>
      <c r="C9" s="67" t="s">
        <v>36</v>
      </c>
      <c r="D9" s="68" t="s">
        <v>37</v>
      </c>
      <c r="E9" s="6" t="s">
        <v>38</v>
      </c>
      <c r="F9" s="8" t="s">
        <v>39</v>
      </c>
      <c r="G9" s="69">
        <v>0.03</v>
      </c>
      <c r="H9" s="72">
        <v>988131978.61650002</v>
      </c>
      <c r="I9" s="9"/>
    </row>
    <row r="10" spans="2:13" x14ac:dyDescent="0.35">
      <c r="B10" s="66"/>
      <c r="C10" s="67"/>
      <c r="D10" s="68"/>
      <c r="E10" s="6" t="s">
        <v>38</v>
      </c>
      <c r="F10" s="8" t="s">
        <v>40</v>
      </c>
      <c r="G10" s="70"/>
      <c r="H10" s="73"/>
    </row>
    <row r="11" spans="2:13" x14ac:dyDescent="0.35">
      <c r="B11" s="66"/>
      <c r="C11" s="67"/>
      <c r="D11" s="68"/>
      <c r="E11" s="6" t="s">
        <v>41</v>
      </c>
      <c r="F11" s="8" t="s">
        <v>42</v>
      </c>
      <c r="G11" s="70"/>
      <c r="H11" s="73"/>
      <c r="M11" s="11"/>
    </row>
    <row r="12" spans="2:13" x14ac:dyDescent="0.35">
      <c r="B12" s="66"/>
      <c r="C12" s="67"/>
      <c r="D12" s="68"/>
      <c r="E12" s="6" t="s">
        <v>43</v>
      </c>
      <c r="F12" s="8" t="s">
        <v>44</v>
      </c>
      <c r="G12" s="70"/>
      <c r="H12" s="73"/>
    </row>
    <row r="13" spans="2:13" x14ac:dyDescent="0.35">
      <c r="B13" s="66"/>
      <c r="C13" s="67"/>
      <c r="D13" s="68"/>
      <c r="E13" s="6" t="s">
        <v>45</v>
      </c>
      <c r="F13" s="8" t="s">
        <v>46</v>
      </c>
      <c r="G13" s="70"/>
      <c r="H13" s="73"/>
    </row>
    <row r="14" spans="2:13" x14ac:dyDescent="0.35">
      <c r="B14" s="66"/>
      <c r="C14" s="67"/>
      <c r="D14" s="68"/>
      <c r="E14" s="6" t="s">
        <v>47</v>
      </c>
      <c r="F14" s="8" t="s">
        <v>48</v>
      </c>
      <c r="G14" s="70"/>
      <c r="H14" s="73"/>
    </row>
    <row r="15" spans="2:13" x14ac:dyDescent="0.35">
      <c r="B15" s="66"/>
      <c r="C15" s="67"/>
      <c r="D15" s="68"/>
      <c r="E15" s="6" t="s">
        <v>49</v>
      </c>
      <c r="F15" s="8" t="s">
        <v>50</v>
      </c>
      <c r="G15" s="70"/>
      <c r="H15" s="73"/>
    </row>
    <row r="16" spans="2:13" x14ac:dyDescent="0.35">
      <c r="B16" s="66"/>
      <c r="C16" s="67"/>
      <c r="D16" s="68"/>
      <c r="E16" s="6" t="s">
        <v>51</v>
      </c>
      <c r="F16" s="8" t="s">
        <v>52</v>
      </c>
      <c r="G16" s="71"/>
      <c r="H16" s="74"/>
    </row>
    <row r="17" spans="2:9" ht="25" x14ac:dyDescent="0.35">
      <c r="B17" s="66" t="s">
        <v>53</v>
      </c>
      <c r="C17" s="67" t="s">
        <v>54</v>
      </c>
      <c r="D17" s="68" t="s">
        <v>55</v>
      </c>
      <c r="E17" s="6" t="s">
        <v>56</v>
      </c>
      <c r="F17" s="8" t="s">
        <v>57</v>
      </c>
      <c r="G17" s="69">
        <v>3.1E-2</v>
      </c>
      <c r="H17" s="72">
        <v>1021069711.2370501</v>
      </c>
      <c r="I17" s="9"/>
    </row>
    <row r="18" spans="2:9" x14ac:dyDescent="0.35">
      <c r="B18" s="66"/>
      <c r="C18" s="67"/>
      <c r="D18" s="68"/>
      <c r="E18" s="6" t="s">
        <v>58</v>
      </c>
      <c r="F18" s="8" t="s">
        <v>59</v>
      </c>
      <c r="G18" s="70"/>
      <c r="H18" s="73"/>
    </row>
    <row r="19" spans="2:9" x14ac:dyDescent="0.35">
      <c r="B19" s="66"/>
      <c r="C19" s="67"/>
      <c r="D19" s="68"/>
      <c r="E19" s="6" t="s">
        <v>60</v>
      </c>
      <c r="F19" s="8" t="s">
        <v>61</v>
      </c>
      <c r="G19" s="70"/>
      <c r="H19" s="73"/>
    </row>
    <row r="20" spans="2:9" ht="25" x14ac:dyDescent="0.35">
      <c r="B20" s="66"/>
      <c r="C20" s="67"/>
      <c r="D20" s="68"/>
      <c r="E20" s="6" t="s">
        <v>62</v>
      </c>
      <c r="F20" s="8" t="s">
        <v>63</v>
      </c>
      <c r="G20" s="70"/>
      <c r="H20" s="73"/>
    </row>
    <row r="21" spans="2:9" ht="25" x14ac:dyDescent="0.35">
      <c r="B21" s="66"/>
      <c r="C21" s="67"/>
      <c r="D21" s="68"/>
      <c r="E21" s="6" t="s">
        <v>64</v>
      </c>
      <c r="F21" s="8" t="s">
        <v>65</v>
      </c>
      <c r="G21" s="71"/>
      <c r="H21" s="74"/>
    </row>
    <row r="22" spans="2:9" ht="52" x14ac:dyDescent="0.35">
      <c r="B22" s="66"/>
      <c r="C22" s="6" t="s">
        <v>66</v>
      </c>
      <c r="D22" s="7" t="s">
        <v>67</v>
      </c>
      <c r="E22" s="6" t="s">
        <v>68</v>
      </c>
      <c r="F22" s="8" t="s">
        <v>69</v>
      </c>
      <c r="G22" s="13">
        <v>1.1999999999999999E-3</v>
      </c>
      <c r="H22" s="14">
        <v>39525279.144659996</v>
      </c>
      <c r="I22" s="9"/>
    </row>
    <row r="23" spans="2:9" x14ac:dyDescent="0.35">
      <c r="B23" s="66"/>
      <c r="C23" s="67" t="s">
        <v>70</v>
      </c>
      <c r="D23" s="68" t="s">
        <v>71</v>
      </c>
      <c r="E23" s="6" t="s">
        <v>72</v>
      </c>
      <c r="F23" s="8" t="s">
        <v>73</v>
      </c>
      <c r="G23" s="69">
        <v>0.03</v>
      </c>
      <c r="H23" s="72">
        <v>988131978.61650002</v>
      </c>
      <c r="I23" s="9"/>
    </row>
    <row r="24" spans="2:9" ht="25" x14ac:dyDescent="0.35">
      <c r="B24" s="66"/>
      <c r="C24" s="67"/>
      <c r="D24" s="68"/>
      <c r="E24" s="6" t="s">
        <v>74</v>
      </c>
      <c r="F24" s="8" t="s">
        <v>75</v>
      </c>
      <c r="G24" s="70"/>
      <c r="H24" s="73"/>
    </row>
    <row r="25" spans="2:9" ht="25" x14ac:dyDescent="0.35">
      <c r="B25" s="66"/>
      <c r="C25" s="67"/>
      <c r="D25" s="68"/>
      <c r="E25" s="6" t="s">
        <v>76</v>
      </c>
      <c r="F25" s="8" t="s">
        <v>77</v>
      </c>
      <c r="G25" s="70"/>
      <c r="H25" s="73"/>
    </row>
    <row r="26" spans="2:9" ht="25" x14ac:dyDescent="0.35">
      <c r="B26" s="66"/>
      <c r="C26" s="67"/>
      <c r="D26" s="68"/>
      <c r="E26" s="6" t="s">
        <v>78</v>
      </c>
      <c r="F26" s="8" t="s">
        <v>79</v>
      </c>
      <c r="G26" s="70"/>
      <c r="H26" s="73"/>
    </row>
    <row r="27" spans="2:9" ht="52" x14ac:dyDescent="0.35">
      <c r="B27" s="66"/>
      <c r="C27" s="6" t="s">
        <v>80</v>
      </c>
      <c r="D27" s="7" t="s">
        <v>81</v>
      </c>
      <c r="E27" s="6" t="s">
        <v>82</v>
      </c>
      <c r="F27" s="8" t="s">
        <v>83</v>
      </c>
      <c r="G27" s="13">
        <v>0.01</v>
      </c>
      <c r="H27" s="14">
        <v>329377326.20550001</v>
      </c>
      <c r="I27" s="9"/>
    </row>
    <row r="28" spans="2:9" ht="50" x14ac:dyDescent="0.35">
      <c r="B28" s="66"/>
      <c r="C28" s="67" t="s">
        <v>84</v>
      </c>
      <c r="D28" s="68" t="s">
        <v>85</v>
      </c>
      <c r="E28" s="6" t="s">
        <v>86</v>
      </c>
      <c r="F28" s="15" t="s">
        <v>87</v>
      </c>
      <c r="G28" s="77">
        <v>0.18</v>
      </c>
      <c r="H28" s="80">
        <v>5928791871.6990004</v>
      </c>
      <c r="I28" s="9"/>
    </row>
    <row r="29" spans="2:9" x14ac:dyDescent="0.35">
      <c r="B29" s="66"/>
      <c r="C29" s="67"/>
      <c r="D29" s="68"/>
      <c r="E29" s="6" t="s">
        <v>88</v>
      </c>
      <c r="F29" s="8" t="s">
        <v>89</v>
      </c>
      <c r="G29" s="78"/>
      <c r="H29" s="81"/>
    </row>
    <row r="30" spans="2:9" ht="37.5" x14ac:dyDescent="0.35">
      <c r="B30" s="66"/>
      <c r="C30" s="67"/>
      <c r="D30" s="68"/>
      <c r="E30" s="6" t="s">
        <v>90</v>
      </c>
      <c r="F30" s="8" t="s">
        <v>91</v>
      </c>
      <c r="G30" s="78"/>
      <c r="H30" s="81"/>
    </row>
    <row r="31" spans="2:9" x14ac:dyDescent="0.35">
      <c r="B31" s="66"/>
      <c r="C31" s="67"/>
      <c r="D31" s="68"/>
      <c r="E31" s="6" t="s">
        <v>92</v>
      </c>
      <c r="F31" s="8" t="s">
        <v>93</v>
      </c>
      <c r="G31" s="78"/>
      <c r="H31" s="81"/>
    </row>
    <row r="32" spans="2:9" ht="37.5" x14ac:dyDescent="0.35">
      <c r="B32" s="66"/>
      <c r="C32" s="67"/>
      <c r="D32" s="68"/>
      <c r="E32" s="6" t="s">
        <v>94</v>
      </c>
      <c r="F32" s="8" t="s">
        <v>95</v>
      </c>
      <c r="G32" s="78"/>
      <c r="H32" s="81"/>
    </row>
    <row r="33" spans="2:9" ht="37.5" x14ac:dyDescent="0.35">
      <c r="B33" s="66"/>
      <c r="C33" s="67"/>
      <c r="D33" s="68"/>
      <c r="E33" s="6" t="s">
        <v>96</v>
      </c>
      <c r="F33" s="8" t="s">
        <v>97</v>
      </c>
      <c r="G33" s="78"/>
      <c r="H33" s="81"/>
    </row>
    <row r="34" spans="2:9" ht="50" x14ac:dyDescent="0.35">
      <c r="B34" s="66"/>
      <c r="C34" s="67"/>
      <c r="D34" s="68"/>
      <c r="E34" s="6" t="s">
        <v>98</v>
      </c>
      <c r="F34" s="8" t="s">
        <v>99</v>
      </c>
      <c r="G34" s="78"/>
      <c r="H34" s="81"/>
    </row>
    <row r="35" spans="2:9" ht="50" x14ac:dyDescent="0.35">
      <c r="B35" s="66"/>
      <c r="C35" s="67"/>
      <c r="D35" s="68"/>
      <c r="E35" s="6" t="s">
        <v>100</v>
      </c>
      <c r="F35" s="8" t="s">
        <v>101</v>
      </c>
      <c r="G35" s="78"/>
      <c r="H35" s="81"/>
    </row>
    <row r="36" spans="2:9" ht="62.5" x14ac:dyDescent="0.35">
      <c r="B36" s="66"/>
      <c r="C36" s="67"/>
      <c r="D36" s="68"/>
      <c r="E36" s="6" t="s">
        <v>102</v>
      </c>
      <c r="F36" s="8" t="s">
        <v>103</v>
      </c>
      <c r="G36" s="79"/>
      <c r="H36" s="82"/>
    </row>
    <row r="37" spans="2:9" ht="65" x14ac:dyDescent="0.35">
      <c r="B37" s="66" t="s">
        <v>53</v>
      </c>
      <c r="C37" s="6" t="s">
        <v>104</v>
      </c>
      <c r="D37" s="7" t="s">
        <v>105</v>
      </c>
      <c r="E37" s="6" t="s">
        <v>106</v>
      </c>
      <c r="F37" s="8" t="s">
        <v>107</v>
      </c>
      <c r="G37" s="13">
        <v>0.03</v>
      </c>
      <c r="H37" s="14">
        <v>988131978.61650002</v>
      </c>
      <c r="I37" s="9"/>
    </row>
    <row r="38" spans="2:9" ht="25" x14ac:dyDescent="0.35">
      <c r="B38" s="66"/>
      <c r="C38" s="67" t="s">
        <v>108</v>
      </c>
      <c r="D38" s="68" t="s">
        <v>109</v>
      </c>
      <c r="E38" s="6" t="s">
        <v>110</v>
      </c>
      <c r="F38" s="8" t="s">
        <v>111</v>
      </c>
      <c r="G38" s="69">
        <v>0.03</v>
      </c>
      <c r="H38" s="72">
        <v>988131978.61650002</v>
      </c>
      <c r="I38" s="9"/>
    </row>
    <row r="39" spans="2:9" ht="37.5" x14ac:dyDescent="0.35">
      <c r="B39" s="66"/>
      <c r="C39" s="67"/>
      <c r="D39" s="68"/>
      <c r="E39" s="6" t="s">
        <v>112</v>
      </c>
      <c r="F39" s="8" t="s">
        <v>113</v>
      </c>
      <c r="G39" s="71"/>
      <c r="H39" s="74"/>
    </row>
    <row r="40" spans="2:9" ht="50" x14ac:dyDescent="0.35">
      <c r="B40" s="66"/>
      <c r="C40" s="67" t="s">
        <v>114</v>
      </c>
      <c r="D40" s="75" t="s">
        <v>115</v>
      </c>
      <c r="E40" s="6" t="s">
        <v>116</v>
      </c>
      <c r="F40" s="8" t="s">
        <v>117</v>
      </c>
      <c r="G40" s="69">
        <v>0.11</v>
      </c>
      <c r="H40" s="72">
        <v>3623150588.2605</v>
      </c>
      <c r="I40" s="9"/>
    </row>
    <row r="41" spans="2:9" ht="50" x14ac:dyDescent="0.35">
      <c r="B41" s="66"/>
      <c r="C41" s="67"/>
      <c r="D41" s="76"/>
      <c r="E41" s="6" t="s">
        <v>118</v>
      </c>
      <c r="F41" s="8" t="s">
        <v>119</v>
      </c>
      <c r="G41" s="71"/>
      <c r="H41" s="74"/>
    </row>
    <row r="42" spans="2:9" ht="75" x14ac:dyDescent="0.35">
      <c r="B42" s="66" t="s">
        <v>120</v>
      </c>
      <c r="C42" s="6" t="s">
        <v>121</v>
      </c>
      <c r="D42" s="7" t="s">
        <v>122</v>
      </c>
      <c r="E42" s="6" t="s">
        <v>123</v>
      </c>
      <c r="F42" s="8" t="s">
        <v>124</v>
      </c>
      <c r="G42" s="13">
        <v>9.8000000000000004E-2</v>
      </c>
      <c r="H42" s="14">
        <v>3227897796.8139</v>
      </c>
      <c r="I42" s="9"/>
    </row>
    <row r="43" spans="2:9" ht="25" x14ac:dyDescent="0.35">
      <c r="B43" s="66"/>
      <c r="C43" s="67" t="s">
        <v>125</v>
      </c>
      <c r="D43" s="68" t="s">
        <v>126</v>
      </c>
      <c r="E43" s="6" t="s">
        <v>127</v>
      </c>
      <c r="F43" s="8" t="s">
        <v>128</v>
      </c>
      <c r="G43" s="69">
        <v>0.05</v>
      </c>
      <c r="H43" s="72">
        <v>1646886631.0275002</v>
      </c>
      <c r="I43" s="9"/>
    </row>
    <row r="44" spans="2:9" ht="50" x14ac:dyDescent="0.35">
      <c r="B44" s="66"/>
      <c r="C44" s="67"/>
      <c r="D44" s="68"/>
      <c r="E44" s="6" t="s">
        <v>129</v>
      </c>
      <c r="F44" s="8" t="s">
        <v>130</v>
      </c>
      <c r="G44" s="71"/>
      <c r="H44" s="74"/>
      <c r="I44" s="9"/>
    </row>
    <row r="45" spans="2:9" ht="169" x14ac:dyDescent="0.35">
      <c r="B45" s="66"/>
      <c r="C45" s="6" t="s">
        <v>131</v>
      </c>
      <c r="D45" s="7" t="s">
        <v>132</v>
      </c>
      <c r="E45" s="6" t="s">
        <v>133</v>
      </c>
      <c r="F45" s="16" t="s">
        <v>134</v>
      </c>
      <c r="G45" s="13">
        <v>7.0000000000000007E-2</v>
      </c>
      <c r="H45" s="14">
        <v>2305641283.4385004</v>
      </c>
      <c r="I45" s="9"/>
    </row>
    <row r="46" spans="2:9" ht="25" x14ac:dyDescent="0.35">
      <c r="B46" s="66"/>
      <c r="C46" s="67" t="s">
        <v>135</v>
      </c>
      <c r="D46" s="68" t="s">
        <v>136</v>
      </c>
      <c r="E46" s="6" t="s">
        <v>137</v>
      </c>
      <c r="F46" s="16" t="s">
        <v>138</v>
      </c>
      <c r="G46" s="69">
        <v>0.04</v>
      </c>
      <c r="H46" s="72">
        <v>1317509304.822</v>
      </c>
      <c r="I46" s="9"/>
    </row>
    <row r="47" spans="2:9" x14ac:dyDescent="0.35">
      <c r="B47" s="66"/>
      <c r="C47" s="67"/>
      <c r="D47" s="68"/>
      <c r="E47" s="6" t="s">
        <v>139</v>
      </c>
      <c r="F47" s="8" t="s">
        <v>140</v>
      </c>
      <c r="G47" s="70"/>
      <c r="H47" s="73"/>
    </row>
    <row r="48" spans="2:9" x14ac:dyDescent="0.35">
      <c r="B48" s="66"/>
      <c r="C48" s="67"/>
      <c r="D48" s="68"/>
      <c r="E48" s="6" t="s">
        <v>141</v>
      </c>
      <c r="F48" s="8" t="s">
        <v>142</v>
      </c>
      <c r="G48" s="70"/>
      <c r="H48" s="73"/>
    </row>
    <row r="49" spans="2:9" ht="37.5" x14ac:dyDescent="0.35">
      <c r="B49" s="66"/>
      <c r="C49" s="67"/>
      <c r="D49" s="68"/>
      <c r="E49" s="6" t="s">
        <v>143</v>
      </c>
      <c r="F49" s="8" t="s">
        <v>144</v>
      </c>
      <c r="G49" s="70"/>
      <c r="H49" s="73"/>
    </row>
    <row r="50" spans="2:9" x14ac:dyDescent="0.35">
      <c r="B50" s="66"/>
      <c r="C50" s="67"/>
      <c r="D50" s="68"/>
      <c r="E50" s="6" t="s">
        <v>145</v>
      </c>
      <c r="F50" s="8" t="s">
        <v>146</v>
      </c>
      <c r="G50" s="70"/>
      <c r="H50" s="73"/>
    </row>
    <row r="51" spans="2:9" x14ac:dyDescent="0.35">
      <c r="B51" s="66"/>
      <c r="C51" s="67"/>
      <c r="D51" s="68"/>
      <c r="E51" s="6" t="s">
        <v>147</v>
      </c>
      <c r="F51" s="8" t="s">
        <v>148</v>
      </c>
      <c r="G51" s="71"/>
      <c r="H51" s="74"/>
    </row>
    <row r="52" spans="2:9" ht="65" x14ac:dyDescent="0.35">
      <c r="B52" s="66"/>
      <c r="C52" s="6" t="s">
        <v>135</v>
      </c>
      <c r="D52" s="7" t="s">
        <v>149</v>
      </c>
      <c r="E52" s="6" t="s">
        <v>137</v>
      </c>
      <c r="F52" s="8" t="s">
        <v>150</v>
      </c>
      <c r="G52" s="13">
        <v>0.04</v>
      </c>
      <c r="H52" s="14">
        <v>1317509304.822</v>
      </c>
      <c r="I52" s="9"/>
    </row>
    <row r="53" spans="2:9" ht="39" x14ac:dyDescent="0.35">
      <c r="B53" s="66" t="s">
        <v>151</v>
      </c>
      <c r="C53" s="6" t="s">
        <v>152</v>
      </c>
      <c r="D53" s="7" t="s">
        <v>153</v>
      </c>
      <c r="E53" s="6" t="s">
        <v>154</v>
      </c>
      <c r="F53" s="8" t="s">
        <v>155</v>
      </c>
      <c r="G53" s="13">
        <v>0.04</v>
      </c>
      <c r="H53" s="14">
        <v>1317509304.822</v>
      </c>
      <c r="I53" s="9"/>
    </row>
    <row r="54" spans="2:9" ht="39" x14ac:dyDescent="0.35">
      <c r="B54" s="66"/>
      <c r="C54" s="6" t="s">
        <v>156</v>
      </c>
      <c r="D54" s="7" t="s">
        <v>157</v>
      </c>
      <c r="E54" s="6" t="s">
        <v>158</v>
      </c>
      <c r="F54" s="8" t="s">
        <v>159</v>
      </c>
      <c r="G54" s="13">
        <v>0.04</v>
      </c>
      <c r="H54" s="14">
        <v>1317509304.822</v>
      </c>
      <c r="I54" s="9"/>
    </row>
    <row r="55" spans="2:9" ht="52" x14ac:dyDescent="0.35">
      <c r="B55" s="66"/>
      <c r="C55" s="6" t="s">
        <v>160</v>
      </c>
      <c r="D55" s="7" t="s">
        <v>161</v>
      </c>
      <c r="E55" s="6" t="s">
        <v>162</v>
      </c>
      <c r="F55" s="8" t="s">
        <v>163</v>
      </c>
      <c r="G55" s="13">
        <v>0.04</v>
      </c>
      <c r="H55" s="14">
        <v>1317509304.822</v>
      </c>
      <c r="I55" s="9"/>
    </row>
    <row r="56" spans="2:9" x14ac:dyDescent="0.35">
      <c r="F56" s="17"/>
      <c r="G56" s="18"/>
      <c r="H56" s="19">
        <f>+SUM(H2:H55)</f>
        <v>32944320167.074104</v>
      </c>
      <c r="I56" s="20"/>
    </row>
    <row r="57" spans="2:9" x14ac:dyDescent="0.35">
      <c r="F57" s="8" t="s">
        <v>164</v>
      </c>
      <c r="G57" s="21">
        <v>0.19</v>
      </c>
      <c r="H57" s="14">
        <f>+H56*G57</f>
        <v>6259420831.7440796</v>
      </c>
      <c r="I57" s="11"/>
    </row>
    <row r="58" spans="2:9" x14ac:dyDescent="0.35">
      <c r="F58" s="8" t="s">
        <v>165</v>
      </c>
      <c r="G58" s="21">
        <v>2.5000000000000001E-2</v>
      </c>
      <c r="H58" s="14">
        <f>+H56*G58</f>
        <v>823608004.1768527</v>
      </c>
      <c r="I58" s="22"/>
    </row>
    <row r="59" spans="2:9" x14ac:dyDescent="0.35">
      <c r="F59" s="23" t="s">
        <v>166</v>
      </c>
      <c r="G59" s="24"/>
      <c r="H59" s="25">
        <f>+H56+H57+H58</f>
        <v>40027349002.995033</v>
      </c>
    </row>
    <row r="60" spans="2:9" x14ac:dyDescent="0.35">
      <c r="F60" s="8" t="s">
        <v>167</v>
      </c>
      <c r="G60" s="21"/>
      <c r="H60" s="14">
        <v>146434.1</v>
      </c>
    </row>
    <row r="61" spans="2:9" x14ac:dyDescent="0.35">
      <c r="F61" s="8" t="s">
        <v>168</v>
      </c>
      <c r="G61" s="21"/>
      <c r="H61" s="14">
        <v>418579</v>
      </c>
    </row>
    <row r="63" spans="2:9" x14ac:dyDescent="0.35">
      <c r="F63" s="8" t="s">
        <v>169</v>
      </c>
      <c r="G63" s="21"/>
      <c r="H63" s="14">
        <f>+H59/H60</f>
        <v>273347.18486332783</v>
      </c>
    </row>
    <row r="64" spans="2:9" x14ac:dyDescent="0.35">
      <c r="F64" s="8" t="s">
        <v>170</v>
      </c>
      <c r="G64" s="21"/>
      <c r="H64" s="14">
        <f>+H59/H61</f>
        <v>95626.749079612287</v>
      </c>
    </row>
    <row r="65" spans="8:8" x14ac:dyDescent="0.35">
      <c r="H65" s="11"/>
    </row>
  </sheetData>
  <mergeCells count="41">
    <mergeCell ref="H46:H51"/>
    <mergeCell ref="B53:B55"/>
    <mergeCell ref="G40:G41"/>
    <mergeCell ref="H40:H41"/>
    <mergeCell ref="B42:B52"/>
    <mergeCell ref="C43:C44"/>
    <mergeCell ref="D43:D44"/>
    <mergeCell ref="G43:G44"/>
    <mergeCell ref="H43:H44"/>
    <mergeCell ref="C46:C51"/>
    <mergeCell ref="D46:D51"/>
    <mergeCell ref="G46:G51"/>
    <mergeCell ref="B37:B41"/>
    <mergeCell ref="C38:C39"/>
    <mergeCell ref="D38:D39"/>
    <mergeCell ref="G38:G39"/>
    <mergeCell ref="B17:B36"/>
    <mergeCell ref="C17:C21"/>
    <mergeCell ref="D17:D21"/>
    <mergeCell ref="G17:G21"/>
    <mergeCell ref="H17:H21"/>
    <mergeCell ref="C23:C26"/>
    <mergeCell ref="H38:H39"/>
    <mergeCell ref="C40:C41"/>
    <mergeCell ref="D40:D41"/>
    <mergeCell ref="D23:D26"/>
    <mergeCell ref="G23:G26"/>
    <mergeCell ref="H23:H26"/>
    <mergeCell ref="C28:C36"/>
    <mergeCell ref="D28:D36"/>
    <mergeCell ref="G28:G36"/>
    <mergeCell ref="H28:H36"/>
    <mergeCell ref="B2:B16"/>
    <mergeCell ref="C2:C8"/>
    <mergeCell ref="D2:D8"/>
    <mergeCell ref="G2:G8"/>
    <mergeCell ref="H2:H8"/>
    <mergeCell ref="C9:C16"/>
    <mergeCell ref="D9:D16"/>
    <mergeCell ref="G9:G16"/>
    <mergeCell ref="H9:H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4FCD-48C1-499D-A7E5-B17DD0A8662A}">
  <dimension ref="B1:D33"/>
  <sheetViews>
    <sheetView showGridLines="0" topLeftCell="A4" zoomScale="80" zoomScaleNormal="80" workbookViewId="0">
      <selection activeCell="C21" sqref="C21"/>
    </sheetView>
  </sheetViews>
  <sheetFormatPr baseColWidth="10" defaultRowHeight="14.5" x14ac:dyDescent="0.35"/>
  <cols>
    <col min="1" max="1" width="3.26953125" customWidth="1"/>
    <col min="2" max="2" width="62.26953125" bestFit="1" customWidth="1"/>
    <col min="3" max="3" width="7" bestFit="1" customWidth="1"/>
    <col min="4" max="4" width="14.26953125" bestFit="1" customWidth="1"/>
  </cols>
  <sheetData>
    <row r="1" spans="2:4" x14ac:dyDescent="0.35">
      <c r="B1" s="36"/>
    </row>
    <row r="2" spans="2:4" x14ac:dyDescent="0.35">
      <c r="B2" t="s">
        <v>200</v>
      </c>
      <c r="D2" s="32">
        <f>+Variables!$C$6</f>
        <v>3.7400000000000003E-2</v>
      </c>
    </row>
    <row r="4" spans="2:4" ht="15.5" x14ac:dyDescent="0.35">
      <c r="B4" s="63" t="s">
        <v>186</v>
      </c>
      <c r="C4" s="63"/>
      <c r="D4" s="64" t="s">
        <v>201</v>
      </c>
    </row>
    <row r="6" spans="2:4" x14ac:dyDescent="0.35">
      <c r="B6" s="17" t="s">
        <v>171</v>
      </c>
      <c r="C6" s="17"/>
      <c r="D6" s="28">
        <v>364500000</v>
      </c>
    </row>
    <row r="7" spans="2:4" x14ac:dyDescent="0.35">
      <c r="B7" s="17" t="s">
        <v>172</v>
      </c>
      <c r="C7" s="17"/>
      <c r="D7" s="28">
        <v>324000000</v>
      </c>
    </row>
    <row r="8" spans="2:4" x14ac:dyDescent="0.35">
      <c r="B8" s="17" t="s">
        <v>173</v>
      </c>
      <c r="C8" s="17"/>
      <c r="D8" s="28">
        <v>140400000</v>
      </c>
    </row>
    <row r="9" spans="2:4" x14ac:dyDescent="0.35">
      <c r="B9" s="17" t="s">
        <v>174</v>
      </c>
      <c r="C9" s="17"/>
      <c r="D9" s="28">
        <v>141750000</v>
      </c>
    </row>
    <row r="10" spans="2:4" x14ac:dyDescent="0.35">
      <c r="B10" s="24" t="s">
        <v>175</v>
      </c>
      <c r="C10" s="17"/>
      <c r="D10" s="29">
        <f>SUM(D6:D9)</f>
        <v>970650000</v>
      </c>
    </row>
    <row r="11" spans="2:4" x14ac:dyDescent="0.35">
      <c r="D11" s="10"/>
    </row>
    <row r="12" spans="2:4" x14ac:dyDescent="0.35">
      <c r="B12" s="17" t="s">
        <v>176</v>
      </c>
      <c r="C12" s="17"/>
      <c r="D12" s="28">
        <v>108000000</v>
      </c>
    </row>
    <row r="13" spans="2:4" x14ac:dyDescent="0.35">
      <c r="B13" s="17" t="s">
        <v>177</v>
      </c>
      <c r="C13" s="17"/>
      <c r="D13" s="28">
        <v>105000000</v>
      </c>
    </row>
    <row r="14" spans="2:4" x14ac:dyDescent="0.35">
      <c r="B14" s="17" t="s">
        <v>178</v>
      </c>
      <c r="C14" s="17"/>
      <c r="D14" s="28">
        <v>45000000</v>
      </c>
    </row>
    <row r="15" spans="2:4" x14ac:dyDescent="0.35">
      <c r="B15" s="17" t="s">
        <v>179</v>
      </c>
      <c r="C15" s="17"/>
      <c r="D15" s="28">
        <v>7200000</v>
      </c>
    </row>
    <row r="16" spans="2:4" x14ac:dyDescent="0.35">
      <c r="B16" s="17" t="s">
        <v>180</v>
      </c>
      <c r="C16" s="17"/>
      <c r="D16" s="28">
        <v>5400000</v>
      </c>
    </row>
    <row r="17" spans="2:4" x14ac:dyDescent="0.35">
      <c r="B17" s="17" t="s">
        <v>181</v>
      </c>
      <c r="C17" s="17"/>
      <c r="D17" s="28">
        <v>7500000</v>
      </c>
    </row>
    <row r="18" spans="2:4" x14ac:dyDescent="0.35">
      <c r="B18" s="17" t="s">
        <v>182</v>
      </c>
      <c r="C18" s="17"/>
      <c r="D18" s="28">
        <v>180000000</v>
      </c>
    </row>
    <row r="19" spans="2:4" x14ac:dyDescent="0.35">
      <c r="B19" s="24" t="s">
        <v>183</v>
      </c>
      <c r="C19" s="17"/>
      <c r="D19" s="29">
        <f>SUM(D12:D18)</f>
        <v>458100000</v>
      </c>
    </row>
    <row r="20" spans="2:4" x14ac:dyDescent="0.35">
      <c r="B20" s="24" t="s">
        <v>184</v>
      </c>
      <c r="C20" s="24"/>
      <c r="D20" s="25">
        <f>+SUM(D10,D19)</f>
        <v>1428750000</v>
      </c>
    </row>
    <row r="21" spans="2:4" x14ac:dyDescent="0.35">
      <c r="B21" s="8" t="s">
        <v>164</v>
      </c>
      <c r="C21" s="21">
        <v>0.19</v>
      </c>
      <c r="D21" s="14">
        <f>+D20*$C21</f>
        <v>271462500</v>
      </c>
    </row>
    <row r="22" spans="2:4" x14ac:dyDescent="0.35">
      <c r="B22" s="8" t="s">
        <v>165</v>
      </c>
      <c r="C22" s="21">
        <v>2.5000000000000001E-2</v>
      </c>
      <c r="D22" s="14">
        <f>+D20*$C22</f>
        <v>35718750</v>
      </c>
    </row>
    <row r="23" spans="2:4" x14ac:dyDescent="0.35">
      <c r="B23" s="23" t="s">
        <v>166</v>
      </c>
      <c r="C23" s="24"/>
      <c r="D23" s="25">
        <f>+D20+D21+D22</f>
        <v>1735931250</v>
      </c>
    </row>
    <row r="25" spans="2:4" x14ac:dyDescent="0.35">
      <c r="B25" s="30" t="s">
        <v>203</v>
      </c>
      <c r="C25" s="30"/>
      <c r="D25" s="31">
        <v>1293</v>
      </c>
    </row>
    <row r="26" spans="2:4" x14ac:dyDescent="0.35">
      <c r="B26" s="30" t="s">
        <v>204</v>
      </c>
      <c r="C26" s="30"/>
      <c r="D26" s="31">
        <f>+D25/12</f>
        <v>107.75</v>
      </c>
    </row>
    <row r="27" spans="2:4" x14ac:dyDescent="0.35">
      <c r="B27" s="83" t="s">
        <v>185</v>
      </c>
      <c r="C27" s="85"/>
      <c r="D27" s="84">
        <f t="shared" ref="D27" si="0">+D23/12</f>
        <v>144660937.5</v>
      </c>
    </row>
    <row r="28" spans="2:4" x14ac:dyDescent="0.35">
      <c r="B28" s="83"/>
      <c r="C28" s="86"/>
      <c r="D28" s="84"/>
    </row>
    <row r="30" spans="2:4" x14ac:dyDescent="0.35">
      <c r="D30" s="10"/>
    </row>
    <row r="32" spans="2:4" x14ac:dyDescent="0.35">
      <c r="D32" s="12"/>
    </row>
    <row r="33" spans="4:4" x14ac:dyDescent="0.35">
      <c r="D33" s="10"/>
    </row>
  </sheetData>
  <mergeCells count="3">
    <mergeCell ref="B27:B28"/>
    <mergeCell ref="D27:D28"/>
    <mergeCell ref="C27:C28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887A2-F1F9-44B0-A5D4-797D426E4581}">
  <dimension ref="B1:JA31"/>
  <sheetViews>
    <sheetView showGridLines="0"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" sqref="C1:E1048576"/>
    </sheetView>
  </sheetViews>
  <sheetFormatPr baseColWidth="10" defaultRowHeight="14.5" outlineLevelRow="1" x14ac:dyDescent="0.35"/>
  <cols>
    <col min="1" max="1" width="2.26953125" customWidth="1"/>
    <col min="2" max="2" width="41.1796875" bestFit="1" customWidth="1"/>
    <col min="3" max="4" width="14.453125" hidden="1" customWidth="1"/>
    <col min="5" max="5" width="15.453125" hidden="1" customWidth="1"/>
    <col min="6" max="216" width="15.453125" bestFit="1" customWidth="1"/>
    <col min="217" max="242" width="14.453125" bestFit="1" customWidth="1"/>
    <col min="243" max="245" width="14.26953125" bestFit="1" customWidth="1"/>
  </cols>
  <sheetData>
    <row r="1" spans="2:261" x14ac:dyDescent="0.35">
      <c r="C1" s="27" t="str">
        <f>+C4&amp;"-"&amp;C5</f>
        <v>2025-10</v>
      </c>
      <c r="D1" s="27" t="str">
        <f t="shared" ref="D1:BO1" si="0">+D4&amp;"-"&amp;D5</f>
        <v>2025-11</v>
      </c>
      <c r="E1" s="27" t="str">
        <f t="shared" si="0"/>
        <v>2025-12</v>
      </c>
      <c r="F1" s="27" t="str">
        <f t="shared" si="0"/>
        <v>2026-1</v>
      </c>
      <c r="G1" s="27" t="str">
        <f t="shared" si="0"/>
        <v>2026-2</v>
      </c>
      <c r="H1" s="27" t="str">
        <f t="shared" si="0"/>
        <v>2026-3</v>
      </c>
      <c r="I1" s="27" t="str">
        <f t="shared" si="0"/>
        <v>2026-4</v>
      </c>
      <c r="J1" s="27" t="str">
        <f t="shared" si="0"/>
        <v>2026-5</v>
      </c>
      <c r="K1" s="27" t="str">
        <f t="shared" si="0"/>
        <v>2026-6</v>
      </c>
      <c r="L1" s="27" t="str">
        <f t="shared" si="0"/>
        <v>2026-7</v>
      </c>
      <c r="M1" s="27" t="str">
        <f t="shared" si="0"/>
        <v>2026-8</v>
      </c>
      <c r="N1" s="27" t="str">
        <f t="shared" si="0"/>
        <v>2026-9</v>
      </c>
      <c r="O1" s="27" t="str">
        <f t="shared" si="0"/>
        <v>2026-10</v>
      </c>
      <c r="P1" s="27" t="str">
        <f t="shared" si="0"/>
        <v>2026-11</v>
      </c>
      <c r="Q1" s="27" t="str">
        <f t="shared" si="0"/>
        <v>2026-12</v>
      </c>
      <c r="R1" s="27" t="str">
        <f t="shared" si="0"/>
        <v>2027-1</v>
      </c>
      <c r="S1" s="27" t="str">
        <f t="shared" si="0"/>
        <v>2027-2</v>
      </c>
      <c r="T1" s="27" t="str">
        <f t="shared" si="0"/>
        <v>2027-3</v>
      </c>
      <c r="U1" s="27" t="str">
        <f t="shared" si="0"/>
        <v>2027-4</v>
      </c>
      <c r="V1" s="27" t="str">
        <f t="shared" si="0"/>
        <v>2027-5</v>
      </c>
      <c r="W1" s="27" t="str">
        <f t="shared" si="0"/>
        <v>2027-6</v>
      </c>
      <c r="X1" s="27" t="str">
        <f t="shared" si="0"/>
        <v>2027-7</v>
      </c>
      <c r="Y1" s="27" t="str">
        <f t="shared" si="0"/>
        <v>2027-8</v>
      </c>
      <c r="Z1" s="27" t="str">
        <f t="shared" si="0"/>
        <v>2027-9</v>
      </c>
      <c r="AA1" s="27" t="str">
        <f t="shared" si="0"/>
        <v>2027-10</v>
      </c>
      <c r="AB1" s="27" t="str">
        <f t="shared" si="0"/>
        <v>2027-11</v>
      </c>
      <c r="AC1" s="27" t="str">
        <f t="shared" si="0"/>
        <v>2027-12</v>
      </c>
      <c r="AD1" s="27" t="str">
        <f t="shared" si="0"/>
        <v>2028-1</v>
      </c>
      <c r="AE1" s="27" t="str">
        <f t="shared" si="0"/>
        <v>2028-2</v>
      </c>
      <c r="AF1" s="27" t="str">
        <f t="shared" si="0"/>
        <v>2028-3</v>
      </c>
      <c r="AG1" s="27" t="str">
        <f t="shared" si="0"/>
        <v>2028-4</v>
      </c>
      <c r="AH1" s="27" t="str">
        <f t="shared" si="0"/>
        <v>2028-5</v>
      </c>
      <c r="AI1" s="27" t="str">
        <f t="shared" si="0"/>
        <v>2028-6</v>
      </c>
      <c r="AJ1" s="27" t="str">
        <f t="shared" si="0"/>
        <v>2028-7</v>
      </c>
      <c r="AK1" s="27" t="str">
        <f t="shared" si="0"/>
        <v>2028-8</v>
      </c>
      <c r="AL1" s="27" t="str">
        <f t="shared" si="0"/>
        <v>2028-9</v>
      </c>
      <c r="AM1" s="27" t="str">
        <f t="shared" si="0"/>
        <v>2028-10</v>
      </c>
      <c r="AN1" s="27" t="str">
        <f t="shared" si="0"/>
        <v>2028-11</v>
      </c>
      <c r="AO1" s="27" t="str">
        <f t="shared" si="0"/>
        <v>2028-12</v>
      </c>
      <c r="AP1" s="27" t="str">
        <f t="shared" si="0"/>
        <v>2029-1</v>
      </c>
      <c r="AQ1" s="27" t="str">
        <f t="shared" si="0"/>
        <v>2029-2</v>
      </c>
      <c r="AR1" s="27" t="str">
        <f t="shared" si="0"/>
        <v>2029-3</v>
      </c>
      <c r="AS1" s="27" t="str">
        <f t="shared" si="0"/>
        <v>2029-4</v>
      </c>
      <c r="AT1" s="27" t="str">
        <f t="shared" si="0"/>
        <v>2029-5</v>
      </c>
      <c r="AU1" s="27" t="str">
        <f t="shared" si="0"/>
        <v>2029-6</v>
      </c>
      <c r="AV1" s="27" t="str">
        <f t="shared" si="0"/>
        <v>2029-7</v>
      </c>
      <c r="AW1" s="27" t="str">
        <f t="shared" si="0"/>
        <v>2029-8</v>
      </c>
      <c r="AX1" s="27" t="str">
        <f t="shared" si="0"/>
        <v>2029-9</v>
      </c>
      <c r="AY1" s="27" t="str">
        <f t="shared" si="0"/>
        <v>2029-10</v>
      </c>
      <c r="AZ1" s="27" t="str">
        <f t="shared" si="0"/>
        <v>2029-11</v>
      </c>
      <c r="BA1" s="27" t="str">
        <f t="shared" si="0"/>
        <v>2029-12</v>
      </c>
      <c r="BB1" s="27" t="str">
        <f t="shared" si="0"/>
        <v>2030-1</v>
      </c>
      <c r="BC1" s="27" t="str">
        <f t="shared" si="0"/>
        <v>2030-2</v>
      </c>
      <c r="BD1" s="27" t="str">
        <f t="shared" si="0"/>
        <v>2030-3</v>
      </c>
      <c r="BE1" s="27" t="str">
        <f t="shared" si="0"/>
        <v>2030-4</v>
      </c>
      <c r="BF1" s="27" t="str">
        <f t="shared" si="0"/>
        <v>2030-5</v>
      </c>
      <c r="BG1" s="27" t="str">
        <f t="shared" si="0"/>
        <v>2030-6</v>
      </c>
      <c r="BH1" s="27" t="str">
        <f t="shared" si="0"/>
        <v>2030-7</v>
      </c>
      <c r="BI1" s="27" t="str">
        <f t="shared" si="0"/>
        <v>2030-8</v>
      </c>
      <c r="BJ1" s="27" t="str">
        <f t="shared" si="0"/>
        <v>2030-9</v>
      </c>
      <c r="BK1" s="27" t="str">
        <f t="shared" si="0"/>
        <v>2030-10</v>
      </c>
      <c r="BL1" s="27" t="str">
        <f t="shared" si="0"/>
        <v>2030-11</v>
      </c>
      <c r="BM1" s="27" t="str">
        <f t="shared" si="0"/>
        <v>2030-12</v>
      </c>
      <c r="BN1" s="27" t="str">
        <f t="shared" si="0"/>
        <v>2031-1</v>
      </c>
      <c r="BO1" s="27" t="str">
        <f t="shared" si="0"/>
        <v>2031-2</v>
      </c>
      <c r="BP1" s="27" t="str">
        <f t="shared" ref="BP1:EA1" si="1">+BP4&amp;"-"&amp;BP5</f>
        <v>2031-3</v>
      </c>
      <c r="BQ1" s="27" t="str">
        <f t="shared" si="1"/>
        <v>2031-4</v>
      </c>
      <c r="BR1" s="27" t="str">
        <f t="shared" si="1"/>
        <v>2031-5</v>
      </c>
      <c r="BS1" s="27" t="str">
        <f t="shared" si="1"/>
        <v>2031-6</v>
      </c>
      <c r="BT1" s="27" t="str">
        <f t="shared" si="1"/>
        <v>2031-7</v>
      </c>
      <c r="BU1" s="27" t="str">
        <f t="shared" si="1"/>
        <v>2031-8</v>
      </c>
      <c r="BV1" s="27" t="str">
        <f t="shared" si="1"/>
        <v>2031-9</v>
      </c>
      <c r="BW1" s="27" t="str">
        <f t="shared" si="1"/>
        <v>2031-10</v>
      </c>
      <c r="BX1" s="27" t="str">
        <f t="shared" si="1"/>
        <v>2031-11</v>
      </c>
      <c r="BY1" s="27" t="str">
        <f t="shared" si="1"/>
        <v>2031-12</v>
      </c>
      <c r="BZ1" s="27" t="str">
        <f t="shared" si="1"/>
        <v>2032-1</v>
      </c>
      <c r="CA1" s="27" t="str">
        <f t="shared" si="1"/>
        <v>2032-2</v>
      </c>
      <c r="CB1" s="27" t="str">
        <f t="shared" si="1"/>
        <v>2032-3</v>
      </c>
      <c r="CC1" s="27" t="str">
        <f t="shared" si="1"/>
        <v>2032-4</v>
      </c>
      <c r="CD1" s="27" t="str">
        <f t="shared" si="1"/>
        <v>2032-5</v>
      </c>
      <c r="CE1" s="27" t="str">
        <f t="shared" si="1"/>
        <v>2032-6</v>
      </c>
      <c r="CF1" s="27" t="str">
        <f t="shared" si="1"/>
        <v>2032-7</v>
      </c>
      <c r="CG1" s="27" t="str">
        <f t="shared" si="1"/>
        <v>2032-8</v>
      </c>
      <c r="CH1" s="27" t="str">
        <f t="shared" si="1"/>
        <v>2032-9</v>
      </c>
      <c r="CI1" s="27" t="str">
        <f t="shared" si="1"/>
        <v>2032-10</v>
      </c>
      <c r="CJ1" s="27" t="str">
        <f t="shared" si="1"/>
        <v>2032-11</v>
      </c>
      <c r="CK1" s="27" t="str">
        <f t="shared" si="1"/>
        <v>2032-12</v>
      </c>
      <c r="CL1" s="27" t="str">
        <f t="shared" si="1"/>
        <v>2033-1</v>
      </c>
      <c r="CM1" s="27" t="str">
        <f t="shared" si="1"/>
        <v>2033-2</v>
      </c>
      <c r="CN1" s="27" t="str">
        <f t="shared" si="1"/>
        <v>2033-3</v>
      </c>
      <c r="CO1" s="27" t="str">
        <f t="shared" si="1"/>
        <v>2033-4</v>
      </c>
      <c r="CP1" s="27" t="str">
        <f t="shared" si="1"/>
        <v>2033-5</v>
      </c>
      <c r="CQ1" s="27" t="str">
        <f t="shared" si="1"/>
        <v>2033-6</v>
      </c>
      <c r="CR1" s="27" t="str">
        <f t="shared" si="1"/>
        <v>2033-7</v>
      </c>
      <c r="CS1" s="27" t="str">
        <f t="shared" si="1"/>
        <v>2033-8</v>
      </c>
      <c r="CT1" s="27" t="str">
        <f t="shared" si="1"/>
        <v>2033-9</v>
      </c>
      <c r="CU1" s="27" t="str">
        <f t="shared" si="1"/>
        <v>2033-10</v>
      </c>
      <c r="CV1" s="27" t="str">
        <f t="shared" si="1"/>
        <v>2033-11</v>
      </c>
      <c r="CW1" s="27" t="str">
        <f t="shared" si="1"/>
        <v>2033-12</v>
      </c>
      <c r="CX1" s="27" t="str">
        <f t="shared" si="1"/>
        <v>2034-1</v>
      </c>
      <c r="CY1" s="27" t="str">
        <f t="shared" si="1"/>
        <v>2034-2</v>
      </c>
      <c r="CZ1" s="27" t="str">
        <f t="shared" si="1"/>
        <v>2034-3</v>
      </c>
      <c r="DA1" s="27" t="str">
        <f t="shared" si="1"/>
        <v>2034-4</v>
      </c>
      <c r="DB1" s="27" t="str">
        <f t="shared" si="1"/>
        <v>2034-5</v>
      </c>
      <c r="DC1" s="27" t="str">
        <f t="shared" si="1"/>
        <v>2034-6</v>
      </c>
      <c r="DD1" s="27" t="str">
        <f t="shared" si="1"/>
        <v>2034-7</v>
      </c>
      <c r="DE1" s="27" t="str">
        <f t="shared" si="1"/>
        <v>2034-8</v>
      </c>
      <c r="DF1" s="27" t="str">
        <f t="shared" si="1"/>
        <v>2034-9</v>
      </c>
      <c r="DG1" s="27" t="str">
        <f t="shared" si="1"/>
        <v>2034-10</v>
      </c>
      <c r="DH1" s="27" t="str">
        <f t="shared" si="1"/>
        <v>2034-11</v>
      </c>
      <c r="DI1" s="27" t="str">
        <f t="shared" si="1"/>
        <v>2034-12</v>
      </c>
      <c r="DJ1" s="27" t="str">
        <f t="shared" si="1"/>
        <v>2035-1</v>
      </c>
      <c r="DK1" s="27" t="str">
        <f t="shared" si="1"/>
        <v>2035-2</v>
      </c>
      <c r="DL1" s="27" t="str">
        <f t="shared" si="1"/>
        <v>2035-3</v>
      </c>
      <c r="DM1" s="27" t="str">
        <f t="shared" si="1"/>
        <v>2035-4</v>
      </c>
      <c r="DN1" s="27" t="str">
        <f t="shared" si="1"/>
        <v>2035-5</v>
      </c>
      <c r="DO1" s="27" t="str">
        <f t="shared" si="1"/>
        <v>2035-6</v>
      </c>
      <c r="DP1" s="27" t="str">
        <f t="shared" si="1"/>
        <v>2035-7</v>
      </c>
      <c r="DQ1" s="27" t="str">
        <f t="shared" si="1"/>
        <v>2035-8</v>
      </c>
      <c r="DR1" s="27" t="str">
        <f t="shared" si="1"/>
        <v>2035-9</v>
      </c>
      <c r="DS1" s="27" t="str">
        <f t="shared" si="1"/>
        <v>2035-10</v>
      </c>
      <c r="DT1" s="27" t="str">
        <f t="shared" si="1"/>
        <v>2035-11</v>
      </c>
      <c r="DU1" s="27" t="str">
        <f t="shared" si="1"/>
        <v>2035-12</v>
      </c>
      <c r="DV1" s="27" t="str">
        <f t="shared" si="1"/>
        <v>2036-1</v>
      </c>
      <c r="DW1" s="27" t="str">
        <f t="shared" si="1"/>
        <v>2036-2</v>
      </c>
      <c r="DX1" s="27" t="str">
        <f t="shared" si="1"/>
        <v>2036-3</v>
      </c>
      <c r="DY1" s="27" t="str">
        <f t="shared" si="1"/>
        <v>2036-4</v>
      </c>
      <c r="DZ1" s="27" t="str">
        <f t="shared" si="1"/>
        <v>2036-5</v>
      </c>
      <c r="EA1" s="27" t="str">
        <f t="shared" si="1"/>
        <v>2036-6</v>
      </c>
      <c r="EB1" s="27" t="str">
        <f t="shared" ref="EB1:GM1" si="2">+EB4&amp;"-"&amp;EB5</f>
        <v>2036-7</v>
      </c>
      <c r="EC1" s="27" t="str">
        <f t="shared" si="2"/>
        <v>2036-8</v>
      </c>
      <c r="ED1" s="27" t="str">
        <f t="shared" si="2"/>
        <v>2036-9</v>
      </c>
      <c r="EE1" s="27" t="str">
        <f t="shared" si="2"/>
        <v>2036-10</v>
      </c>
      <c r="EF1" s="27" t="str">
        <f t="shared" si="2"/>
        <v>2036-11</v>
      </c>
      <c r="EG1" s="27" t="str">
        <f t="shared" si="2"/>
        <v>2036-12</v>
      </c>
      <c r="EH1" s="27" t="str">
        <f t="shared" si="2"/>
        <v>2037-1</v>
      </c>
      <c r="EI1" s="27" t="str">
        <f t="shared" si="2"/>
        <v>2037-2</v>
      </c>
      <c r="EJ1" s="27" t="str">
        <f t="shared" si="2"/>
        <v>2037-3</v>
      </c>
      <c r="EK1" s="27" t="str">
        <f t="shared" si="2"/>
        <v>2037-4</v>
      </c>
      <c r="EL1" s="27" t="str">
        <f t="shared" si="2"/>
        <v>2037-5</v>
      </c>
      <c r="EM1" s="27" t="str">
        <f t="shared" si="2"/>
        <v>2037-6</v>
      </c>
      <c r="EN1" s="27" t="str">
        <f t="shared" si="2"/>
        <v>2037-7</v>
      </c>
      <c r="EO1" s="27" t="str">
        <f t="shared" si="2"/>
        <v>2037-8</v>
      </c>
      <c r="EP1" s="27" t="str">
        <f t="shared" si="2"/>
        <v>2037-9</v>
      </c>
      <c r="EQ1" s="27" t="str">
        <f t="shared" si="2"/>
        <v>2037-10</v>
      </c>
      <c r="ER1" s="27" t="str">
        <f t="shared" si="2"/>
        <v>2037-11</v>
      </c>
      <c r="ES1" s="27" t="str">
        <f t="shared" si="2"/>
        <v>2037-12</v>
      </c>
      <c r="ET1" s="27" t="str">
        <f t="shared" si="2"/>
        <v>2038-1</v>
      </c>
      <c r="EU1" s="27" t="str">
        <f t="shared" si="2"/>
        <v>2038-2</v>
      </c>
      <c r="EV1" s="27" t="str">
        <f t="shared" si="2"/>
        <v>2038-3</v>
      </c>
      <c r="EW1" s="27" t="str">
        <f t="shared" si="2"/>
        <v>2038-4</v>
      </c>
      <c r="EX1" s="27" t="str">
        <f t="shared" si="2"/>
        <v>2038-5</v>
      </c>
      <c r="EY1" s="27" t="str">
        <f t="shared" si="2"/>
        <v>2038-6</v>
      </c>
      <c r="EZ1" s="27" t="str">
        <f t="shared" si="2"/>
        <v>2038-7</v>
      </c>
      <c r="FA1" s="27" t="str">
        <f t="shared" si="2"/>
        <v>2038-8</v>
      </c>
      <c r="FB1" s="27" t="str">
        <f t="shared" si="2"/>
        <v>2038-9</v>
      </c>
      <c r="FC1" s="27" t="str">
        <f t="shared" si="2"/>
        <v>2038-10</v>
      </c>
      <c r="FD1" s="27" t="str">
        <f t="shared" si="2"/>
        <v>2038-11</v>
      </c>
      <c r="FE1" s="27" t="str">
        <f t="shared" si="2"/>
        <v>2038-12</v>
      </c>
      <c r="FF1" s="27" t="str">
        <f t="shared" si="2"/>
        <v>2039-1</v>
      </c>
      <c r="FG1" s="27" t="str">
        <f t="shared" si="2"/>
        <v>2039-2</v>
      </c>
      <c r="FH1" s="27" t="str">
        <f t="shared" si="2"/>
        <v>2039-3</v>
      </c>
      <c r="FI1" s="27" t="str">
        <f t="shared" si="2"/>
        <v>2039-4</v>
      </c>
      <c r="FJ1" s="27" t="str">
        <f t="shared" si="2"/>
        <v>2039-5</v>
      </c>
      <c r="FK1" s="27" t="str">
        <f t="shared" si="2"/>
        <v>2039-6</v>
      </c>
      <c r="FL1" s="27" t="str">
        <f t="shared" si="2"/>
        <v>2039-7</v>
      </c>
      <c r="FM1" s="27" t="str">
        <f t="shared" si="2"/>
        <v>2039-8</v>
      </c>
      <c r="FN1" s="27" t="str">
        <f t="shared" si="2"/>
        <v>2039-9</v>
      </c>
      <c r="FO1" s="27" t="str">
        <f t="shared" si="2"/>
        <v>2039-10</v>
      </c>
      <c r="FP1" s="27" t="str">
        <f t="shared" si="2"/>
        <v>2039-11</v>
      </c>
      <c r="FQ1" s="27" t="str">
        <f t="shared" si="2"/>
        <v>2039-12</v>
      </c>
      <c r="FR1" s="27" t="str">
        <f t="shared" si="2"/>
        <v>2040-1</v>
      </c>
      <c r="FS1" s="27" t="str">
        <f t="shared" si="2"/>
        <v>2040-2</v>
      </c>
      <c r="FT1" s="27" t="str">
        <f t="shared" si="2"/>
        <v>2040-3</v>
      </c>
      <c r="FU1" s="27" t="str">
        <f t="shared" si="2"/>
        <v>2040-4</v>
      </c>
      <c r="FV1" s="27" t="str">
        <f t="shared" si="2"/>
        <v>2040-5</v>
      </c>
      <c r="FW1" s="27" t="str">
        <f t="shared" si="2"/>
        <v>2040-6</v>
      </c>
      <c r="FX1" s="27" t="str">
        <f t="shared" si="2"/>
        <v>2040-7</v>
      </c>
      <c r="FY1" s="27" t="str">
        <f t="shared" si="2"/>
        <v>2040-8</v>
      </c>
      <c r="FZ1" s="27" t="str">
        <f t="shared" si="2"/>
        <v>2040-9</v>
      </c>
      <c r="GA1" s="27" t="str">
        <f t="shared" si="2"/>
        <v>2040-10</v>
      </c>
      <c r="GB1" s="27" t="str">
        <f t="shared" si="2"/>
        <v>2040-11</v>
      </c>
      <c r="GC1" s="27" t="str">
        <f t="shared" si="2"/>
        <v>2040-12</v>
      </c>
      <c r="GD1" s="27" t="str">
        <f t="shared" si="2"/>
        <v>2041-1</v>
      </c>
      <c r="GE1" s="27" t="str">
        <f t="shared" si="2"/>
        <v>2041-2</v>
      </c>
      <c r="GF1" s="27" t="str">
        <f t="shared" si="2"/>
        <v>2041-3</v>
      </c>
      <c r="GG1" s="27" t="str">
        <f t="shared" si="2"/>
        <v>2041-4</v>
      </c>
      <c r="GH1" s="27" t="str">
        <f t="shared" si="2"/>
        <v>2041-5</v>
      </c>
      <c r="GI1" s="27" t="str">
        <f t="shared" si="2"/>
        <v>2041-6</v>
      </c>
      <c r="GJ1" s="27" t="str">
        <f t="shared" si="2"/>
        <v>2041-7</v>
      </c>
      <c r="GK1" s="27" t="str">
        <f t="shared" si="2"/>
        <v>2041-8</v>
      </c>
      <c r="GL1" s="27" t="str">
        <f t="shared" si="2"/>
        <v>2041-9</v>
      </c>
      <c r="GM1" s="27" t="str">
        <f t="shared" si="2"/>
        <v>2041-10</v>
      </c>
      <c r="GN1" s="27" t="str">
        <f t="shared" ref="GN1:IK1" si="3">+GN4&amp;"-"&amp;GN5</f>
        <v>2041-11</v>
      </c>
      <c r="GO1" s="27" t="str">
        <f t="shared" si="3"/>
        <v>2041-12</v>
      </c>
      <c r="GP1" s="27" t="str">
        <f t="shared" si="3"/>
        <v>2042-1</v>
      </c>
      <c r="GQ1" s="27" t="str">
        <f t="shared" si="3"/>
        <v>2042-2</v>
      </c>
      <c r="GR1" s="27" t="str">
        <f t="shared" si="3"/>
        <v>2042-3</v>
      </c>
      <c r="GS1" s="27" t="str">
        <f t="shared" si="3"/>
        <v>2042-4</v>
      </c>
      <c r="GT1" s="27" t="str">
        <f t="shared" si="3"/>
        <v>2042-5</v>
      </c>
      <c r="GU1" s="27" t="str">
        <f t="shared" si="3"/>
        <v>2042-6</v>
      </c>
      <c r="GV1" s="27" t="str">
        <f t="shared" si="3"/>
        <v>2042-7</v>
      </c>
      <c r="GW1" s="27" t="str">
        <f t="shared" si="3"/>
        <v>2042-8</v>
      </c>
      <c r="GX1" s="27" t="str">
        <f t="shared" si="3"/>
        <v>2042-9</v>
      </c>
      <c r="GY1" s="27" t="str">
        <f t="shared" si="3"/>
        <v>2042-10</v>
      </c>
      <c r="GZ1" s="27" t="str">
        <f t="shared" si="3"/>
        <v>2042-11</v>
      </c>
      <c r="HA1" s="27" t="str">
        <f t="shared" si="3"/>
        <v>2042-12</v>
      </c>
      <c r="HB1" s="27" t="str">
        <f t="shared" si="3"/>
        <v>2043-1</v>
      </c>
      <c r="HC1" s="27" t="str">
        <f t="shared" si="3"/>
        <v>2043-2</v>
      </c>
      <c r="HD1" s="27" t="str">
        <f t="shared" si="3"/>
        <v>2043-3</v>
      </c>
      <c r="HE1" s="27" t="str">
        <f t="shared" si="3"/>
        <v>2043-4</v>
      </c>
      <c r="HF1" s="27" t="str">
        <f t="shared" si="3"/>
        <v>2043-5</v>
      </c>
      <c r="HG1" s="27" t="str">
        <f t="shared" si="3"/>
        <v>2043-6</v>
      </c>
      <c r="HH1" s="27" t="str">
        <f t="shared" si="3"/>
        <v>2043-7</v>
      </c>
      <c r="HI1" s="27" t="str">
        <f t="shared" si="3"/>
        <v>2043-8</v>
      </c>
      <c r="HJ1" s="27" t="str">
        <f t="shared" si="3"/>
        <v>2043-9</v>
      </c>
      <c r="HK1" s="27" t="str">
        <f t="shared" si="3"/>
        <v>2043-10</v>
      </c>
      <c r="HL1" s="27" t="str">
        <f t="shared" si="3"/>
        <v>2043-11</v>
      </c>
      <c r="HM1" s="27" t="str">
        <f t="shared" si="3"/>
        <v>2043-12</v>
      </c>
      <c r="HN1" s="27" t="str">
        <f t="shared" si="3"/>
        <v>2044-1</v>
      </c>
      <c r="HO1" s="27" t="str">
        <f t="shared" si="3"/>
        <v>2044-2</v>
      </c>
      <c r="HP1" s="27" t="str">
        <f t="shared" si="3"/>
        <v>2044-3</v>
      </c>
      <c r="HQ1" s="27" t="str">
        <f t="shared" si="3"/>
        <v>2044-4</v>
      </c>
      <c r="HR1" s="27" t="str">
        <f t="shared" si="3"/>
        <v>2044-5</v>
      </c>
      <c r="HS1" s="27" t="str">
        <f t="shared" si="3"/>
        <v>2044-6</v>
      </c>
      <c r="HT1" s="27" t="str">
        <f t="shared" si="3"/>
        <v>2044-7</v>
      </c>
      <c r="HU1" s="27" t="str">
        <f t="shared" si="3"/>
        <v>2044-8</v>
      </c>
      <c r="HV1" s="27" t="str">
        <f t="shared" si="3"/>
        <v>2044-9</v>
      </c>
      <c r="HW1" s="27" t="str">
        <f t="shared" si="3"/>
        <v>2044-10</v>
      </c>
      <c r="HX1" s="27" t="str">
        <f t="shared" si="3"/>
        <v>2044-11</v>
      </c>
      <c r="HY1" s="27" t="str">
        <f t="shared" si="3"/>
        <v>2044-12</v>
      </c>
      <c r="HZ1" s="27" t="str">
        <f t="shared" si="3"/>
        <v>2045-1</v>
      </c>
      <c r="IA1" s="27" t="str">
        <f t="shared" si="3"/>
        <v>2045-2</v>
      </c>
      <c r="IB1" s="27" t="str">
        <f t="shared" si="3"/>
        <v>2045-3</v>
      </c>
      <c r="IC1" s="27" t="str">
        <f t="shared" si="3"/>
        <v>2045-4</v>
      </c>
      <c r="ID1" s="27" t="str">
        <f t="shared" si="3"/>
        <v>2045-5</v>
      </c>
      <c r="IE1" s="27" t="str">
        <f t="shared" si="3"/>
        <v>2045-6</v>
      </c>
      <c r="IF1" s="27" t="str">
        <f t="shared" si="3"/>
        <v>2045-7</v>
      </c>
      <c r="IG1" s="27" t="str">
        <f t="shared" si="3"/>
        <v>2045-8</v>
      </c>
      <c r="IH1" s="27" t="str">
        <f t="shared" si="3"/>
        <v>2045-9</v>
      </c>
      <c r="II1" s="27" t="str">
        <f t="shared" si="3"/>
        <v>2045-10</v>
      </c>
      <c r="IJ1" s="27" t="str">
        <f t="shared" si="3"/>
        <v>2045-11</v>
      </c>
      <c r="IK1" s="27" t="str">
        <f t="shared" si="3"/>
        <v>2045-12</v>
      </c>
    </row>
    <row r="2" spans="2:261" x14ac:dyDescent="0.35">
      <c r="E2" s="27"/>
    </row>
    <row r="3" spans="2:261" ht="15" thickBot="1" x14ac:dyDescent="0.4">
      <c r="C3" s="35">
        <f t="shared" ref="C3:BN3" si="4">+D3+1</f>
        <v>242</v>
      </c>
      <c r="D3" s="35">
        <f t="shared" si="4"/>
        <v>241</v>
      </c>
      <c r="E3" s="35">
        <f t="shared" si="4"/>
        <v>240</v>
      </c>
      <c r="F3" s="35">
        <f t="shared" si="4"/>
        <v>239</v>
      </c>
      <c r="G3" s="35">
        <f t="shared" si="4"/>
        <v>238</v>
      </c>
      <c r="H3" s="35">
        <f t="shared" si="4"/>
        <v>237</v>
      </c>
      <c r="I3" s="35">
        <f t="shared" si="4"/>
        <v>236</v>
      </c>
      <c r="J3" s="35">
        <f t="shared" si="4"/>
        <v>235</v>
      </c>
      <c r="K3" s="35">
        <f t="shared" si="4"/>
        <v>234</v>
      </c>
      <c r="L3" s="35">
        <f t="shared" si="4"/>
        <v>233</v>
      </c>
      <c r="M3" s="35">
        <f t="shared" si="4"/>
        <v>232</v>
      </c>
      <c r="N3" s="35">
        <f t="shared" si="4"/>
        <v>231</v>
      </c>
      <c r="O3" s="35">
        <f t="shared" si="4"/>
        <v>230</v>
      </c>
      <c r="P3" s="35">
        <f t="shared" si="4"/>
        <v>229</v>
      </c>
      <c r="Q3" s="35">
        <f t="shared" si="4"/>
        <v>228</v>
      </c>
      <c r="R3" s="35">
        <f t="shared" si="4"/>
        <v>227</v>
      </c>
      <c r="S3" s="35">
        <f t="shared" si="4"/>
        <v>226</v>
      </c>
      <c r="T3" s="35">
        <f t="shared" si="4"/>
        <v>225</v>
      </c>
      <c r="U3" s="35">
        <f t="shared" si="4"/>
        <v>224</v>
      </c>
      <c r="V3" s="35">
        <f t="shared" si="4"/>
        <v>223</v>
      </c>
      <c r="W3" s="35">
        <f t="shared" si="4"/>
        <v>222</v>
      </c>
      <c r="X3" s="35">
        <f t="shared" si="4"/>
        <v>221</v>
      </c>
      <c r="Y3" s="35">
        <f t="shared" si="4"/>
        <v>220</v>
      </c>
      <c r="Z3" s="35">
        <f t="shared" si="4"/>
        <v>219</v>
      </c>
      <c r="AA3" s="35">
        <f t="shared" si="4"/>
        <v>218</v>
      </c>
      <c r="AB3" s="35">
        <f t="shared" si="4"/>
        <v>217</v>
      </c>
      <c r="AC3" s="35">
        <f t="shared" si="4"/>
        <v>216</v>
      </c>
      <c r="AD3" s="35">
        <f t="shared" si="4"/>
        <v>215</v>
      </c>
      <c r="AE3" s="35">
        <f t="shared" si="4"/>
        <v>214</v>
      </c>
      <c r="AF3" s="35">
        <f t="shared" si="4"/>
        <v>213</v>
      </c>
      <c r="AG3" s="35">
        <f t="shared" si="4"/>
        <v>212</v>
      </c>
      <c r="AH3" s="35">
        <f t="shared" si="4"/>
        <v>211</v>
      </c>
      <c r="AI3" s="35">
        <f t="shared" si="4"/>
        <v>210</v>
      </c>
      <c r="AJ3" s="35">
        <f t="shared" si="4"/>
        <v>209</v>
      </c>
      <c r="AK3" s="35">
        <f t="shared" si="4"/>
        <v>208</v>
      </c>
      <c r="AL3" s="35">
        <f t="shared" si="4"/>
        <v>207</v>
      </c>
      <c r="AM3" s="35">
        <f t="shared" si="4"/>
        <v>206</v>
      </c>
      <c r="AN3" s="35">
        <f t="shared" si="4"/>
        <v>205</v>
      </c>
      <c r="AO3" s="35">
        <f t="shared" si="4"/>
        <v>204</v>
      </c>
      <c r="AP3" s="35">
        <f t="shared" si="4"/>
        <v>203</v>
      </c>
      <c r="AQ3" s="35">
        <f t="shared" si="4"/>
        <v>202</v>
      </c>
      <c r="AR3" s="35">
        <f t="shared" si="4"/>
        <v>201</v>
      </c>
      <c r="AS3" s="35">
        <f t="shared" si="4"/>
        <v>200</v>
      </c>
      <c r="AT3" s="35">
        <f t="shared" si="4"/>
        <v>199</v>
      </c>
      <c r="AU3" s="35">
        <f t="shared" si="4"/>
        <v>198</v>
      </c>
      <c r="AV3" s="35">
        <f t="shared" si="4"/>
        <v>197</v>
      </c>
      <c r="AW3" s="35">
        <f t="shared" si="4"/>
        <v>196</v>
      </c>
      <c r="AX3" s="35">
        <f t="shared" si="4"/>
        <v>195</v>
      </c>
      <c r="AY3" s="35">
        <f t="shared" si="4"/>
        <v>194</v>
      </c>
      <c r="AZ3" s="35">
        <f t="shared" si="4"/>
        <v>193</v>
      </c>
      <c r="BA3" s="35">
        <f t="shared" si="4"/>
        <v>192</v>
      </c>
      <c r="BB3" s="35">
        <f t="shared" si="4"/>
        <v>191</v>
      </c>
      <c r="BC3" s="35">
        <f t="shared" si="4"/>
        <v>190</v>
      </c>
      <c r="BD3" s="35">
        <f t="shared" si="4"/>
        <v>189</v>
      </c>
      <c r="BE3" s="35">
        <f t="shared" si="4"/>
        <v>188</v>
      </c>
      <c r="BF3" s="35">
        <f t="shared" si="4"/>
        <v>187</v>
      </c>
      <c r="BG3" s="35">
        <f t="shared" si="4"/>
        <v>186</v>
      </c>
      <c r="BH3" s="35">
        <f t="shared" si="4"/>
        <v>185</v>
      </c>
      <c r="BI3" s="35">
        <f t="shared" si="4"/>
        <v>184</v>
      </c>
      <c r="BJ3" s="35">
        <f t="shared" si="4"/>
        <v>183</v>
      </c>
      <c r="BK3" s="35">
        <f t="shared" si="4"/>
        <v>182</v>
      </c>
      <c r="BL3" s="35">
        <f t="shared" si="4"/>
        <v>181</v>
      </c>
      <c r="BM3" s="35">
        <f t="shared" si="4"/>
        <v>180</v>
      </c>
      <c r="BN3" s="35">
        <f t="shared" si="4"/>
        <v>179</v>
      </c>
      <c r="BO3" s="35">
        <f t="shared" ref="BO3:DZ3" si="5">+BP3+1</f>
        <v>178</v>
      </c>
      <c r="BP3" s="35">
        <f t="shared" si="5"/>
        <v>177</v>
      </c>
      <c r="BQ3" s="35">
        <f t="shared" si="5"/>
        <v>176</v>
      </c>
      <c r="BR3" s="35">
        <f t="shared" si="5"/>
        <v>175</v>
      </c>
      <c r="BS3" s="35">
        <f t="shared" si="5"/>
        <v>174</v>
      </c>
      <c r="BT3" s="35">
        <f t="shared" si="5"/>
        <v>173</v>
      </c>
      <c r="BU3" s="35">
        <f t="shared" si="5"/>
        <v>172</v>
      </c>
      <c r="BV3" s="35">
        <f t="shared" si="5"/>
        <v>171</v>
      </c>
      <c r="BW3" s="35">
        <f t="shared" si="5"/>
        <v>170</v>
      </c>
      <c r="BX3" s="35">
        <f t="shared" si="5"/>
        <v>169</v>
      </c>
      <c r="BY3" s="35">
        <f t="shared" si="5"/>
        <v>168</v>
      </c>
      <c r="BZ3" s="35">
        <f t="shared" si="5"/>
        <v>167</v>
      </c>
      <c r="CA3" s="35">
        <f t="shared" si="5"/>
        <v>166</v>
      </c>
      <c r="CB3" s="35">
        <f t="shared" si="5"/>
        <v>165</v>
      </c>
      <c r="CC3" s="35">
        <f t="shared" si="5"/>
        <v>164</v>
      </c>
      <c r="CD3" s="35">
        <f t="shared" si="5"/>
        <v>163</v>
      </c>
      <c r="CE3" s="35">
        <f t="shared" si="5"/>
        <v>162</v>
      </c>
      <c r="CF3" s="35">
        <f t="shared" si="5"/>
        <v>161</v>
      </c>
      <c r="CG3" s="35">
        <f t="shared" si="5"/>
        <v>160</v>
      </c>
      <c r="CH3" s="35">
        <f t="shared" si="5"/>
        <v>159</v>
      </c>
      <c r="CI3" s="35">
        <f t="shared" si="5"/>
        <v>158</v>
      </c>
      <c r="CJ3" s="35">
        <f t="shared" si="5"/>
        <v>157</v>
      </c>
      <c r="CK3" s="35">
        <f t="shared" si="5"/>
        <v>156</v>
      </c>
      <c r="CL3" s="35">
        <f t="shared" si="5"/>
        <v>155</v>
      </c>
      <c r="CM3" s="35">
        <f t="shared" si="5"/>
        <v>154</v>
      </c>
      <c r="CN3" s="35">
        <f t="shared" si="5"/>
        <v>153</v>
      </c>
      <c r="CO3" s="35">
        <f t="shared" si="5"/>
        <v>152</v>
      </c>
      <c r="CP3" s="35">
        <f t="shared" si="5"/>
        <v>151</v>
      </c>
      <c r="CQ3" s="35">
        <f t="shared" si="5"/>
        <v>150</v>
      </c>
      <c r="CR3" s="35">
        <f t="shared" si="5"/>
        <v>149</v>
      </c>
      <c r="CS3" s="35">
        <f t="shared" si="5"/>
        <v>148</v>
      </c>
      <c r="CT3" s="35">
        <f t="shared" si="5"/>
        <v>147</v>
      </c>
      <c r="CU3" s="35">
        <f t="shared" si="5"/>
        <v>146</v>
      </c>
      <c r="CV3" s="35">
        <f t="shared" si="5"/>
        <v>145</v>
      </c>
      <c r="CW3" s="35">
        <f t="shared" si="5"/>
        <v>144</v>
      </c>
      <c r="CX3" s="35">
        <f t="shared" si="5"/>
        <v>143</v>
      </c>
      <c r="CY3" s="35">
        <f t="shared" si="5"/>
        <v>142</v>
      </c>
      <c r="CZ3" s="35">
        <f t="shared" si="5"/>
        <v>141</v>
      </c>
      <c r="DA3" s="35">
        <f t="shared" si="5"/>
        <v>140</v>
      </c>
      <c r="DB3" s="35">
        <f t="shared" si="5"/>
        <v>139</v>
      </c>
      <c r="DC3" s="35">
        <f t="shared" si="5"/>
        <v>138</v>
      </c>
      <c r="DD3" s="35">
        <f t="shared" si="5"/>
        <v>137</v>
      </c>
      <c r="DE3" s="35">
        <f t="shared" si="5"/>
        <v>136</v>
      </c>
      <c r="DF3" s="35">
        <f t="shared" si="5"/>
        <v>135</v>
      </c>
      <c r="DG3" s="35">
        <f t="shared" si="5"/>
        <v>134</v>
      </c>
      <c r="DH3" s="35">
        <f t="shared" si="5"/>
        <v>133</v>
      </c>
      <c r="DI3" s="35">
        <f t="shared" si="5"/>
        <v>132</v>
      </c>
      <c r="DJ3" s="35">
        <f t="shared" si="5"/>
        <v>131</v>
      </c>
      <c r="DK3" s="35">
        <f t="shared" si="5"/>
        <v>130</v>
      </c>
      <c r="DL3" s="35">
        <f t="shared" si="5"/>
        <v>129</v>
      </c>
      <c r="DM3" s="35">
        <f t="shared" si="5"/>
        <v>128</v>
      </c>
      <c r="DN3" s="35">
        <f t="shared" si="5"/>
        <v>127</v>
      </c>
      <c r="DO3" s="35">
        <f t="shared" si="5"/>
        <v>126</v>
      </c>
      <c r="DP3" s="35">
        <f t="shared" si="5"/>
        <v>125</v>
      </c>
      <c r="DQ3" s="35">
        <f t="shared" si="5"/>
        <v>124</v>
      </c>
      <c r="DR3" s="35">
        <f t="shared" si="5"/>
        <v>123</v>
      </c>
      <c r="DS3" s="35">
        <f t="shared" si="5"/>
        <v>122</v>
      </c>
      <c r="DT3" s="35">
        <f t="shared" si="5"/>
        <v>121</v>
      </c>
      <c r="DU3" s="35">
        <f t="shared" si="5"/>
        <v>120</v>
      </c>
      <c r="DV3" s="35">
        <f t="shared" si="5"/>
        <v>119</v>
      </c>
      <c r="DW3" s="35">
        <f t="shared" si="5"/>
        <v>118</v>
      </c>
      <c r="DX3" s="35">
        <f t="shared" si="5"/>
        <v>117</v>
      </c>
      <c r="DY3" s="35">
        <f t="shared" si="5"/>
        <v>116</v>
      </c>
      <c r="DZ3" s="35">
        <f t="shared" si="5"/>
        <v>115</v>
      </c>
      <c r="EA3" s="35">
        <f t="shared" ref="EA3:GL3" si="6">+EB3+1</f>
        <v>114</v>
      </c>
      <c r="EB3" s="35">
        <f t="shared" si="6"/>
        <v>113</v>
      </c>
      <c r="EC3" s="35">
        <f t="shared" si="6"/>
        <v>112</v>
      </c>
      <c r="ED3" s="35">
        <f t="shared" si="6"/>
        <v>111</v>
      </c>
      <c r="EE3" s="35">
        <f t="shared" si="6"/>
        <v>110</v>
      </c>
      <c r="EF3" s="35">
        <f t="shared" si="6"/>
        <v>109</v>
      </c>
      <c r="EG3" s="35">
        <f t="shared" si="6"/>
        <v>108</v>
      </c>
      <c r="EH3" s="35">
        <f t="shared" si="6"/>
        <v>107</v>
      </c>
      <c r="EI3" s="35">
        <f t="shared" si="6"/>
        <v>106</v>
      </c>
      <c r="EJ3" s="35">
        <f t="shared" si="6"/>
        <v>105</v>
      </c>
      <c r="EK3" s="35">
        <f t="shared" si="6"/>
        <v>104</v>
      </c>
      <c r="EL3" s="35">
        <f t="shared" si="6"/>
        <v>103</v>
      </c>
      <c r="EM3" s="35">
        <f t="shared" si="6"/>
        <v>102</v>
      </c>
      <c r="EN3" s="35">
        <f t="shared" si="6"/>
        <v>101</v>
      </c>
      <c r="EO3" s="35">
        <f t="shared" si="6"/>
        <v>100</v>
      </c>
      <c r="EP3" s="35">
        <f t="shared" si="6"/>
        <v>99</v>
      </c>
      <c r="EQ3" s="35">
        <f t="shared" si="6"/>
        <v>98</v>
      </c>
      <c r="ER3" s="35">
        <f t="shared" si="6"/>
        <v>97</v>
      </c>
      <c r="ES3" s="35">
        <f t="shared" si="6"/>
        <v>96</v>
      </c>
      <c r="ET3" s="35">
        <f t="shared" si="6"/>
        <v>95</v>
      </c>
      <c r="EU3" s="35">
        <f t="shared" si="6"/>
        <v>94</v>
      </c>
      <c r="EV3" s="35">
        <f t="shared" si="6"/>
        <v>93</v>
      </c>
      <c r="EW3" s="35">
        <f t="shared" si="6"/>
        <v>92</v>
      </c>
      <c r="EX3" s="35">
        <f t="shared" si="6"/>
        <v>91</v>
      </c>
      <c r="EY3" s="35">
        <f t="shared" si="6"/>
        <v>90</v>
      </c>
      <c r="EZ3" s="35">
        <f t="shared" si="6"/>
        <v>89</v>
      </c>
      <c r="FA3" s="35">
        <f t="shared" si="6"/>
        <v>88</v>
      </c>
      <c r="FB3" s="35">
        <f t="shared" si="6"/>
        <v>87</v>
      </c>
      <c r="FC3" s="35">
        <f t="shared" si="6"/>
        <v>86</v>
      </c>
      <c r="FD3" s="35">
        <f t="shared" si="6"/>
        <v>85</v>
      </c>
      <c r="FE3" s="35">
        <f t="shared" si="6"/>
        <v>84</v>
      </c>
      <c r="FF3" s="35">
        <f t="shared" si="6"/>
        <v>83</v>
      </c>
      <c r="FG3" s="35">
        <f t="shared" si="6"/>
        <v>82</v>
      </c>
      <c r="FH3" s="35">
        <f t="shared" si="6"/>
        <v>81</v>
      </c>
      <c r="FI3" s="35">
        <f t="shared" si="6"/>
        <v>80</v>
      </c>
      <c r="FJ3" s="35">
        <f t="shared" si="6"/>
        <v>79</v>
      </c>
      <c r="FK3" s="35">
        <f t="shared" si="6"/>
        <v>78</v>
      </c>
      <c r="FL3" s="35">
        <f t="shared" si="6"/>
        <v>77</v>
      </c>
      <c r="FM3" s="35">
        <f t="shared" si="6"/>
        <v>76</v>
      </c>
      <c r="FN3" s="35">
        <f t="shared" si="6"/>
        <v>75</v>
      </c>
      <c r="FO3" s="35">
        <f t="shared" si="6"/>
        <v>74</v>
      </c>
      <c r="FP3" s="35">
        <f t="shared" si="6"/>
        <v>73</v>
      </c>
      <c r="FQ3" s="35">
        <f t="shared" si="6"/>
        <v>72</v>
      </c>
      <c r="FR3" s="35">
        <f t="shared" si="6"/>
        <v>71</v>
      </c>
      <c r="FS3" s="35">
        <f t="shared" si="6"/>
        <v>70</v>
      </c>
      <c r="FT3" s="35">
        <f t="shared" si="6"/>
        <v>69</v>
      </c>
      <c r="FU3" s="35">
        <f t="shared" si="6"/>
        <v>68</v>
      </c>
      <c r="FV3" s="35">
        <f t="shared" si="6"/>
        <v>67</v>
      </c>
      <c r="FW3" s="35">
        <f t="shared" si="6"/>
        <v>66</v>
      </c>
      <c r="FX3" s="35">
        <f t="shared" si="6"/>
        <v>65</v>
      </c>
      <c r="FY3" s="35">
        <f t="shared" si="6"/>
        <v>64</v>
      </c>
      <c r="FZ3" s="35">
        <f t="shared" si="6"/>
        <v>63</v>
      </c>
      <c r="GA3" s="35">
        <f t="shared" si="6"/>
        <v>62</v>
      </c>
      <c r="GB3" s="35">
        <f t="shared" si="6"/>
        <v>61</v>
      </c>
      <c r="GC3" s="35">
        <f t="shared" si="6"/>
        <v>60</v>
      </c>
      <c r="GD3" s="35">
        <f t="shared" si="6"/>
        <v>59</v>
      </c>
      <c r="GE3" s="35">
        <f t="shared" si="6"/>
        <v>58</v>
      </c>
      <c r="GF3" s="35">
        <f t="shared" si="6"/>
        <v>57</v>
      </c>
      <c r="GG3" s="35">
        <f t="shared" si="6"/>
        <v>56</v>
      </c>
      <c r="GH3" s="35">
        <f t="shared" si="6"/>
        <v>55</v>
      </c>
      <c r="GI3" s="35">
        <f t="shared" si="6"/>
        <v>54</v>
      </c>
      <c r="GJ3" s="35">
        <f t="shared" si="6"/>
        <v>53</v>
      </c>
      <c r="GK3" s="35">
        <f t="shared" si="6"/>
        <v>52</v>
      </c>
      <c r="GL3" s="35">
        <f t="shared" si="6"/>
        <v>51</v>
      </c>
      <c r="GM3" s="35">
        <f t="shared" ref="GM3:IJ3" si="7">+GN3+1</f>
        <v>50</v>
      </c>
      <c r="GN3" s="35">
        <f t="shared" si="7"/>
        <v>49</v>
      </c>
      <c r="GO3" s="35">
        <f t="shared" si="7"/>
        <v>48</v>
      </c>
      <c r="GP3" s="35">
        <f t="shared" si="7"/>
        <v>47</v>
      </c>
      <c r="GQ3" s="35">
        <f t="shared" si="7"/>
        <v>46</v>
      </c>
      <c r="GR3" s="35">
        <f t="shared" si="7"/>
        <v>45</v>
      </c>
      <c r="GS3" s="35">
        <f t="shared" si="7"/>
        <v>44</v>
      </c>
      <c r="GT3" s="35">
        <f t="shared" si="7"/>
        <v>43</v>
      </c>
      <c r="GU3" s="35">
        <f t="shared" si="7"/>
        <v>42</v>
      </c>
      <c r="GV3" s="35">
        <f t="shared" si="7"/>
        <v>41</v>
      </c>
      <c r="GW3" s="35">
        <f t="shared" si="7"/>
        <v>40</v>
      </c>
      <c r="GX3" s="35">
        <f t="shared" si="7"/>
        <v>39</v>
      </c>
      <c r="GY3" s="35">
        <f t="shared" si="7"/>
        <v>38</v>
      </c>
      <c r="GZ3" s="35">
        <f t="shared" si="7"/>
        <v>37</v>
      </c>
      <c r="HA3" s="35">
        <f t="shared" si="7"/>
        <v>36</v>
      </c>
      <c r="HB3" s="35">
        <f t="shared" si="7"/>
        <v>35</v>
      </c>
      <c r="HC3" s="35">
        <f t="shared" si="7"/>
        <v>34</v>
      </c>
      <c r="HD3" s="35">
        <f t="shared" si="7"/>
        <v>33</v>
      </c>
      <c r="HE3" s="35">
        <f t="shared" si="7"/>
        <v>32</v>
      </c>
      <c r="HF3" s="35">
        <f t="shared" si="7"/>
        <v>31</v>
      </c>
      <c r="HG3" s="35">
        <f t="shared" si="7"/>
        <v>30</v>
      </c>
      <c r="HH3" s="35">
        <f t="shared" si="7"/>
        <v>29</v>
      </c>
      <c r="HI3" s="35">
        <f t="shared" si="7"/>
        <v>28</v>
      </c>
      <c r="HJ3" s="35">
        <f t="shared" si="7"/>
        <v>27</v>
      </c>
      <c r="HK3" s="35">
        <f t="shared" si="7"/>
        <v>26</v>
      </c>
      <c r="HL3" s="35">
        <f t="shared" si="7"/>
        <v>25</v>
      </c>
      <c r="HM3" s="35">
        <f t="shared" si="7"/>
        <v>24</v>
      </c>
      <c r="HN3" s="35">
        <f t="shared" si="7"/>
        <v>23</v>
      </c>
      <c r="HO3" s="35">
        <f t="shared" si="7"/>
        <v>22</v>
      </c>
      <c r="HP3" s="35">
        <f t="shared" si="7"/>
        <v>21</v>
      </c>
      <c r="HQ3" s="35">
        <f t="shared" si="7"/>
        <v>20</v>
      </c>
      <c r="HR3" s="35">
        <f t="shared" si="7"/>
        <v>19</v>
      </c>
      <c r="HS3" s="35">
        <f t="shared" si="7"/>
        <v>18</v>
      </c>
      <c r="HT3" s="35">
        <f t="shared" si="7"/>
        <v>17</v>
      </c>
      <c r="HU3" s="35">
        <f t="shared" si="7"/>
        <v>16</v>
      </c>
      <c r="HV3" s="35">
        <f t="shared" si="7"/>
        <v>15</v>
      </c>
      <c r="HW3" s="35">
        <f t="shared" si="7"/>
        <v>14</v>
      </c>
      <c r="HX3" s="35">
        <f t="shared" si="7"/>
        <v>13</v>
      </c>
      <c r="HY3" s="35">
        <f t="shared" si="7"/>
        <v>12</v>
      </c>
      <c r="HZ3" s="35">
        <f t="shared" si="7"/>
        <v>11</v>
      </c>
      <c r="IA3" s="35">
        <f t="shared" si="7"/>
        <v>10</v>
      </c>
      <c r="IB3" s="35">
        <f t="shared" si="7"/>
        <v>9</v>
      </c>
      <c r="IC3" s="35">
        <f t="shared" si="7"/>
        <v>8</v>
      </c>
      <c r="ID3" s="35">
        <f t="shared" si="7"/>
        <v>7</v>
      </c>
      <c r="IE3" s="35">
        <f t="shared" si="7"/>
        <v>6</v>
      </c>
      <c r="IF3" s="35">
        <f t="shared" si="7"/>
        <v>5</v>
      </c>
      <c r="IG3" s="35">
        <f t="shared" si="7"/>
        <v>4</v>
      </c>
      <c r="IH3" s="35">
        <f t="shared" si="7"/>
        <v>3</v>
      </c>
      <c r="II3" s="35">
        <f t="shared" si="7"/>
        <v>2</v>
      </c>
      <c r="IJ3" s="35">
        <f t="shared" si="7"/>
        <v>1</v>
      </c>
      <c r="IK3" s="35">
        <v>0</v>
      </c>
    </row>
    <row r="4" spans="2:261" ht="15.5" thickTop="1" thickBot="1" x14ac:dyDescent="0.4">
      <c r="B4" s="41" t="s">
        <v>188</v>
      </c>
      <c r="C4" s="42">
        <v>2025</v>
      </c>
      <c r="D4" s="42">
        <v>2025</v>
      </c>
      <c r="E4" s="42">
        <v>2025</v>
      </c>
      <c r="F4" s="42">
        <v>2026</v>
      </c>
      <c r="G4" s="42">
        <v>2026</v>
      </c>
      <c r="H4" s="42">
        <v>2026</v>
      </c>
      <c r="I4" s="42">
        <v>2026</v>
      </c>
      <c r="J4" s="42">
        <v>2026</v>
      </c>
      <c r="K4" s="42">
        <v>2026</v>
      </c>
      <c r="L4" s="42">
        <v>2026</v>
      </c>
      <c r="M4" s="42">
        <v>2026</v>
      </c>
      <c r="N4" s="42">
        <v>2026</v>
      </c>
      <c r="O4" s="42">
        <v>2026</v>
      </c>
      <c r="P4" s="42">
        <v>2026</v>
      </c>
      <c r="Q4" s="42">
        <v>2026</v>
      </c>
      <c r="R4" s="42">
        <f>+F4+1</f>
        <v>2027</v>
      </c>
      <c r="S4" s="42">
        <f t="shared" ref="S4:CD4" si="8">+G4+1</f>
        <v>2027</v>
      </c>
      <c r="T4" s="42">
        <f t="shared" si="8"/>
        <v>2027</v>
      </c>
      <c r="U4" s="42">
        <f t="shared" si="8"/>
        <v>2027</v>
      </c>
      <c r="V4" s="42">
        <f t="shared" si="8"/>
        <v>2027</v>
      </c>
      <c r="W4" s="42">
        <f t="shared" si="8"/>
        <v>2027</v>
      </c>
      <c r="X4" s="42">
        <f t="shared" si="8"/>
        <v>2027</v>
      </c>
      <c r="Y4" s="42">
        <f t="shared" si="8"/>
        <v>2027</v>
      </c>
      <c r="Z4" s="42">
        <f t="shared" si="8"/>
        <v>2027</v>
      </c>
      <c r="AA4" s="42">
        <f t="shared" si="8"/>
        <v>2027</v>
      </c>
      <c r="AB4" s="42">
        <f t="shared" si="8"/>
        <v>2027</v>
      </c>
      <c r="AC4" s="42">
        <f t="shared" si="8"/>
        <v>2027</v>
      </c>
      <c r="AD4" s="42">
        <f t="shared" si="8"/>
        <v>2028</v>
      </c>
      <c r="AE4" s="42">
        <f t="shared" si="8"/>
        <v>2028</v>
      </c>
      <c r="AF4" s="42">
        <f t="shared" si="8"/>
        <v>2028</v>
      </c>
      <c r="AG4" s="42">
        <f t="shared" si="8"/>
        <v>2028</v>
      </c>
      <c r="AH4" s="42">
        <f t="shared" si="8"/>
        <v>2028</v>
      </c>
      <c r="AI4" s="42">
        <f t="shared" si="8"/>
        <v>2028</v>
      </c>
      <c r="AJ4" s="42">
        <f t="shared" si="8"/>
        <v>2028</v>
      </c>
      <c r="AK4" s="42">
        <f t="shared" si="8"/>
        <v>2028</v>
      </c>
      <c r="AL4" s="42">
        <f t="shared" si="8"/>
        <v>2028</v>
      </c>
      <c r="AM4" s="42">
        <f t="shared" si="8"/>
        <v>2028</v>
      </c>
      <c r="AN4" s="42">
        <f t="shared" si="8"/>
        <v>2028</v>
      </c>
      <c r="AO4" s="42">
        <f t="shared" si="8"/>
        <v>2028</v>
      </c>
      <c r="AP4" s="42">
        <f t="shared" si="8"/>
        <v>2029</v>
      </c>
      <c r="AQ4" s="42">
        <f t="shared" si="8"/>
        <v>2029</v>
      </c>
      <c r="AR4" s="42">
        <f t="shared" si="8"/>
        <v>2029</v>
      </c>
      <c r="AS4" s="42">
        <f t="shared" si="8"/>
        <v>2029</v>
      </c>
      <c r="AT4" s="42">
        <f t="shared" si="8"/>
        <v>2029</v>
      </c>
      <c r="AU4" s="42">
        <f t="shared" si="8"/>
        <v>2029</v>
      </c>
      <c r="AV4" s="42">
        <f t="shared" si="8"/>
        <v>2029</v>
      </c>
      <c r="AW4" s="42">
        <f t="shared" si="8"/>
        <v>2029</v>
      </c>
      <c r="AX4" s="42">
        <f t="shared" si="8"/>
        <v>2029</v>
      </c>
      <c r="AY4" s="42">
        <f t="shared" si="8"/>
        <v>2029</v>
      </c>
      <c r="AZ4" s="42">
        <f t="shared" si="8"/>
        <v>2029</v>
      </c>
      <c r="BA4" s="42">
        <f t="shared" si="8"/>
        <v>2029</v>
      </c>
      <c r="BB4" s="42">
        <f t="shared" si="8"/>
        <v>2030</v>
      </c>
      <c r="BC4" s="42">
        <f t="shared" si="8"/>
        <v>2030</v>
      </c>
      <c r="BD4" s="42">
        <f t="shared" si="8"/>
        <v>2030</v>
      </c>
      <c r="BE4" s="42">
        <f t="shared" si="8"/>
        <v>2030</v>
      </c>
      <c r="BF4" s="42">
        <f t="shared" si="8"/>
        <v>2030</v>
      </c>
      <c r="BG4" s="42">
        <f t="shared" si="8"/>
        <v>2030</v>
      </c>
      <c r="BH4" s="42">
        <f t="shared" si="8"/>
        <v>2030</v>
      </c>
      <c r="BI4" s="42">
        <f t="shared" si="8"/>
        <v>2030</v>
      </c>
      <c r="BJ4" s="42">
        <f t="shared" si="8"/>
        <v>2030</v>
      </c>
      <c r="BK4" s="42">
        <f t="shared" si="8"/>
        <v>2030</v>
      </c>
      <c r="BL4" s="42">
        <f t="shared" si="8"/>
        <v>2030</v>
      </c>
      <c r="BM4" s="42">
        <f t="shared" si="8"/>
        <v>2030</v>
      </c>
      <c r="BN4" s="42">
        <f t="shared" si="8"/>
        <v>2031</v>
      </c>
      <c r="BO4" s="42">
        <f t="shared" si="8"/>
        <v>2031</v>
      </c>
      <c r="BP4" s="42">
        <f t="shared" si="8"/>
        <v>2031</v>
      </c>
      <c r="BQ4" s="42">
        <f t="shared" si="8"/>
        <v>2031</v>
      </c>
      <c r="BR4" s="42">
        <f t="shared" si="8"/>
        <v>2031</v>
      </c>
      <c r="BS4" s="42">
        <f t="shared" si="8"/>
        <v>2031</v>
      </c>
      <c r="BT4" s="42">
        <f t="shared" si="8"/>
        <v>2031</v>
      </c>
      <c r="BU4" s="42">
        <f t="shared" si="8"/>
        <v>2031</v>
      </c>
      <c r="BV4" s="42">
        <f t="shared" si="8"/>
        <v>2031</v>
      </c>
      <c r="BW4" s="42">
        <f t="shared" si="8"/>
        <v>2031</v>
      </c>
      <c r="BX4" s="42">
        <f t="shared" si="8"/>
        <v>2031</v>
      </c>
      <c r="BY4" s="42">
        <f t="shared" si="8"/>
        <v>2031</v>
      </c>
      <c r="BZ4" s="42">
        <f t="shared" si="8"/>
        <v>2032</v>
      </c>
      <c r="CA4" s="42">
        <f t="shared" si="8"/>
        <v>2032</v>
      </c>
      <c r="CB4" s="42">
        <f t="shared" si="8"/>
        <v>2032</v>
      </c>
      <c r="CC4" s="42">
        <f t="shared" si="8"/>
        <v>2032</v>
      </c>
      <c r="CD4" s="42">
        <f t="shared" si="8"/>
        <v>2032</v>
      </c>
      <c r="CE4" s="42">
        <f t="shared" ref="CE4:EP4" si="9">+BS4+1</f>
        <v>2032</v>
      </c>
      <c r="CF4" s="42">
        <f t="shared" si="9"/>
        <v>2032</v>
      </c>
      <c r="CG4" s="42">
        <f t="shared" si="9"/>
        <v>2032</v>
      </c>
      <c r="CH4" s="42">
        <f t="shared" si="9"/>
        <v>2032</v>
      </c>
      <c r="CI4" s="42">
        <f t="shared" si="9"/>
        <v>2032</v>
      </c>
      <c r="CJ4" s="42">
        <f t="shared" si="9"/>
        <v>2032</v>
      </c>
      <c r="CK4" s="42">
        <f t="shared" si="9"/>
        <v>2032</v>
      </c>
      <c r="CL4" s="42">
        <f t="shared" si="9"/>
        <v>2033</v>
      </c>
      <c r="CM4" s="42">
        <f t="shared" si="9"/>
        <v>2033</v>
      </c>
      <c r="CN4" s="42">
        <f t="shared" si="9"/>
        <v>2033</v>
      </c>
      <c r="CO4" s="42">
        <f t="shared" si="9"/>
        <v>2033</v>
      </c>
      <c r="CP4" s="42">
        <f t="shared" si="9"/>
        <v>2033</v>
      </c>
      <c r="CQ4" s="42">
        <f t="shared" si="9"/>
        <v>2033</v>
      </c>
      <c r="CR4" s="42">
        <f t="shared" si="9"/>
        <v>2033</v>
      </c>
      <c r="CS4" s="42">
        <f t="shared" si="9"/>
        <v>2033</v>
      </c>
      <c r="CT4" s="42">
        <f t="shared" si="9"/>
        <v>2033</v>
      </c>
      <c r="CU4" s="42">
        <f t="shared" si="9"/>
        <v>2033</v>
      </c>
      <c r="CV4" s="42">
        <f t="shared" si="9"/>
        <v>2033</v>
      </c>
      <c r="CW4" s="42">
        <f t="shared" si="9"/>
        <v>2033</v>
      </c>
      <c r="CX4" s="42">
        <f t="shared" si="9"/>
        <v>2034</v>
      </c>
      <c r="CY4" s="42">
        <f t="shared" si="9"/>
        <v>2034</v>
      </c>
      <c r="CZ4" s="42">
        <f t="shared" si="9"/>
        <v>2034</v>
      </c>
      <c r="DA4" s="42">
        <f t="shared" si="9"/>
        <v>2034</v>
      </c>
      <c r="DB4" s="42">
        <f t="shared" si="9"/>
        <v>2034</v>
      </c>
      <c r="DC4" s="42">
        <f t="shared" si="9"/>
        <v>2034</v>
      </c>
      <c r="DD4" s="42">
        <f t="shared" si="9"/>
        <v>2034</v>
      </c>
      <c r="DE4" s="42">
        <f t="shared" si="9"/>
        <v>2034</v>
      </c>
      <c r="DF4" s="42">
        <f t="shared" si="9"/>
        <v>2034</v>
      </c>
      <c r="DG4" s="42">
        <f t="shared" si="9"/>
        <v>2034</v>
      </c>
      <c r="DH4" s="42">
        <f t="shared" si="9"/>
        <v>2034</v>
      </c>
      <c r="DI4" s="42">
        <f t="shared" si="9"/>
        <v>2034</v>
      </c>
      <c r="DJ4" s="42">
        <f t="shared" si="9"/>
        <v>2035</v>
      </c>
      <c r="DK4" s="42">
        <f t="shared" si="9"/>
        <v>2035</v>
      </c>
      <c r="DL4" s="42">
        <f t="shared" si="9"/>
        <v>2035</v>
      </c>
      <c r="DM4" s="42">
        <f t="shared" si="9"/>
        <v>2035</v>
      </c>
      <c r="DN4" s="42">
        <f t="shared" si="9"/>
        <v>2035</v>
      </c>
      <c r="DO4" s="42">
        <f t="shared" si="9"/>
        <v>2035</v>
      </c>
      <c r="DP4" s="42">
        <f t="shared" si="9"/>
        <v>2035</v>
      </c>
      <c r="DQ4" s="42">
        <f t="shared" si="9"/>
        <v>2035</v>
      </c>
      <c r="DR4" s="42">
        <f t="shared" si="9"/>
        <v>2035</v>
      </c>
      <c r="DS4" s="42">
        <f t="shared" si="9"/>
        <v>2035</v>
      </c>
      <c r="DT4" s="42">
        <f t="shared" si="9"/>
        <v>2035</v>
      </c>
      <c r="DU4" s="42">
        <f t="shared" si="9"/>
        <v>2035</v>
      </c>
      <c r="DV4" s="42">
        <f t="shared" si="9"/>
        <v>2036</v>
      </c>
      <c r="DW4" s="42">
        <f t="shared" si="9"/>
        <v>2036</v>
      </c>
      <c r="DX4" s="42">
        <f t="shared" si="9"/>
        <v>2036</v>
      </c>
      <c r="DY4" s="42">
        <f t="shared" si="9"/>
        <v>2036</v>
      </c>
      <c r="DZ4" s="42">
        <f t="shared" si="9"/>
        <v>2036</v>
      </c>
      <c r="EA4" s="42">
        <f t="shared" si="9"/>
        <v>2036</v>
      </c>
      <c r="EB4" s="42">
        <f t="shared" si="9"/>
        <v>2036</v>
      </c>
      <c r="EC4" s="42">
        <f t="shared" si="9"/>
        <v>2036</v>
      </c>
      <c r="ED4" s="42">
        <f t="shared" si="9"/>
        <v>2036</v>
      </c>
      <c r="EE4" s="42">
        <f t="shared" si="9"/>
        <v>2036</v>
      </c>
      <c r="EF4" s="42">
        <f t="shared" si="9"/>
        <v>2036</v>
      </c>
      <c r="EG4" s="42">
        <f t="shared" si="9"/>
        <v>2036</v>
      </c>
      <c r="EH4" s="42">
        <f t="shared" si="9"/>
        <v>2037</v>
      </c>
      <c r="EI4" s="42">
        <f t="shared" si="9"/>
        <v>2037</v>
      </c>
      <c r="EJ4" s="42">
        <f t="shared" si="9"/>
        <v>2037</v>
      </c>
      <c r="EK4" s="42">
        <f t="shared" si="9"/>
        <v>2037</v>
      </c>
      <c r="EL4" s="42">
        <f t="shared" si="9"/>
        <v>2037</v>
      </c>
      <c r="EM4" s="42">
        <f t="shared" si="9"/>
        <v>2037</v>
      </c>
      <c r="EN4" s="42">
        <f t="shared" si="9"/>
        <v>2037</v>
      </c>
      <c r="EO4" s="42">
        <f t="shared" si="9"/>
        <v>2037</v>
      </c>
      <c r="EP4" s="42">
        <f t="shared" si="9"/>
        <v>2037</v>
      </c>
      <c r="EQ4" s="42">
        <f t="shared" ref="EQ4:HB4" si="10">+EE4+1</f>
        <v>2037</v>
      </c>
      <c r="ER4" s="42">
        <f t="shared" si="10"/>
        <v>2037</v>
      </c>
      <c r="ES4" s="42">
        <f t="shared" si="10"/>
        <v>2037</v>
      </c>
      <c r="ET4" s="42">
        <f t="shared" si="10"/>
        <v>2038</v>
      </c>
      <c r="EU4" s="42">
        <f t="shared" si="10"/>
        <v>2038</v>
      </c>
      <c r="EV4" s="42">
        <f t="shared" si="10"/>
        <v>2038</v>
      </c>
      <c r="EW4" s="42">
        <f t="shared" si="10"/>
        <v>2038</v>
      </c>
      <c r="EX4" s="42">
        <f t="shared" si="10"/>
        <v>2038</v>
      </c>
      <c r="EY4" s="42">
        <f t="shared" si="10"/>
        <v>2038</v>
      </c>
      <c r="EZ4" s="42">
        <f t="shared" si="10"/>
        <v>2038</v>
      </c>
      <c r="FA4" s="42">
        <f t="shared" si="10"/>
        <v>2038</v>
      </c>
      <c r="FB4" s="42">
        <f t="shared" si="10"/>
        <v>2038</v>
      </c>
      <c r="FC4" s="42">
        <f t="shared" si="10"/>
        <v>2038</v>
      </c>
      <c r="FD4" s="42">
        <f t="shared" si="10"/>
        <v>2038</v>
      </c>
      <c r="FE4" s="42">
        <f t="shared" si="10"/>
        <v>2038</v>
      </c>
      <c r="FF4" s="42">
        <f t="shared" si="10"/>
        <v>2039</v>
      </c>
      <c r="FG4" s="42">
        <f t="shared" si="10"/>
        <v>2039</v>
      </c>
      <c r="FH4" s="42">
        <f t="shared" si="10"/>
        <v>2039</v>
      </c>
      <c r="FI4" s="42">
        <f t="shared" si="10"/>
        <v>2039</v>
      </c>
      <c r="FJ4" s="42">
        <f t="shared" si="10"/>
        <v>2039</v>
      </c>
      <c r="FK4" s="42">
        <f t="shared" si="10"/>
        <v>2039</v>
      </c>
      <c r="FL4" s="42">
        <f t="shared" si="10"/>
        <v>2039</v>
      </c>
      <c r="FM4" s="42">
        <f t="shared" si="10"/>
        <v>2039</v>
      </c>
      <c r="FN4" s="42">
        <f t="shared" si="10"/>
        <v>2039</v>
      </c>
      <c r="FO4" s="42">
        <f t="shared" si="10"/>
        <v>2039</v>
      </c>
      <c r="FP4" s="42">
        <f t="shared" si="10"/>
        <v>2039</v>
      </c>
      <c r="FQ4" s="42">
        <f t="shared" si="10"/>
        <v>2039</v>
      </c>
      <c r="FR4" s="42">
        <f t="shared" si="10"/>
        <v>2040</v>
      </c>
      <c r="FS4" s="42">
        <f t="shared" si="10"/>
        <v>2040</v>
      </c>
      <c r="FT4" s="42">
        <f t="shared" si="10"/>
        <v>2040</v>
      </c>
      <c r="FU4" s="42">
        <f t="shared" si="10"/>
        <v>2040</v>
      </c>
      <c r="FV4" s="42">
        <f t="shared" si="10"/>
        <v>2040</v>
      </c>
      <c r="FW4" s="42">
        <f t="shared" si="10"/>
        <v>2040</v>
      </c>
      <c r="FX4" s="42">
        <f t="shared" si="10"/>
        <v>2040</v>
      </c>
      <c r="FY4" s="42">
        <f t="shared" si="10"/>
        <v>2040</v>
      </c>
      <c r="FZ4" s="42">
        <f t="shared" si="10"/>
        <v>2040</v>
      </c>
      <c r="GA4" s="42">
        <f t="shared" si="10"/>
        <v>2040</v>
      </c>
      <c r="GB4" s="42">
        <f t="shared" si="10"/>
        <v>2040</v>
      </c>
      <c r="GC4" s="42">
        <f t="shared" si="10"/>
        <v>2040</v>
      </c>
      <c r="GD4" s="42">
        <f t="shared" si="10"/>
        <v>2041</v>
      </c>
      <c r="GE4" s="42">
        <f t="shared" si="10"/>
        <v>2041</v>
      </c>
      <c r="GF4" s="42">
        <f t="shared" si="10"/>
        <v>2041</v>
      </c>
      <c r="GG4" s="42">
        <f t="shared" si="10"/>
        <v>2041</v>
      </c>
      <c r="GH4" s="42">
        <f t="shared" si="10"/>
        <v>2041</v>
      </c>
      <c r="GI4" s="42">
        <f t="shared" si="10"/>
        <v>2041</v>
      </c>
      <c r="GJ4" s="42">
        <f t="shared" si="10"/>
        <v>2041</v>
      </c>
      <c r="GK4" s="42">
        <f t="shared" si="10"/>
        <v>2041</v>
      </c>
      <c r="GL4" s="42">
        <f t="shared" si="10"/>
        <v>2041</v>
      </c>
      <c r="GM4" s="42">
        <f t="shared" si="10"/>
        <v>2041</v>
      </c>
      <c r="GN4" s="42">
        <f t="shared" si="10"/>
        <v>2041</v>
      </c>
      <c r="GO4" s="42">
        <f t="shared" si="10"/>
        <v>2041</v>
      </c>
      <c r="GP4" s="42">
        <f t="shared" si="10"/>
        <v>2042</v>
      </c>
      <c r="GQ4" s="42">
        <f t="shared" si="10"/>
        <v>2042</v>
      </c>
      <c r="GR4" s="42">
        <f t="shared" si="10"/>
        <v>2042</v>
      </c>
      <c r="GS4" s="42">
        <f t="shared" si="10"/>
        <v>2042</v>
      </c>
      <c r="GT4" s="42">
        <f t="shared" si="10"/>
        <v>2042</v>
      </c>
      <c r="GU4" s="42">
        <f t="shared" si="10"/>
        <v>2042</v>
      </c>
      <c r="GV4" s="42">
        <f t="shared" si="10"/>
        <v>2042</v>
      </c>
      <c r="GW4" s="42">
        <f t="shared" si="10"/>
        <v>2042</v>
      </c>
      <c r="GX4" s="42">
        <f t="shared" si="10"/>
        <v>2042</v>
      </c>
      <c r="GY4" s="42">
        <f t="shared" si="10"/>
        <v>2042</v>
      </c>
      <c r="GZ4" s="42">
        <f t="shared" si="10"/>
        <v>2042</v>
      </c>
      <c r="HA4" s="42">
        <f t="shared" si="10"/>
        <v>2042</v>
      </c>
      <c r="HB4" s="42">
        <f t="shared" si="10"/>
        <v>2043</v>
      </c>
      <c r="HC4" s="42">
        <f t="shared" ref="HC4:IK4" si="11">+GQ4+1</f>
        <v>2043</v>
      </c>
      <c r="HD4" s="42">
        <f t="shared" si="11"/>
        <v>2043</v>
      </c>
      <c r="HE4" s="42">
        <f t="shared" si="11"/>
        <v>2043</v>
      </c>
      <c r="HF4" s="42">
        <f t="shared" si="11"/>
        <v>2043</v>
      </c>
      <c r="HG4" s="42">
        <f t="shared" si="11"/>
        <v>2043</v>
      </c>
      <c r="HH4" s="42">
        <f t="shared" si="11"/>
        <v>2043</v>
      </c>
      <c r="HI4" s="42">
        <f t="shared" si="11"/>
        <v>2043</v>
      </c>
      <c r="HJ4" s="42">
        <f t="shared" si="11"/>
        <v>2043</v>
      </c>
      <c r="HK4" s="42">
        <f t="shared" si="11"/>
        <v>2043</v>
      </c>
      <c r="HL4" s="42">
        <f t="shared" si="11"/>
        <v>2043</v>
      </c>
      <c r="HM4" s="42">
        <f t="shared" si="11"/>
        <v>2043</v>
      </c>
      <c r="HN4" s="42">
        <f t="shared" si="11"/>
        <v>2044</v>
      </c>
      <c r="HO4" s="42">
        <f t="shared" si="11"/>
        <v>2044</v>
      </c>
      <c r="HP4" s="42">
        <f t="shared" si="11"/>
        <v>2044</v>
      </c>
      <c r="HQ4" s="42">
        <f t="shared" si="11"/>
        <v>2044</v>
      </c>
      <c r="HR4" s="42">
        <f t="shared" si="11"/>
        <v>2044</v>
      </c>
      <c r="HS4" s="42">
        <f t="shared" si="11"/>
        <v>2044</v>
      </c>
      <c r="HT4" s="42">
        <f t="shared" si="11"/>
        <v>2044</v>
      </c>
      <c r="HU4" s="42">
        <f t="shared" si="11"/>
        <v>2044</v>
      </c>
      <c r="HV4" s="42">
        <f t="shared" si="11"/>
        <v>2044</v>
      </c>
      <c r="HW4" s="42">
        <f t="shared" si="11"/>
        <v>2044</v>
      </c>
      <c r="HX4" s="42">
        <f t="shared" si="11"/>
        <v>2044</v>
      </c>
      <c r="HY4" s="42">
        <f t="shared" si="11"/>
        <v>2044</v>
      </c>
      <c r="HZ4" s="42">
        <f t="shared" si="11"/>
        <v>2045</v>
      </c>
      <c r="IA4" s="42">
        <f t="shared" si="11"/>
        <v>2045</v>
      </c>
      <c r="IB4" s="42">
        <f t="shared" si="11"/>
        <v>2045</v>
      </c>
      <c r="IC4" s="42">
        <f t="shared" si="11"/>
        <v>2045</v>
      </c>
      <c r="ID4" s="42">
        <f t="shared" si="11"/>
        <v>2045</v>
      </c>
      <c r="IE4" s="42">
        <f t="shared" si="11"/>
        <v>2045</v>
      </c>
      <c r="IF4" s="42">
        <f t="shared" si="11"/>
        <v>2045</v>
      </c>
      <c r="IG4" s="42">
        <f t="shared" si="11"/>
        <v>2045</v>
      </c>
      <c r="IH4" s="42">
        <f t="shared" si="11"/>
        <v>2045</v>
      </c>
      <c r="II4" s="42">
        <f t="shared" si="11"/>
        <v>2045</v>
      </c>
      <c r="IJ4" s="42">
        <f t="shared" si="11"/>
        <v>2045</v>
      </c>
      <c r="IK4" s="42">
        <f t="shared" si="11"/>
        <v>2045</v>
      </c>
    </row>
    <row r="5" spans="2:261" ht="15.5" thickTop="1" thickBot="1" x14ac:dyDescent="0.4">
      <c r="B5" s="41" t="s">
        <v>187</v>
      </c>
      <c r="C5" s="42">
        <v>10</v>
      </c>
      <c r="D5" s="42">
        <v>11</v>
      </c>
      <c r="E5" s="42">
        <v>12</v>
      </c>
      <c r="F5" s="42">
        <v>1</v>
      </c>
      <c r="G5" s="42">
        <f>+F5+1</f>
        <v>2</v>
      </c>
      <c r="H5" s="42">
        <f t="shared" ref="H5:Q5" si="12">+G5+1</f>
        <v>3</v>
      </c>
      <c r="I5" s="42">
        <f t="shared" si="12"/>
        <v>4</v>
      </c>
      <c r="J5" s="42">
        <f t="shared" si="12"/>
        <v>5</v>
      </c>
      <c r="K5" s="42">
        <f t="shared" si="12"/>
        <v>6</v>
      </c>
      <c r="L5" s="42">
        <f t="shared" si="12"/>
        <v>7</v>
      </c>
      <c r="M5" s="42">
        <f t="shared" si="12"/>
        <v>8</v>
      </c>
      <c r="N5" s="42">
        <f t="shared" si="12"/>
        <v>9</v>
      </c>
      <c r="O5" s="42">
        <f t="shared" si="12"/>
        <v>10</v>
      </c>
      <c r="P5" s="42">
        <f t="shared" si="12"/>
        <v>11</v>
      </c>
      <c r="Q5" s="42">
        <f t="shared" si="12"/>
        <v>12</v>
      </c>
      <c r="R5" s="42">
        <f>+F5</f>
        <v>1</v>
      </c>
      <c r="S5" s="42">
        <f t="shared" ref="S5:CD5" si="13">+G5</f>
        <v>2</v>
      </c>
      <c r="T5" s="42">
        <f t="shared" si="13"/>
        <v>3</v>
      </c>
      <c r="U5" s="42">
        <f t="shared" si="13"/>
        <v>4</v>
      </c>
      <c r="V5" s="42">
        <f t="shared" si="13"/>
        <v>5</v>
      </c>
      <c r="W5" s="42">
        <f t="shared" si="13"/>
        <v>6</v>
      </c>
      <c r="X5" s="42">
        <f t="shared" si="13"/>
        <v>7</v>
      </c>
      <c r="Y5" s="42">
        <f t="shared" si="13"/>
        <v>8</v>
      </c>
      <c r="Z5" s="42">
        <f t="shared" si="13"/>
        <v>9</v>
      </c>
      <c r="AA5" s="42">
        <f t="shared" si="13"/>
        <v>10</v>
      </c>
      <c r="AB5" s="42">
        <f t="shared" si="13"/>
        <v>11</v>
      </c>
      <c r="AC5" s="42">
        <f t="shared" si="13"/>
        <v>12</v>
      </c>
      <c r="AD5" s="42">
        <f t="shared" si="13"/>
        <v>1</v>
      </c>
      <c r="AE5" s="42">
        <f t="shared" si="13"/>
        <v>2</v>
      </c>
      <c r="AF5" s="42">
        <f t="shared" si="13"/>
        <v>3</v>
      </c>
      <c r="AG5" s="42">
        <f t="shared" si="13"/>
        <v>4</v>
      </c>
      <c r="AH5" s="42">
        <f t="shared" si="13"/>
        <v>5</v>
      </c>
      <c r="AI5" s="42">
        <f t="shared" si="13"/>
        <v>6</v>
      </c>
      <c r="AJ5" s="42">
        <f t="shared" si="13"/>
        <v>7</v>
      </c>
      <c r="AK5" s="42">
        <f t="shared" si="13"/>
        <v>8</v>
      </c>
      <c r="AL5" s="42">
        <f t="shared" si="13"/>
        <v>9</v>
      </c>
      <c r="AM5" s="42">
        <f t="shared" si="13"/>
        <v>10</v>
      </c>
      <c r="AN5" s="42">
        <f t="shared" si="13"/>
        <v>11</v>
      </c>
      <c r="AO5" s="42">
        <f t="shared" si="13"/>
        <v>12</v>
      </c>
      <c r="AP5" s="42">
        <f t="shared" si="13"/>
        <v>1</v>
      </c>
      <c r="AQ5" s="42">
        <f t="shared" si="13"/>
        <v>2</v>
      </c>
      <c r="AR5" s="42">
        <f t="shared" si="13"/>
        <v>3</v>
      </c>
      <c r="AS5" s="42">
        <f t="shared" si="13"/>
        <v>4</v>
      </c>
      <c r="AT5" s="42">
        <f t="shared" si="13"/>
        <v>5</v>
      </c>
      <c r="AU5" s="42">
        <f t="shared" si="13"/>
        <v>6</v>
      </c>
      <c r="AV5" s="42">
        <f t="shared" si="13"/>
        <v>7</v>
      </c>
      <c r="AW5" s="42">
        <f t="shared" si="13"/>
        <v>8</v>
      </c>
      <c r="AX5" s="42">
        <f t="shared" si="13"/>
        <v>9</v>
      </c>
      <c r="AY5" s="42">
        <f t="shared" si="13"/>
        <v>10</v>
      </c>
      <c r="AZ5" s="42">
        <f t="shared" si="13"/>
        <v>11</v>
      </c>
      <c r="BA5" s="42">
        <f t="shared" si="13"/>
        <v>12</v>
      </c>
      <c r="BB5" s="42">
        <f t="shared" si="13"/>
        <v>1</v>
      </c>
      <c r="BC5" s="42">
        <f t="shared" si="13"/>
        <v>2</v>
      </c>
      <c r="BD5" s="42">
        <f t="shared" si="13"/>
        <v>3</v>
      </c>
      <c r="BE5" s="42">
        <f t="shared" si="13"/>
        <v>4</v>
      </c>
      <c r="BF5" s="42">
        <f t="shared" si="13"/>
        <v>5</v>
      </c>
      <c r="BG5" s="42">
        <f t="shared" si="13"/>
        <v>6</v>
      </c>
      <c r="BH5" s="42">
        <f t="shared" si="13"/>
        <v>7</v>
      </c>
      <c r="BI5" s="42">
        <f t="shared" si="13"/>
        <v>8</v>
      </c>
      <c r="BJ5" s="42">
        <f t="shared" si="13"/>
        <v>9</v>
      </c>
      <c r="BK5" s="42">
        <f t="shared" si="13"/>
        <v>10</v>
      </c>
      <c r="BL5" s="42">
        <f t="shared" si="13"/>
        <v>11</v>
      </c>
      <c r="BM5" s="42">
        <f t="shared" si="13"/>
        <v>12</v>
      </c>
      <c r="BN5" s="42">
        <f t="shared" si="13"/>
        <v>1</v>
      </c>
      <c r="BO5" s="42">
        <f t="shared" si="13"/>
        <v>2</v>
      </c>
      <c r="BP5" s="42">
        <f t="shared" si="13"/>
        <v>3</v>
      </c>
      <c r="BQ5" s="42">
        <f t="shared" si="13"/>
        <v>4</v>
      </c>
      <c r="BR5" s="42">
        <f t="shared" si="13"/>
        <v>5</v>
      </c>
      <c r="BS5" s="42">
        <f t="shared" si="13"/>
        <v>6</v>
      </c>
      <c r="BT5" s="42">
        <f t="shared" si="13"/>
        <v>7</v>
      </c>
      <c r="BU5" s="42">
        <f t="shared" si="13"/>
        <v>8</v>
      </c>
      <c r="BV5" s="42">
        <f t="shared" si="13"/>
        <v>9</v>
      </c>
      <c r="BW5" s="42">
        <f t="shared" si="13"/>
        <v>10</v>
      </c>
      <c r="BX5" s="42">
        <f t="shared" si="13"/>
        <v>11</v>
      </c>
      <c r="BY5" s="42">
        <f t="shared" si="13"/>
        <v>12</v>
      </c>
      <c r="BZ5" s="42">
        <f t="shared" si="13"/>
        <v>1</v>
      </c>
      <c r="CA5" s="42">
        <f t="shared" si="13"/>
        <v>2</v>
      </c>
      <c r="CB5" s="42">
        <f t="shared" si="13"/>
        <v>3</v>
      </c>
      <c r="CC5" s="42">
        <f t="shared" si="13"/>
        <v>4</v>
      </c>
      <c r="CD5" s="42">
        <f t="shared" si="13"/>
        <v>5</v>
      </c>
      <c r="CE5" s="42">
        <f t="shared" ref="CE5:EP5" si="14">+BS5</f>
        <v>6</v>
      </c>
      <c r="CF5" s="42">
        <f t="shared" si="14"/>
        <v>7</v>
      </c>
      <c r="CG5" s="42">
        <f t="shared" si="14"/>
        <v>8</v>
      </c>
      <c r="CH5" s="42">
        <f t="shared" si="14"/>
        <v>9</v>
      </c>
      <c r="CI5" s="42">
        <f t="shared" si="14"/>
        <v>10</v>
      </c>
      <c r="CJ5" s="42">
        <f t="shared" si="14"/>
        <v>11</v>
      </c>
      <c r="CK5" s="42">
        <f t="shared" si="14"/>
        <v>12</v>
      </c>
      <c r="CL5" s="42">
        <f t="shared" si="14"/>
        <v>1</v>
      </c>
      <c r="CM5" s="42">
        <f t="shared" si="14"/>
        <v>2</v>
      </c>
      <c r="CN5" s="42">
        <f t="shared" si="14"/>
        <v>3</v>
      </c>
      <c r="CO5" s="42">
        <f t="shared" si="14"/>
        <v>4</v>
      </c>
      <c r="CP5" s="42">
        <f t="shared" si="14"/>
        <v>5</v>
      </c>
      <c r="CQ5" s="42">
        <f t="shared" si="14"/>
        <v>6</v>
      </c>
      <c r="CR5" s="42">
        <f t="shared" si="14"/>
        <v>7</v>
      </c>
      <c r="CS5" s="42">
        <f t="shared" si="14"/>
        <v>8</v>
      </c>
      <c r="CT5" s="42">
        <f t="shared" si="14"/>
        <v>9</v>
      </c>
      <c r="CU5" s="42">
        <f t="shared" si="14"/>
        <v>10</v>
      </c>
      <c r="CV5" s="42">
        <f t="shared" si="14"/>
        <v>11</v>
      </c>
      <c r="CW5" s="42">
        <f t="shared" si="14"/>
        <v>12</v>
      </c>
      <c r="CX5" s="42">
        <f t="shared" si="14"/>
        <v>1</v>
      </c>
      <c r="CY5" s="42">
        <f t="shared" si="14"/>
        <v>2</v>
      </c>
      <c r="CZ5" s="42">
        <f t="shared" si="14"/>
        <v>3</v>
      </c>
      <c r="DA5" s="42">
        <f t="shared" si="14"/>
        <v>4</v>
      </c>
      <c r="DB5" s="42">
        <f t="shared" si="14"/>
        <v>5</v>
      </c>
      <c r="DC5" s="42">
        <f t="shared" si="14"/>
        <v>6</v>
      </c>
      <c r="DD5" s="42">
        <f t="shared" si="14"/>
        <v>7</v>
      </c>
      <c r="DE5" s="42">
        <f t="shared" si="14"/>
        <v>8</v>
      </c>
      <c r="DF5" s="42">
        <f t="shared" si="14"/>
        <v>9</v>
      </c>
      <c r="DG5" s="42">
        <f t="shared" si="14"/>
        <v>10</v>
      </c>
      <c r="DH5" s="42">
        <f t="shared" si="14"/>
        <v>11</v>
      </c>
      <c r="DI5" s="42">
        <f t="shared" si="14"/>
        <v>12</v>
      </c>
      <c r="DJ5" s="42">
        <f t="shared" si="14"/>
        <v>1</v>
      </c>
      <c r="DK5" s="42">
        <f t="shared" si="14"/>
        <v>2</v>
      </c>
      <c r="DL5" s="42">
        <f t="shared" si="14"/>
        <v>3</v>
      </c>
      <c r="DM5" s="42">
        <f t="shared" si="14"/>
        <v>4</v>
      </c>
      <c r="DN5" s="42">
        <f t="shared" si="14"/>
        <v>5</v>
      </c>
      <c r="DO5" s="42">
        <f t="shared" si="14"/>
        <v>6</v>
      </c>
      <c r="DP5" s="42">
        <f t="shared" si="14"/>
        <v>7</v>
      </c>
      <c r="DQ5" s="42">
        <f t="shared" si="14"/>
        <v>8</v>
      </c>
      <c r="DR5" s="42">
        <f t="shared" si="14"/>
        <v>9</v>
      </c>
      <c r="DS5" s="42">
        <f t="shared" si="14"/>
        <v>10</v>
      </c>
      <c r="DT5" s="42">
        <f t="shared" si="14"/>
        <v>11</v>
      </c>
      <c r="DU5" s="42">
        <f t="shared" si="14"/>
        <v>12</v>
      </c>
      <c r="DV5" s="42">
        <f t="shared" si="14"/>
        <v>1</v>
      </c>
      <c r="DW5" s="42">
        <f t="shared" si="14"/>
        <v>2</v>
      </c>
      <c r="DX5" s="42">
        <f t="shared" si="14"/>
        <v>3</v>
      </c>
      <c r="DY5" s="42">
        <f t="shared" si="14"/>
        <v>4</v>
      </c>
      <c r="DZ5" s="42">
        <f t="shared" si="14"/>
        <v>5</v>
      </c>
      <c r="EA5" s="42">
        <f t="shared" si="14"/>
        <v>6</v>
      </c>
      <c r="EB5" s="42">
        <f t="shared" si="14"/>
        <v>7</v>
      </c>
      <c r="EC5" s="42">
        <f t="shared" si="14"/>
        <v>8</v>
      </c>
      <c r="ED5" s="42">
        <f t="shared" si="14"/>
        <v>9</v>
      </c>
      <c r="EE5" s="42">
        <f t="shared" si="14"/>
        <v>10</v>
      </c>
      <c r="EF5" s="42">
        <f t="shared" si="14"/>
        <v>11</v>
      </c>
      <c r="EG5" s="42">
        <f t="shared" si="14"/>
        <v>12</v>
      </c>
      <c r="EH5" s="42">
        <f t="shared" si="14"/>
        <v>1</v>
      </c>
      <c r="EI5" s="42">
        <f t="shared" si="14"/>
        <v>2</v>
      </c>
      <c r="EJ5" s="42">
        <f t="shared" si="14"/>
        <v>3</v>
      </c>
      <c r="EK5" s="42">
        <f t="shared" si="14"/>
        <v>4</v>
      </c>
      <c r="EL5" s="42">
        <f t="shared" si="14"/>
        <v>5</v>
      </c>
      <c r="EM5" s="42">
        <f t="shared" si="14"/>
        <v>6</v>
      </c>
      <c r="EN5" s="42">
        <f t="shared" si="14"/>
        <v>7</v>
      </c>
      <c r="EO5" s="42">
        <f t="shared" si="14"/>
        <v>8</v>
      </c>
      <c r="EP5" s="42">
        <f t="shared" si="14"/>
        <v>9</v>
      </c>
      <c r="EQ5" s="42">
        <f t="shared" ref="EQ5:HB5" si="15">+EE5</f>
        <v>10</v>
      </c>
      <c r="ER5" s="42">
        <f t="shared" si="15"/>
        <v>11</v>
      </c>
      <c r="ES5" s="42">
        <f t="shared" si="15"/>
        <v>12</v>
      </c>
      <c r="ET5" s="42">
        <f t="shared" si="15"/>
        <v>1</v>
      </c>
      <c r="EU5" s="42">
        <f t="shared" si="15"/>
        <v>2</v>
      </c>
      <c r="EV5" s="42">
        <f t="shared" si="15"/>
        <v>3</v>
      </c>
      <c r="EW5" s="42">
        <f t="shared" si="15"/>
        <v>4</v>
      </c>
      <c r="EX5" s="42">
        <f t="shared" si="15"/>
        <v>5</v>
      </c>
      <c r="EY5" s="42">
        <f t="shared" si="15"/>
        <v>6</v>
      </c>
      <c r="EZ5" s="42">
        <f t="shared" si="15"/>
        <v>7</v>
      </c>
      <c r="FA5" s="42">
        <f t="shared" si="15"/>
        <v>8</v>
      </c>
      <c r="FB5" s="42">
        <f t="shared" si="15"/>
        <v>9</v>
      </c>
      <c r="FC5" s="42">
        <f t="shared" si="15"/>
        <v>10</v>
      </c>
      <c r="FD5" s="42">
        <f t="shared" si="15"/>
        <v>11</v>
      </c>
      <c r="FE5" s="42">
        <f t="shared" si="15"/>
        <v>12</v>
      </c>
      <c r="FF5" s="42">
        <f t="shared" si="15"/>
        <v>1</v>
      </c>
      <c r="FG5" s="42">
        <f t="shared" si="15"/>
        <v>2</v>
      </c>
      <c r="FH5" s="42">
        <f t="shared" si="15"/>
        <v>3</v>
      </c>
      <c r="FI5" s="42">
        <f t="shared" si="15"/>
        <v>4</v>
      </c>
      <c r="FJ5" s="42">
        <f t="shared" si="15"/>
        <v>5</v>
      </c>
      <c r="FK5" s="42">
        <f t="shared" si="15"/>
        <v>6</v>
      </c>
      <c r="FL5" s="42">
        <f t="shared" si="15"/>
        <v>7</v>
      </c>
      <c r="FM5" s="42">
        <f t="shared" si="15"/>
        <v>8</v>
      </c>
      <c r="FN5" s="42">
        <f t="shared" si="15"/>
        <v>9</v>
      </c>
      <c r="FO5" s="42">
        <f t="shared" si="15"/>
        <v>10</v>
      </c>
      <c r="FP5" s="42">
        <f t="shared" si="15"/>
        <v>11</v>
      </c>
      <c r="FQ5" s="42">
        <f t="shared" si="15"/>
        <v>12</v>
      </c>
      <c r="FR5" s="42">
        <f t="shared" si="15"/>
        <v>1</v>
      </c>
      <c r="FS5" s="42">
        <f t="shared" si="15"/>
        <v>2</v>
      </c>
      <c r="FT5" s="42">
        <f t="shared" si="15"/>
        <v>3</v>
      </c>
      <c r="FU5" s="42">
        <f t="shared" si="15"/>
        <v>4</v>
      </c>
      <c r="FV5" s="42">
        <f t="shared" si="15"/>
        <v>5</v>
      </c>
      <c r="FW5" s="42">
        <f t="shared" si="15"/>
        <v>6</v>
      </c>
      <c r="FX5" s="42">
        <f t="shared" si="15"/>
        <v>7</v>
      </c>
      <c r="FY5" s="42">
        <f t="shared" si="15"/>
        <v>8</v>
      </c>
      <c r="FZ5" s="42">
        <f t="shared" si="15"/>
        <v>9</v>
      </c>
      <c r="GA5" s="42">
        <f t="shared" si="15"/>
        <v>10</v>
      </c>
      <c r="GB5" s="42">
        <f t="shared" si="15"/>
        <v>11</v>
      </c>
      <c r="GC5" s="42">
        <f t="shared" si="15"/>
        <v>12</v>
      </c>
      <c r="GD5" s="42">
        <f t="shared" si="15"/>
        <v>1</v>
      </c>
      <c r="GE5" s="42">
        <f t="shared" si="15"/>
        <v>2</v>
      </c>
      <c r="GF5" s="42">
        <f t="shared" si="15"/>
        <v>3</v>
      </c>
      <c r="GG5" s="42">
        <f t="shared" si="15"/>
        <v>4</v>
      </c>
      <c r="GH5" s="42">
        <f t="shared" si="15"/>
        <v>5</v>
      </c>
      <c r="GI5" s="42">
        <f t="shared" si="15"/>
        <v>6</v>
      </c>
      <c r="GJ5" s="42">
        <f t="shared" si="15"/>
        <v>7</v>
      </c>
      <c r="GK5" s="42">
        <f t="shared" si="15"/>
        <v>8</v>
      </c>
      <c r="GL5" s="42">
        <f t="shared" si="15"/>
        <v>9</v>
      </c>
      <c r="GM5" s="42">
        <f t="shared" si="15"/>
        <v>10</v>
      </c>
      <c r="GN5" s="42">
        <f t="shared" si="15"/>
        <v>11</v>
      </c>
      <c r="GO5" s="42">
        <f t="shared" si="15"/>
        <v>12</v>
      </c>
      <c r="GP5" s="42">
        <f t="shared" si="15"/>
        <v>1</v>
      </c>
      <c r="GQ5" s="42">
        <f t="shared" si="15"/>
        <v>2</v>
      </c>
      <c r="GR5" s="42">
        <f t="shared" si="15"/>
        <v>3</v>
      </c>
      <c r="GS5" s="42">
        <f t="shared" si="15"/>
        <v>4</v>
      </c>
      <c r="GT5" s="42">
        <f t="shared" si="15"/>
        <v>5</v>
      </c>
      <c r="GU5" s="42">
        <f t="shared" si="15"/>
        <v>6</v>
      </c>
      <c r="GV5" s="42">
        <f t="shared" si="15"/>
        <v>7</v>
      </c>
      <c r="GW5" s="42">
        <f t="shared" si="15"/>
        <v>8</v>
      </c>
      <c r="GX5" s="42">
        <f t="shared" si="15"/>
        <v>9</v>
      </c>
      <c r="GY5" s="42">
        <f t="shared" si="15"/>
        <v>10</v>
      </c>
      <c r="GZ5" s="42">
        <f t="shared" si="15"/>
        <v>11</v>
      </c>
      <c r="HA5" s="42">
        <f t="shared" si="15"/>
        <v>12</v>
      </c>
      <c r="HB5" s="42">
        <f t="shared" si="15"/>
        <v>1</v>
      </c>
      <c r="HC5" s="42">
        <f t="shared" ref="HC5:IK5" si="16">+GQ5</f>
        <v>2</v>
      </c>
      <c r="HD5" s="42">
        <f t="shared" si="16"/>
        <v>3</v>
      </c>
      <c r="HE5" s="42">
        <f t="shared" si="16"/>
        <v>4</v>
      </c>
      <c r="HF5" s="42">
        <f t="shared" si="16"/>
        <v>5</v>
      </c>
      <c r="HG5" s="42">
        <f t="shared" si="16"/>
        <v>6</v>
      </c>
      <c r="HH5" s="42">
        <f t="shared" si="16"/>
        <v>7</v>
      </c>
      <c r="HI5" s="42">
        <f t="shared" si="16"/>
        <v>8</v>
      </c>
      <c r="HJ5" s="42">
        <f t="shared" si="16"/>
        <v>9</v>
      </c>
      <c r="HK5" s="42">
        <f t="shared" si="16"/>
        <v>10</v>
      </c>
      <c r="HL5" s="42">
        <f t="shared" si="16"/>
        <v>11</v>
      </c>
      <c r="HM5" s="42">
        <f t="shared" si="16"/>
        <v>12</v>
      </c>
      <c r="HN5" s="42">
        <f t="shared" si="16"/>
        <v>1</v>
      </c>
      <c r="HO5" s="42">
        <f t="shared" si="16"/>
        <v>2</v>
      </c>
      <c r="HP5" s="42">
        <f t="shared" si="16"/>
        <v>3</v>
      </c>
      <c r="HQ5" s="42">
        <f t="shared" si="16"/>
        <v>4</v>
      </c>
      <c r="HR5" s="42">
        <f t="shared" si="16"/>
        <v>5</v>
      </c>
      <c r="HS5" s="42">
        <f t="shared" si="16"/>
        <v>6</v>
      </c>
      <c r="HT5" s="42">
        <f t="shared" si="16"/>
        <v>7</v>
      </c>
      <c r="HU5" s="42">
        <f t="shared" si="16"/>
        <v>8</v>
      </c>
      <c r="HV5" s="42">
        <f t="shared" si="16"/>
        <v>9</v>
      </c>
      <c r="HW5" s="42">
        <f t="shared" si="16"/>
        <v>10</v>
      </c>
      <c r="HX5" s="42">
        <f t="shared" si="16"/>
        <v>11</v>
      </c>
      <c r="HY5" s="42">
        <f t="shared" si="16"/>
        <v>12</v>
      </c>
      <c r="HZ5" s="42">
        <f t="shared" si="16"/>
        <v>1</v>
      </c>
      <c r="IA5" s="42">
        <f t="shared" si="16"/>
        <v>2</v>
      </c>
      <c r="IB5" s="42">
        <f t="shared" si="16"/>
        <v>3</v>
      </c>
      <c r="IC5" s="42">
        <f t="shared" si="16"/>
        <v>4</v>
      </c>
      <c r="ID5" s="42">
        <f t="shared" si="16"/>
        <v>5</v>
      </c>
      <c r="IE5" s="42">
        <f t="shared" si="16"/>
        <v>6</v>
      </c>
      <c r="IF5" s="42">
        <f t="shared" si="16"/>
        <v>7</v>
      </c>
      <c r="IG5" s="42">
        <f t="shared" si="16"/>
        <v>8</v>
      </c>
      <c r="IH5" s="42">
        <f t="shared" si="16"/>
        <v>9</v>
      </c>
      <c r="II5" s="42">
        <f t="shared" si="16"/>
        <v>10</v>
      </c>
      <c r="IJ5" s="42">
        <f t="shared" si="16"/>
        <v>11</v>
      </c>
      <c r="IK5" s="42">
        <f t="shared" si="16"/>
        <v>12</v>
      </c>
    </row>
    <row r="6" spans="2:261" ht="15.5" thickTop="1" thickBot="1" x14ac:dyDescent="0.4">
      <c r="B6" s="41" t="s">
        <v>189</v>
      </c>
      <c r="C6" s="42">
        <v>1</v>
      </c>
      <c r="D6" s="42">
        <f>+C6+1</f>
        <v>2</v>
      </c>
      <c r="E6" s="42">
        <f t="shared" ref="E6:BP6" si="17">+D6+1</f>
        <v>3</v>
      </c>
      <c r="F6" s="42">
        <f>+E6+1</f>
        <v>4</v>
      </c>
      <c r="G6" s="42">
        <f t="shared" si="17"/>
        <v>5</v>
      </c>
      <c r="H6" s="42">
        <f t="shared" si="17"/>
        <v>6</v>
      </c>
      <c r="I6" s="42">
        <f t="shared" si="17"/>
        <v>7</v>
      </c>
      <c r="J6" s="42">
        <f t="shared" si="17"/>
        <v>8</v>
      </c>
      <c r="K6" s="42">
        <f t="shared" si="17"/>
        <v>9</v>
      </c>
      <c r="L6" s="42">
        <f t="shared" si="17"/>
        <v>10</v>
      </c>
      <c r="M6" s="42">
        <f t="shared" si="17"/>
        <v>11</v>
      </c>
      <c r="N6" s="42">
        <f t="shared" si="17"/>
        <v>12</v>
      </c>
      <c r="O6" s="42">
        <f t="shared" si="17"/>
        <v>13</v>
      </c>
      <c r="P6" s="42">
        <f t="shared" si="17"/>
        <v>14</v>
      </c>
      <c r="Q6" s="42">
        <f t="shared" si="17"/>
        <v>15</v>
      </c>
      <c r="R6" s="42">
        <f t="shared" si="17"/>
        <v>16</v>
      </c>
      <c r="S6" s="42">
        <f t="shared" si="17"/>
        <v>17</v>
      </c>
      <c r="T6" s="42">
        <f t="shared" si="17"/>
        <v>18</v>
      </c>
      <c r="U6" s="42">
        <f t="shared" si="17"/>
        <v>19</v>
      </c>
      <c r="V6" s="42">
        <f t="shared" si="17"/>
        <v>20</v>
      </c>
      <c r="W6" s="42">
        <f t="shared" si="17"/>
        <v>21</v>
      </c>
      <c r="X6" s="42">
        <f t="shared" si="17"/>
        <v>22</v>
      </c>
      <c r="Y6" s="42">
        <f t="shared" si="17"/>
        <v>23</v>
      </c>
      <c r="Z6" s="42">
        <f t="shared" si="17"/>
        <v>24</v>
      </c>
      <c r="AA6" s="42">
        <f t="shared" si="17"/>
        <v>25</v>
      </c>
      <c r="AB6" s="42">
        <f t="shared" si="17"/>
        <v>26</v>
      </c>
      <c r="AC6" s="42">
        <f t="shared" si="17"/>
        <v>27</v>
      </c>
      <c r="AD6" s="42">
        <f t="shared" si="17"/>
        <v>28</v>
      </c>
      <c r="AE6" s="42">
        <f t="shared" si="17"/>
        <v>29</v>
      </c>
      <c r="AF6" s="42">
        <f t="shared" si="17"/>
        <v>30</v>
      </c>
      <c r="AG6" s="42">
        <f t="shared" si="17"/>
        <v>31</v>
      </c>
      <c r="AH6" s="42">
        <f t="shared" si="17"/>
        <v>32</v>
      </c>
      <c r="AI6" s="42">
        <f t="shared" si="17"/>
        <v>33</v>
      </c>
      <c r="AJ6" s="42">
        <f t="shared" si="17"/>
        <v>34</v>
      </c>
      <c r="AK6" s="42">
        <f t="shared" si="17"/>
        <v>35</v>
      </c>
      <c r="AL6" s="42">
        <f t="shared" si="17"/>
        <v>36</v>
      </c>
      <c r="AM6" s="42">
        <f t="shared" si="17"/>
        <v>37</v>
      </c>
      <c r="AN6" s="42">
        <f t="shared" si="17"/>
        <v>38</v>
      </c>
      <c r="AO6" s="42">
        <f t="shared" si="17"/>
        <v>39</v>
      </c>
      <c r="AP6" s="42">
        <f t="shared" si="17"/>
        <v>40</v>
      </c>
      <c r="AQ6" s="42">
        <f t="shared" si="17"/>
        <v>41</v>
      </c>
      <c r="AR6" s="42">
        <f t="shared" si="17"/>
        <v>42</v>
      </c>
      <c r="AS6" s="42">
        <f t="shared" si="17"/>
        <v>43</v>
      </c>
      <c r="AT6" s="42">
        <f t="shared" si="17"/>
        <v>44</v>
      </c>
      <c r="AU6" s="42">
        <f t="shared" si="17"/>
        <v>45</v>
      </c>
      <c r="AV6" s="42">
        <f t="shared" si="17"/>
        <v>46</v>
      </c>
      <c r="AW6" s="42">
        <f t="shared" si="17"/>
        <v>47</v>
      </c>
      <c r="AX6" s="42">
        <f t="shared" si="17"/>
        <v>48</v>
      </c>
      <c r="AY6" s="42">
        <f t="shared" si="17"/>
        <v>49</v>
      </c>
      <c r="AZ6" s="42">
        <f t="shared" si="17"/>
        <v>50</v>
      </c>
      <c r="BA6" s="42">
        <f t="shared" si="17"/>
        <v>51</v>
      </c>
      <c r="BB6" s="42">
        <f t="shared" si="17"/>
        <v>52</v>
      </c>
      <c r="BC6" s="42">
        <f t="shared" si="17"/>
        <v>53</v>
      </c>
      <c r="BD6" s="42">
        <f t="shared" si="17"/>
        <v>54</v>
      </c>
      <c r="BE6" s="42">
        <f t="shared" si="17"/>
        <v>55</v>
      </c>
      <c r="BF6" s="42">
        <f t="shared" si="17"/>
        <v>56</v>
      </c>
      <c r="BG6" s="42">
        <f t="shared" si="17"/>
        <v>57</v>
      </c>
      <c r="BH6" s="42">
        <f t="shared" si="17"/>
        <v>58</v>
      </c>
      <c r="BI6" s="42">
        <f t="shared" si="17"/>
        <v>59</v>
      </c>
      <c r="BJ6" s="42">
        <f t="shared" si="17"/>
        <v>60</v>
      </c>
      <c r="BK6" s="42">
        <f t="shared" si="17"/>
        <v>61</v>
      </c>
      <c r="BL6" s="42">
        <f t="shared" si="17"/>
        <v>62</v>
      </c>
      <c r="BM6" s="42">
        <f t="shared" si="17"/>
        <v>63</v>
      </c>
      <c r="BN6" s="42">
        <f t="shared" si="17"/>
        <v>64</v>
      </c>
      <c r="BO6" s="42">
        <f t="shared" si="17"/>
        <v>65</v>
      </c>
      <c r="BP6" s="42">
        <f t="shared" si="17"/>
        <v>66</v>
      </c>
      <c r="BQ6" s="42">
        <f t="shared" ref="BQ6:EB6" si="18">+BP6+1</f>
        <v>67</v>
      </c>
      <c r="BR6" s="42">
        <f t="shared" si="18"/>
        <v>68</v>
      </c>
      <c r="BS6" s="42">
        <f t="shared" si="18"/>
        <v>69</v>
      </c>
      <c r="BT6" s="42">
        <f t="shared" si="18"/>
        <v>70</v>
      </c>
      <c r="BU6" s="42">
        <f t="shared" si="18"/>
        <v>71</v>
      </c>
      <c r="BV6" s="42">
        <f t="shared" si="18"/>
        <v>72</v>
      </c>
      <c r="BW6" s="42">
        <f t="shared" si="18"/>
        <v>73</v>
      </c>
      <c r="BX6" s="42">
        <f t="shared" si="18"/>
        <v>74</v>
      </c>
      <c r="BY6" s="42">
        <f t="shared" si="18"/>
        <v>75</v>
      </c>
      <c r="BZ6" s="42">
        <f t="shared" si="18"/>
        <v>76</v>
      </c>
      <c r="CA6" s="42">
        <f t="shared" si="18"/>
        <v>77</v>
      </c>
      <c r="CB6" s="42">
        <f t="shared" si="18"/>
        <v>78</v>
      </c>
      <c r="CC6" s="42">
        <f t="shared" si="18"/>
        <v>79</v>
      </c>
      <c r="CD6" s="42">
        <f t="shared" si="18"/>
        <v>80</v>
      </c>
      <c r="CE6" s="42">
        <f t="shared" si="18"/>
        <v>81</v>
      </c>
      <c r="CF6" s="42">
        <f t="shared" si="18"/>
        <v>82</v>
      </c>
      <c r="CG6" s="42">
        <f t="shared" si="18"/>
        <v>83</v>
      </c>
      <c r="CH6" s="42">
        <f t="shared" si="18"/>
        <v>84</v>
      </c>
      <c r="CI6" s="42">
        <f t="shared" si="18"/>
        <v>85</v>
      </c>
      <c r="CJ6" s="42">
        <f t="shared" si="18"/>
        <v>86</v>
      </c>
      <c r="CK6" s="42">
        <f t="shared" si="18"/>
        <v>87</v>
      </c>
      <c r="CL6" s="42">
        <f t="shared" si="18"/>
        <v>88</v>
      </c>
      <c r="CM6" s="42">
        <f t="shared" si="18"/>
        <v>89</v>
      </c>
      <c r="CN6" s="42">
        <f t="shared" si="18"/>
        <v>90</v>
      </c>
      <c r="CO6" s="42">
        <f t="shared" si="18"/>
        <v>91</v>
      </c>
      <c r="CP6" s="42">
        <f t="shared" si="18"/>
        <v>92</v>
      </c>
      <c r="CQ6" s="42">
        <f t="shared" si="18"/>
        <v>93</v>
      </c>
      <c r="CR6" s="42">
        <f t="shared" si="18"/>
        <v>94</v>
      </c>
      <c r="CS6" s="42">
        <f t="shared" si="18"/>
        <v>95</v>
      </c>
      <c r="CT6" s="42">
        <f t="shared" si="18"/>
        <v>96</v>
      </c>
      <c r="CU6" s="42">
        <f t="shared" si="18"/>
        <v>97</v>
      </c>
      <c r="CV6" s="42">
        <f t="shared" si="18"/>
        <v>98</v>
      </c>
      <c r="CW6" s="42">
        <f t="shared" si="18"/>
        <v>99</v>
      </c>
      <c r="CX6" s="42">
        <f t="shared" si="18"/>
        <v>100</v>
      </c>
      <c r="CY6" s="42">
        <f t="shared" si="18"/>
        <v>101</v>
      </c>
      <c r="CZ6" s="42">
        <f t="shared" si="18"/>
        <v>102</v>
      </c>
      <c r="DA6" s="42">
        <f t="shared" si="18"/>
        <v>103</v>
      </c>
      <c r="DB6" s="42">
        <f t="shared" si="18"/>
        <v>104</v>
      </c>
      <c r="DC6" s="42">
        <f t="shared" si="18"/>
        <v>105</v>
      </c>
      <c r="DD6" s="42">
        <f t="shared" si="18"/>
        <v>106</v>
      </c>
      <c r="DE6" s="42">
        <f t="shared" si="18"/>
        <v>107</v>
      </c>
      <c r="DF6" s="42">
        <f t="shared" si="18"/>
        <v>108</v>
      </c>
      <c r="DG6" s="42">
        <f t="shared" si="18"/>
        <v>109</v>
      </c>
      <c r="DH6" s="42">
        <f t="shared" si="18"/>
        <v>110</v>
      </c>
      <c r="DI6" s="42">
        <f t="shared" si="18"/>
        <v>111</v>
      </c>
      <c r="DJ6" s="42">
        <f t="shared" si="18"/>
        <v>112</v>
      </c>
      <c r="DK6" s="42">
        <f t="shared" si="18"/>
        <v>113</v>
      </c>
      <c r="DL6" s="42">
        <f t="shared" si="18"/>
        <v>114</v>
      </c>
      <c r="DM6" s="42">
        <f t="shared" si="18"/>
        <v>115</v>
      </c>
      <c r="DN6" s="42">
        <f t="shared" si="18"/>
        <v>116</v>
      </c>
      <c r="DO6" s="42">
        <f t="shared" si="18"/>
        <v>117</v>
      </c>
      <c r="DP6" s="42">
        <f t="shared" si="18"/>
        <v>118</v>
      </c>
      <c r="DQ6" s="42">
        <f t="shared" si="18"/>
        <v>119</v>
      </c>
      <c r="DR6" s="42">
        <f t="shared" si="18"/>
        <v>120</v>
      </c>
      <c r="DS6" s="42">
        <f t="shared" si="18"/>
        <v>121</v>
      </c>
      <c r="DT6" s="42">
        <f t="shared" si="18"/>
        <v>122</v>
      </c>
      <c r="DU6" s="42">
        <f t="shared" si="18"/>
        <v>123</v>
      </c>
      <c r="DV6" s="42">
        <f t="shared" si="18"/>
        <v>124</v>
      </c>
      <c r="DW6" s="42">
        <f t="shared" si="18"/>
        <v>125</v>
      </c>
      <c r="DX6" s="42">
        <f t="shared" si="18"/>
        <v>126</v>
      </c>
      <c r="DY6" s="42">
        <f t="shared" si="18"/>
        <v>127</v>
      </c>
      <c r="DZ6" s="42">
        <f t="shared" si="18"/>
        <v>128</v>
      </c>
      <c r="EA6" s="42">
        <f t="shared" si="18"/>
        <v>129</v>
      </c>
      <c r="EB6" s="42">
        <f t="shared" si="18"/>
        <v>130</v>
      </c>
      <c r="EC6" s="42">
        <f t="shared" ref="EC6:GN6" si="19">+EB6+1</f>
        <v>131</v>
      </c>
      <c r="ED6" s="42">
        <f t="shared" si="19"/>
        <v>132</v>
      </c>
      <c r="EE6" s="42">
        <f t="shared" si="19"/>
        <v>133</v>
      </c>
      <c r="EF6" s="42">
        <f t="shared" si="19"/>
        <v>134</v>
      </c>
      <c r="EG6" s="42">
        <f t="shared" si="19"/>
        <v>135</v>
      </c>
      <c r="EH6" s="42">
        <f t="shared" si="19"/>
        <v>136</v>
      </c>
      <c r="EI6" s="42">
        <f t="shared" si="19"/>
        <v>137</v>
      </c>
      <c r="EJ6" s="42">
        <f t="shared" si="19"/>
        <v>138</v>
      </c>
      <c r="EK6" s="42">
        <f t="shared" si="19"/>
        <v>139</v>
      </c>
      <c r="EL6" s="42">
        <f t="shared" si="19"/>
        <v>140</v>
      </c>
      <c r="EM6" s="42">
        <f t="shared" si="19"/>
        <v>141</v>
      </c>
      <c r="EN6" s="42">
        <f t="shared" si="19"/>
        <v>142</v>
      </c>
      <c r="EO6" s="42">
        <f t="shared" si="19"/>
        <v>143</v>
      </c>
      <c r="EP6" s="42">
        <f t="shared" si="19"/>
        <v>144</v>
      </c>
      <c r="EQ6" s="42">
        <f t="shared" si="19"/>
        <v>145</v>
      </c>
      <c r="ER6" s="42">
        <f t="shared" si="19"/>
        <v>146</v>
      </c>
      <c r="ES6" s="42">
        <f t="shared" si="19"/>
        <v>147</v>
      </c>
      <c r="ET6" s="42">
        <f t="shared" si="19"/>
        <v>148</v>
      </c>
      <c r="EU6" s="42">
        <f t="shared" si="19"/>
        <v>149</v>
      </c>
      <c r="EV6" s="42">
        <f t="shared" si="19"/>
        <v>150</v>
      </c>
      <c r="EW6" s="42">
        <f t="shared" si="19"/>
        <v>151</v>
      </c>
      <c r="EX6" s="42">
        <f t="shared" si="19"/>
        <v>152</v>
      </c>
      <c r="EY6" s="42">
        <f t="shared" si="19"/>
        <v>153</v>
      </c>
      <c r="EZ6" s="42">
        <f t="shared" si="19"/>
        <v>154</v>
      </c>
      <c r="FA6" s="42">
        <f t="shared" si="19"/>
        <v>155</v>
      </c>
      <c r="FB6" s="42">
        <f t="shared" si="19"/>
        <v>156</v>
      </c>
      <c r="FC6" s="42">
        <f t="shared" si="19"/>
        <v>157</v>
      </c>
      <c r="FD6" s="42">
        <f t="shared" si="19"/>
        <v>158</v>
      </c>
      <c r="FE6" s="42">
        <f t="shared" si="19"/>
        <v>159</v>
      </c>
      <c r="FF6" s="42">
        <f t="shared" si="19"/>
        <v>160</v>
      </c>
      <c r="FG6" s="42">
        <f t="shared" si="19"/>
        <v>161</v>
      </c>
      <c r="FH6" s="42">
        <f t="shared" si="19"/>
        <v>162</v>
      </c>
      <c r="FI6" s="42">
        <f t="shared" si="19"/>
        <v>163</v>
      </c>
      <c r="FJ6" s="42">
        <f t="shared" si="19"/>
        <v>164</v>
      </c>
      <c r="FK6" s="42">
        <f t="shared" si="19"/>
        <v>165</v>
      </c>
      <c r="FL6" s="42">
        <f t="shared" si="19"/>
        <v>166</v>
      </c>
      <c r="FM6" s="42">
        <f t="shared" si="19"/>
        <v>167</v>
      </c>
      <c r="FN6" s="42">
        <f t="shared" si="19"/>
        <v>168</v>
      </c>
      <c r="FO6" s="42">
        <f t="shared" si="19"/>
        <v>169</v>
      </c>
      <c r="FP6" s="42">
        <f t="shared" si="19"/>
        <v>170</v>
      </c>
      <c r="FQ6" s="42">
        <f t="shared" si="19"/>
        <v>171</v>
      </c>
      <c r="FR6" s="42">
        <f t="shared" si="19"/>
        <v>172</v>
      </c>
      <c r="FS6" s="42">
        <f t="shared" si="19"/>
        <v>173</v>
      </c>
      <c r="FT6" s="42">
        <f t="shared" si="19"/>
        <v>174</v>
      </c>
      <c r="FU6" s="42">
        <f t="shared" si="19"/>
        <v>175</v>
      </c>
      <c r="FV6" s="42">
        <f t="shared" si="19"/>
        <v>176</v>
      </c>
      <c r="FW6" s="42">
        <f t="shared" si="19"/>
        <v>177</v>
      </c>
      <c r="FX6" s="42">
        <f t="shared" si="19"/>
        <v>178</v>
      </c>
      <c r="FY6" s="42">
        <f t="shared" si="19"/>
        <v>179</v>
      </c>
      <c r="FZ6" s="42">
        <f t="shared" si="19"/>
        <v>180</v>
      </c>
      <c r="GA6" s="42">
        <f t="shared" si="19"/>
        <v>181</v>
      </c>
      <c r="GB6" s="42">
        <f t="shared" si="19"/>
        <v>182</v>
      </c>
      <c r="GC6" s="42">
        <f t="shared" si="19"/>
        <v>183</v>
      </c>
      <c r="GD6" s="42">
        <f t="shared" si="19"/>
        <v>184</v>
      </c>
      <c r="GE6" s="42">
        <f t="shared" si="19"/>
        <v>185</v>
      </c>
      <c r="GF6" s="42">
        <f t="shared" si="19"/>
        <v>186</v>
      </c>
      <c r="GG6" s="42">
        <f t="shared" si="19"/>
        <v>187</v>
      </c>
      <c r="GH6" s="42">
        <f t="shared" si="19"/>
        <v>188</v>
      </c>
      <c r="GI6" s="42">
        <f t="shared" si="19"/>
        <v>189</v>
      </c>
      <c r="GJ6" s="42">
        <f t="shared" si="19"/>
        <v>190</v>
      </c>
      <c r="GK6" s="42">
        <f t="shared" si="19"/>
        <v>191</v>
      </c>
      <c r="GL6" s="42">
        <f t="shared" si="19"/>
        <v>192</v>
      </c>
      <c r="GM6" s="42">
        <f t="shared" si="19"/>
        <v>193</v>
      </c>
      <c r="GN6" s="42">
        <f t="shared" si="19"/>
        <v>194</v>
      </c>
      <c r="GO6" s="42">
        <f t="shared" ref="GO6:IK6" si="20">+GN6+1</f>
        <v>195</v>
      </c>
      <c r="GP6" s="42">
        <f t="shared" si="20"/>
        <v>196</v>
      </c>
      <c r="GQ6" s="42">
        <f t="shared" si="20"/>
        <v>197</v>
      </c>
      <c r="GR6" s="42">
        <f t="shared" si="20"/>
        <v>198</v>
      </c>
      <c r="GS6" s="42">
        <f t="shared" si="20"/>
        <v>199</v>
      </c>
      <c r="GT6" s="42">
        <f t="shared" si="20"/>
        <v>200</v>
      </c>
      <c r="GU6" s="42">
        <f t="shared" si="20"/>
        <v>201</v>
      </c>
      <c r="GV6" s="42">
        <f t="shared" si="20"/>
        <v>202</v>
      </c>
      <c r="GW6" s="42">
        <f t="shared" si="20"/>
        <v>203</v>
      </c>
      <c r="GX6" s="42">
        <f t="shared" si="20"/>
        <v>204</v>
      </c>
      <c r="GY6" s="42">
        <f t="shared" si="20"/>
        <v>205</v>
      </c>
      <c r="GZ6" s="42">
        <f t="shared" si="20"/>
        <v>206</v>
      </c>
      <c r="HA6" s="42">
        <f t="shared" si="20"/>
        <v>207</v>
      </c>
      <c r="HB6" s="42">
        <f t="shared" si="20"/>
        <v>208</v>
      </c>
      <c r="HC6" s="42">
        <f t="shared" si="20"/>
        <v>209</v>
      </c>
      <c r="HD6" s="42">
        <f t="shared" si="20"/>
        <v>210</v>
      </c>
      <c r="HE6" s="42">
        <f t="shared" si="20"/>
        <v>211</v>
      </c>
      <c r="HF6" s="42">
        <f t="shared" si="20"/>
        <v>212</v>
      </c>
      <c r="HG6" s="42">
        <f t="shared" si="20"/>
        <v>213</v>
      </c>
      <c r="HH6" s="42">
        <f t="shared" si="20"/>
        <v>214</v>
      </c>
      <c r="HI6" s="42">
        <f t="shared" si="20"/>
        <v>215</v>
      </c>
      <c r="HJ6" s="42">
        <f t="shared" si="20"/>
        <v>216</v>
      </c>
      <c r="HK6" s="42">
        <f t="shared" si="20"/>
        <v>217</v>
      </c>
      <c r="HL6" s="42">
        <f t="shared" si="20"/>
        <v>218</v>
      </c>
      <c r="HM6" s="42">
        <f t="shared" si="20"/>
        <v>219</v>
      </c>
      <c r="HN6" s="42">
        <f t="shared" si="20"/>
        <v>220</v>
      </c>
      <c r="HO6" s="42">
        <f t="shared" si="20"/>
        <v>221</v>
      </c>
      <c r="HP6" s="42">
        <f t="shared" si="20"/>
        <v>222</v>
      </c>
      <c r="HQ6" s="42">
        <f t="shared" si="20"/>
        <v>223</v>
      </c>
      <c r="HR6" s="42">
        <f t="shared" si="20"/>
        <v>224</v>
      </c>
      <c r="HS6" s="42">
        <f t="shared" si="20"/>
        <v>225</v>
      </c>
      <c r="HT6" s="42">
        <f t="shared" si="20"/>
        <v>226</v>
      </c>
      <c r="HU6" s="42">
        <f t="shared" si="20"/>
        <v>227</v>
      </c>
      <c r="HV6" s="42">
        <f t="shared" si="20"/>
        <v>228</v>
      </c>
      <c r="HW6" s="42">
        <f t="shared" si="20"/>
        <v>229</v>
      </c>
      <c r="HX6" s="42">
        <f t="shared" si="20"/>
        <v>230</v>
      </c>
      <c r="HY6" s="42">
        <f t="shared" si="20"/>
        <v>231</v>
      </c>
      <c r="HZ6" s="42">
        <f t="shared" si="20"/>
        <v>232</v>
      </c>
      <c r="IA6" s="42">
        <f t="shared" si="20"/>
        <v>233</v>
      </c>
      <c r="IB6" s="42">
        <f t="shared" si="20"/>
        <v>234</v>
      </c>
      <c r="IC6" s="42">
        <f t="shared" si="20"/>
        <v>235</v>
      </c>
      <c r="ID6" s="42">
        <f t="shared" si="20"/>
        <v>236</v>
      </c>
      <c r="IE6" s="42">
        <f t="shared" si="20"/>
        <v>237</v>
      </c>
      <c r="IF6" s="42">
        <f t="shared" si="20"/>
        <v>238</v>
      </c>
      <c r="IG6" s="42">
        <f t="shared" si="20"/>
        <v>239</v>
      </c>
      <c r="IH6" s="42">
        <f t="shared" si="20"/>
        <v>240</v>
      </c>
      <c r="II6" s="42">
        <f t="shared" si="20"/>
        <v>241</v>
      </c>
      <c r="IJ6" s="42">
        <f t="shared" si="20"/>
        <v>242</v>
      </c>
      <c r="IK6" s="42">
        <f t="shared" si="20"/>
        <v>243</v>
      </c>
    </row>
    <row r="7" spans="2:261" ht="15" thickTop="1" x14ac:dyDescent="0.35"/>
    <row r="8" spans="2:261" x14ac:dyDescent="0.35">
      <c r="B8" s="52" t="s">
        <v>190</v>
      </c>
      <c r="C8" s="53">
        <v>0</v>
      </c>
      <c r="D8" s="53">
        <v>0</v>
      </c>
      <c r="E8" s="53">
        <v>0</v>
      </c>
      <c r="F8" s="53">
        <v>0.11</v>
      </c>
      <c r="G8" s="53">
        <v>0.2</v>
      </c>
      <c r="H8" s="53">
        <v>0.2</v>
      </c>
      <c r="I8" s="53">
        <v>0.2</v>
      </c>
      <c r="J8" s="53">
        <v>0.2</v>
      </c>
      <c r="K8" s="53">
        <v>0.09</v>
      </c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3">
        <v>0</v>
      </c>
    </row>
    <row r="9" spans="2:261" x14ac:dyDescent="0.35">
      <c r="B9" s="52" t="s">
        <v>192</v>
      </c>
      <c r="C9" s="53">
        <v>0</v>
      </c>
      <c r="D9" s="53">
        <v>0</v>
      </c>
      <c r="E9" s="53">
        <f t="shared" ref="E9:Q9" si="21">+D9+E8</f>
        <v>0</v>
      </c>
      <c r="F9" s="53">
        <f>+E9+F8</f>
        <v>0.11</v>
      </c>
      <c r="G9" s="53">
        <f t="shared" si="21"/>
        <v>0.31</v>
      </c>
      <c r="H9" s="53">
        <f t="shared" si="21"/>
        <v>0.51</v>
      </c>
      <c r="I9" s="53">
        <f t="shared" si="21"/>
        <v>0.71</v>
      </c>
      <c r="J9" s="53">
        <f t="shared" si="21"/>
        <v>0.90999999999999992</v>
      </c>
      <c r="K9" s="53">
        <f t="shared" si="21"/>
        <v>0.99999999999999989</v>
      </c>
      <c r="L9" s="53">
        <f t="shared" si="21"/>
        <v>0.99999999999999989</v>
      </c>
      <c r="M9" s="53">
        <f t="shared" si="21"/>
        <v>0.99999999999999989</v>
      </c>
      <c r="N9" s="53">
        <f t="shared" si="21"/>
        <v>0.99999999999999989</v>
      </c>
      <c r="O9" s="53">
        <f t="shared" si="21"/>
        <v>0.99999999999999989</v>
      </c>
      <c r="P9" s="53">
        <f t="shared" si="21"/>
        <v>0.99999999999999989</v>
      </c>
      <c r="Q9" s="53">
        <f t="shared" si="21"/>
        <v>0.99999999999999989</v>
      </c>
    </row>
    <row r="10" spans="2:261" x14ac:dyDescent="0.35">
      <c r="B10" s="52" t="s">
        <v>191</v>
      </c>
      <c r="C10" s="54">
        <f t="shared" ref="C10:Q10" si="22">+Vlr_Act*C9</f>
        <v>0</v>
      </c>
      <c r="D10" s="54">
        <f t="shared" si="22"/>
        <v>0</v>
      </c>
      <c r="E10" s="54">
        <f t="shared" si="22"/>
        <v>0</v>
      </c>
      <c r="F10" s="54">
        <f t="shared" si="22"/>
        <v>4403008390.3294535</v>
      </c>
      <c r="G10" s="54">
        <f t="shared" si="22"/>
        <v>12408478190.928461</v>
      </c>
      <c r="H10" s="54">
        <f t="shared" si="22"/>
        <v>20413947991.527466</v>
      </c>
      <c r="I10" s="54">
        <f t="shared" si="22"/>
        <v>28419417792.126472</v>
      </c>
      <c r="J10" s="54">
        <f t="shared" si="22"/>
        <v>36424887592.725479</v>
      </c>
      <c r="K10" s="54">
        <f t="shared" si="22"/>
        <v>40027349002.995026</v>
      </c>
      <c r="L10" s="54">
        <f t="shared" si="22"/>
        <v>40027349002.995026</v>
      </c>
      <c r="M10" s="54">
        <f t="shared" si="22"/>
        <v>40027349002.995026</v>
      </c>
      <c r="N10" s="54">
        <f t="shared" si="22"/>
        <v>40027349002.995026</v>
      </c>
      <c r="O10" s="54">
        <f t="shared" si="22"/>
        <v>40027349002.995026</v>
      </c>
      <c r="P10" s="54">
        <f t="shared" si="22"/>
        <v>40027349002.995026</v>
      </c>
      <c r="Q10" s="54">
        <f t="shared" si="22"/>
        <v>40027349002.995026</v>
      </c>
    </row>
    <row r="11" spans="2:261" x14ac:dyDescent="0.35">
      <c r="B11" s="52" t="s">
        <v>195</v>
      </c>
      <c r="C11" s="54">
        <f>+'Costos Actualización'!$H$60*C9</f>
        <v>0</v>
      </c>
      <c r="D11" s="54">
        <f>+'Costos Actualización'!$H$60*D9</f>
        <v>0</v>
      </c>
      <c r="E11" s="54">
        <f>+'Costos Actualización'!$H$60*E9</f>
        <v>0</v>
      </c>
      <c r="F11" s="54">
        <f>+'Costos Actualización'!$H$60*F9</f>
        <v>16107.751</v>
      </c>
      <c r="G11" s="54">
        <f>+'Costos Actualización'!$H$60*G9</f>
        <v>45394.571000000004</v>
      </c>
      <c r="H11" s="54">
        <f>+'Costos Actualización'!$H$60*H9</f>
        <v>74681.391000000003</v>
      </c>
      <c r="I11" s="54">
        <f>+'Costos Actualización'!$H$60*I9</f>
        <v>103968.211</v>
      </c>
      <c r="J11" s="54">
        <f>+'Costos Actualización'!$H$60*J9</f>
        <v>133255.03099999999</v>
      </c>
      <c r="K11" s="54">
        <f>+'Costos Actualización'!$H$60*K9</f>
        <v>146434.09999999998</v>
      </c>
      <c r="L11" s="54">
        <f>+'Costos Actualización'!$H$60*L9</f>
        <v>146434.09999999998</v>
      </c>
      <c r="M11" s="54">
        <f>+'Costos Actualización'!$H$60*M9</f>
        <v>146434.09999999998</v>
      </c>
      <c r="N11" s="54">
        <f>+'Costos Actualización'!$H$60*N9</f>
        <v>146434.09999999998</v>
      </c>
      <c r="O11" s="54">
        <f>+'Costos Actualización'!$H$60*O9</f>
        <v>146434.09999999998</v>
      </c>
      <c r="P11" s="54">
        <f>+'Costos Actualización'!$H$60*P9</f>
        <v>146434.09999999998</v>
      </c>
      <c r="Q11" s="54">
        <f>+'Costos Actualización'!$H$60*Q9</f>
        <v>146434.09999999998</v>
      </c>
    </row>
    <row r="12" spans="2:261" x14ac:dyDescent="0.35">
      <c r="B12" s="52" t="s">
        <v>194</v>
      </c>
      <c r="C12" s="54">
        <v>0</v>
      </c>
      <c r="D12" s="54">
        <v>0</v>
      </c>
      <c r="E12" s="54">
        <v>0</v>
      </c>
      <c r="F12" s="54">
        <f t="shared" ref="C12:BN12" si="23">ROUND(Tram_Cons./12,0)</f>
        <v>108</v>
      </c>
      <c r="G12" s="54">
        <f t="shared" si="23"/>
        <v>108</v>
      </c>
      <c r="H12" s="54">
        <f t="shared" si="23"/>
        <v>108</v>
      </c>
      <c r="I12" s="54">
        <f t="shared" si="23"/>
        <v>108</v>
      </c>
      <c r="J12" s="54">
        <f t="shared" si="23"/>
        <v>108</v>
      </c>
      <c r="K12" s="54">
        <f t="shared" si="23"/>
        <v>108</v>
      </c>
      <c r="L12" s="54">
        <f t="shared" si="23"/>
        <v>108</v>
      </c>
      <c r="M12" s="54">
        <f t="shared" si="23"/>
        <v>108</v>
      </c>
      <c r="N12" s="54">
        <f t="shared" si="23"/>
        <v>108</v>
      </c>
      <c r="O12" s="54">
        <f t="shared" si="23"/>
        <v>108</v>
      </c>
      <c r="P12" s="54">
        <f t="shared" si="23"/>
        <v>108</v>
      </c>
      <c r="Q12" s="54">
        <f t="shared" si="23"/>
        <v>108</v>
      </c>
      <c r="R12" s="54">
        <f t="shared" si="23"/>
        <v>108</v>
      </c>
      <c r="S12" s="54">
        <f t="shared" si="23"/>
        <v>108</v>
      </c>
      <c r="T12" s="54">
        <f t="shared" si="23"/>
        <v>108</v>
      </c>
      <c r="U12" s="54">
        <f t="shared" si="23"/>
        <v>108</v>
      </c>
      <c r="V12" s="54">
        <f t="shared" si="23"/>
        <v>108</v>
      </c>
      <c r="W12" s="54">
        <f t="shared" si="23"/>
        <v>108</v>
      </c>
      <c r="X12" s="54">
        <f t="shared" si="23"/>
        <v>108</v>
      </c>
      <c r="Y12" s="54">
        <f t="shared" si="23"/>
        <v>108</v>
      </c>
      <c r="Z12" s="54">
        <f t="shared" si="23"/>
        <v>108</v>
      </c>
      <c r="AA12" s="54">
        <f t="shared" si="23"/>
        <v>108</v>
      </c>
      <c r="AB12" s="54">
        <f t="shared" si="23"/>
        <v>108</v>
      </c>
      <c r="AC12" s="54">
        <f t="shared" si="23"/>
        <v>108</v>
      </c>
      <c r="AD12" s="54">
        <f t="shared" si="23"/>
        <v>108</v>
      </c>
      <c r="AE12" s="54">
        <f t="shared" si="23"/>
        <v>108</v>
      </c>
      <c r="AF12" s="54">
        <f t="shared" si="23"/>
        <v>108</v>
      </c>
      <c r="AG12" s="54">
        <f t="shared" si="23"/>
        <v>108</v>
      </c>
      <c r="AH12" s="54">
        <f t="shared" si="23"/>
        <v>108</v>
      </c>
      <c r="AI12" s="54">
        <f t="shared" si="23"/>
        <v>108</v>
      </c>
      <c r="AJ12" s="54">
        <f t="shared" si="23"/>
        <v>108</v>
      </c>
      <c r="AK12" s="54">
        <f t="shared" si="23"/>
        <v>108</v>
      </c>
      <c r="AL12" s="54">
        <f t="shared" si="23"/>
        <v>108</v>
      </c>
      <c r="AM12" s="54">
        <f t="shared" si="23"/>
        <v>108</v>
      </c>
      <c r="AN12" s="54">
        <f t="shared" si="23"/>
        <v>108</v>
      </c>
      <c r="AO12" s="54">
        <f t="shared" si="23"/>
        <v>108</v>
      </c>
      <c r="AP12" s="54">
        <f t="shared" si="23"/>
        <v>108</v>
      </c>
      <c r="AQ12" s="54">
        <f t="shared" si="23"/>
        <v>108</v>
      </c>
      <c r="AR12" s="54">
        <f t="shared" si="23"/>
        <v>108</v>
      </c>
      <c r="AS12" s="54">
        <f t="shared" si="23"/>
        <v>108</v>
      </c>
      <c r="AT12" s="54">
        <f t="shared" si="23"/>
        <v>108</v>
      </c>
      <c r="AU12" s="54">
        <f t="shared" si="23"/>
        <v>108</v>
      </c>
      <c r="AV12" s="54">
        <f t="shared" si="23"/>
        <v>108</v>
      </c>
      <c r="AW12" s="54">
        <f t="shared" si="23"/>
        <v>108</v>
      </c>
      <c r="AX12" s="54">
        <f t="shared" si="23"/>
        <v>108</v>
      </c>
      <c r="AY12" s="54">
        <f t="shared" si="23"/>
        <v>108</v>
      </c>
      <c r="AZ12" s="54">
        <f t="shared" si="23"/>
        <v>108</v>
      </c>
      <c r="BA12" s="54">
        <f t="shared" si="23"/>
        <v>108</v>
      </c>
      <c r="BB12" s="54">
        <f t="shared" si="23"/>
        <v>108</v>
      </c>
      <c r="BC12" s="54">
        <f t="shared" si="23"/>
        <v>108</v>
      </c>
      <c r="BD12" s="54">
        <f t="shared" si="23"/>
        <v>108</v>
      </c>
      <c r="BE12" s="54">
        <f t="shared" si="23"/>
        <v>108</v>
      </c>
      <c r="BF12" s="54">
        <f t="shared" si="23"/>
        <v>108</v>
      </c>
      <c r="BG12" s="54">
        <f t="shared" si="23"/>
        <v>108</v>
      </c>
      <c r="BH12" s="54">
        <f t="shared" si="23"/>
        <v>108</v>
      </c>
      <c r="BI12" s="54">
        <f t="shared" si="23"/>
        <v>108</v>
      </c>
      <c r="BJ12" s="54">
        <f t="shared" si="23"/>
        <v>108</v>
      </c>
      <c r="BK12" s="54">
        <f t="shared" si="23"/>
        <v>108</v>
      </c>
      <c r="BL12" s="54">
        <f t="shared" si="23"/>
        <v>108</v>
      </c>
      <c r="BM12" s="54">
        <f t="shared" si="23"/>
        <v>108</v>
      </c>
      <c r="BN12" s="54">
        <f t="shared" si="23"/>
        <v>108</v>
      </c>
      <c r="BO12" s="54">
        <f t="shared" ref="BO12:DZ12" si="24">ROUND(Tram_Cons./12,0)</f>
        <v>108</v>
      </c>
      <c r="BP12" s="54">
        <f t="shared" si="24"/>
        <v>108</v>
      </c>
      <c r="BQ12" s="54">
        <f t="shared" si="24"/>
        <v>108</v>
      </c>
      <c r="BR12" s="54">
        <f t="shared" si="24"/>
        <v>108</v>
      </c>
      <c r="BS12" s="54">
        <f t="shared" si="24"/>
        <v>108</v>
      </c>
      <c r="BT12" s="54">
        <f t="shared" si="24"/>
        <v>108</v>
      </c>
      <c r="BU12" s="54">
        <f t="shared" si="24"/>
        <v>108</v>
      </c>
      <c r="BV12" s="54">
        <f t="shared" si="24"/>
        <v>108</v>
      </c>
      <c r="BW12" s="54">
        <f t="shared" si="24"/>
        <v>108</v>
      </c>
      <c r="BX12" s="54">
        <f t="shared" si="24"/>
        <v>108</v>
      </c>
      <c r="BY12" s="54">
        <f t="shared" si="24"/>
        <v>108</v>
      </c>
      <c r="BZ12" s="54">
        <f t="shared" si="24"/>
        <v>108</v>
      </c>
      <c r="CA12" s="54">
        <f t="shared" si="24"/>
        <v>108</v>
      </c>
      <c r="CB12" s="54">
        <f t="shared" si="24"/>
        <v>108</v>
      </c>
      <c r="CC12" s="54">
        <f t="shared" si="24"/>
        <v>108</v>
      </c>
      <c r="CD12" s="54">
        <f t="shared" si="24"/>
        <v>108</v>
      </c>
      <c r="CE12" s="54">
        <f t="shared" si="24"/>
        <v>108</v>
      </c>
      <c r="CF12" s="54">
        <f t="shared" si="24"/>
        <v>108</v>
      </c>
      <c r="CG12" s="54">
        <f t="shared" si="24"/>
        <v>108</v>
      </c>
      <c r="CH12" s="54">
        <f t="shared" si="24"/>
        <v>108</v>
      </c>
      <c r="CI12" s="54">
        <f t="shared" si="24"/>
        <v>108</v>
      </c>
      <c r="CJ12" s="54">
        <f t="shared" si="24"/>
        <v>108</v>
      </c>
      <c r="CK12" s="54">
        <f t="shared" si="24"/>
        <v>108</v>
      </c>
      <c r="CL12" s="54">
        <f t="shared" si="24"/>
        <v>108</v>
      </c>
      <c r="CM12" s="54">
        <f t="shared" si="24"/>
        <v>108</v>
      </c>
      <c r="CN12" s="54">
        <f t="shared" si="24"/>
        <v>108</v>
      </c>
      <c r="CO12" s="54">
        <f t="shared" si="24"/>
        <v>108</v>
      </c>
      <c r="CP12" s="54">
        <f t="shared" si="24"/>
        <v>108</v>
      </c>
      <c r="CQ12" s="54">
        <f t="shared" si="24"/>
        <v>108</v>
      </c>
      <c r="CR12" s="54">
        <f t="shared" si="24"/>
        <v>108</v>
      </c>
      <c r="CS12" s="54">
        <f t="shared" si="24"/>
        <v>108</v>
      </c>
      <c r="CT12" s="54">
        <f t="shared" si="24"/>
        <v>108</v>
      </c>
      <c r="CU12" s="54">
        <f t="shared" si="24"/>
        <v>108</v>
      </c>
      <c r="CV12" s="54">
        <f t="shared" si="24"/>
        <v>108</v>
      </c>
      <c r="CW12" s="54">
        <f t="shared" si="24"/>
        <v>108</v>
      </c>
      <c r="CX12" s="54">
        <f t="shared" si="24"/>
        <v>108</v>
      </c>
      <c r="CY12" s="54">
        <f t="shared" si="24"/>
        <v>108</v>
      </c>
      <c r="CZ12" s="54">
        <f t="shared" si="24"/>
        <v>108</v>
      </c>
      <c r="DA12" s="54">
        <f t="shared" si="24"/>
        <v>108</v>
      </c>
      <c r="DB12" s="54">
        <f t="shared" si="24"/>
        <v>108</v>
      </c>
      <c r="DC12" s="54">
        <f t="shared" si="24"/>
        <v>108</v>
      </c>
      <c r="DD12" s="54">
        <f t="shared" si="24"/>
        <v>108</v>
      </c>
      <c r="DE12" s="54">
        <f t="shared" si="24"/>
        <v>108</v>
      </c>
      <c r="DF12" s="54">
        <f t="shared" si="24"/>
        <v>108</v>
      </c>
      <c r="DG12" s="54">
        <f t="shared" si="24"/>
        <v>108</v>
      </c>
      <c r="DH12" s="54">
        <f t="shared" si="24"/>
        <v>108</v>
      </c>
      <c r="DI12" s="54">
        <f t="shared" si="24"/>
        <v>108</v>
      </c>
      <c r="DJ12" s="54">
        <f t="shared" si="24"/>
        <v>108</v>
      </c>
      <c r="DK12" s="54">
        <f t="shared" si="24"/>
        <v>108</v>
      </c>
      <c r="DL12" s="54">
        <f t="shared" si="24"/>
        <v>108</v>
      </c>
      <c r="DM12" s="54">
        <f t="shared" si="24"/>
        <v>108</v>
      </c>
      <c r="DN12" s="54">
        <f t="shared" si="24"/>
        <v>108</v>
      </c>
      <c r="DO12" s="54">
        <f t="shared" si="24"/>
        <v>108</v>
      </c>
      <c r="DP12" s="54">
        <f t="shared" si="24"/>
        <v>108</v>
      </c>
      <c r="DQ12" s="54">
        <f t="shared" si="24"/>
        <v>108</v>
      </c>
      <c r="DR12" s="54">
        <f t="shared" si="24"/>
        <v>108</v>
      </c>
      <c r="DS12" s="54">
        <f t="shared" si="24"/>
        <v>108</v>
      </c>
      <c r="DT12" s="54">
        <f t="shared" si="24"/>
        <v>108</v>
      </c>
      <c r="DU12" s="54">
        <f t="shared" si="24"/>
        <v>108</v>
      </c>
      <c r="DV12" s="54">
        <f t="shared" si="24"/>
        <v>108</v>
      </c>
      <c r="DW12" s="54">
        <f t="shared" si="24"/>
        <v>108</v>
      </c>
      <c r="DX12" s="54">
        <f t="shared" si="24"/>
        <v>108</v>
      </c>
      <c r="DY12" s="54">
        <f t="shared" si="24"/>
        <v>108</v>
      </c>
      <c r="DZ12" s="54">
        <f t="shared" si="24"/>
        <v>108</v>
      </c>
      <c r="EA12" s="54">
        <f t="shared" ref="EA12:GL12" si="25">ROUND(Tram_Cons./12,0)</f>
        <v>108</v>
      </c>
      <c r="EB12" s="54">
        <f t="shared" si="25"/>
        <v>108</v>
      </c>
      <c r="EC12" s="54">
        <f t="shared" si="25"/>
        <v>108</v>
      </c>
      <c r="ED12" s="54">
        <f t="shared" si="25"/>
        <v>108</v>
      </c>
      <c r="EE12" s="54">
        <f t="shared" si="25"/>
        <v>108</v>
      </c>
      <c r="EF12" s="54">
        <f t="shared" si="25"/>
        <v>108</v>
      </c>
      <c r="EG12" s="54">
        <f t="shared" si="25"/>
        <v>108</v>
      </c>
      <c r="EH12" s="54">
        <f t="shared" si="25"/>
        <v>108</v>
      </c>
      <c r="EI12" s="54">
        <f t="shared" si="25"/>
        <v>108</v>
      </c>
      <c r="EJ12" s="54">
        <f t="shared" si="25"/>
        <v>108</v>
      </c>
      <c r="EK12" s="54">
        <f t="shared" si="25"/>
        <v>108</v>
      </c>
      <c r="EL12" s="54">
        <f t="shared" si="25"/>
        <v>108</v>
      </c>
      <c r="EM12" s="54">
        <f t="shared" si="25"/>
        <v>108</v>
      </c>
      <c r="EN12" s="54">
        <f t="shared" si="25"/>
        <v>108</v>
      </c>
      <c r="EO12" s="54">
        <f t="shared" si="25"/>
        <v>108</v>
      </c>
      <c r="EP12" s="54">
        <f t="shared" si="25"/>
        <v>108</v>
      </c>
      <c r="EQ12" s="54">
        <f t="shared" si="25"/>
        <v>108</v>
      </c>
      <c r="ER12" s="54">
        <f t="shared" si="25"/>
        <v>108</v>
      </c>
      <c r="ES12" s="54">
        <f t="shared" si="25"/>
        <v>108</v>
      </c>
      <c r="ET12" s="54">
        <f t="shared" si="25"/>
        <v>108</v>
      </c>
      <c r="EU12" s="54">
        <f t="shared" si="25"/>
        <v>108</v>
      </c>
      <c r="EV12" s="54">
        <f t="shared" si="25"/>
        <v>108</v>
      </c>
      <c r="EW12" s="54">
        <f t="shared" si="25"/>
        <v>108</v>
      </c>
      <c r="EX12" s="54">
        <f t="shared" si="25"/>
        <v>108</v>
      </c>
      <c r="EY12" s="54">
        <f t="shared" si="25"/>
        <v>108</v>
      </c>
      <c r="EZ12" s="54">
        <f t="shared" si="25"/>
        <v>108</v>
      </c>
      <c r="FA12" s="54">
        <f t="shared" si="25"/>
        <v>108</v>
      </c>
      <c r="FB12" s="54">
        <f t="shared" si="25"/>
        <v>108</v>
      </c>
      <c r="FC12" s="54">
        <f t="shared" si="25"/>
        <v>108</v>
      </c>
      <c r="FD12" s="54">
        <f t="shared" si="25"/>
        <v>108</v>
      </c>
      <c r="FE12" s="54">
        <f t="shared" si="25"/>
        <v>108</v>
      </c>
      <c r="FF12" s="54">
        <f t="shared" si="25"/>
        <v>108</v>
      </c>
      <c r="FG12" s="54">
        <f t="shared" si="25"/>
        <v>108</v>
      </c>
      <c r="FH12" s="54">
        <f t="shared" si="25"/>
        <v>108</v>
      </c>
      <c r="FI12" s="54">
        <f t="shared" si="25"/>
        <v>108</v>
      </c>
      <c r="FJ12" s="54">
        <f t="shared" si="25"/>
        <v>108</v>
      </c>
      <c r="FK12" s="54">
        <f t="shared" si="25"/>
        <v>108</v>
      </c>
      <c r="FL12" s="54">
        <f t="shared" si="25"/>
        <v>108</v>
      </c>
      <c r="FM12" s="54">
        <f t="shared" si="25"/>
        <v>108</v>
      </c>
      <c r="FN12" s="54">
        <f t="shared" si="25"/>
        <v>108</v>
      </c>
      <c r="FO12" s="54">
        <f t="shared" si="25"/>
        <v>108</v>
      </c>
      <c r="FP12" s="54">
        <f t="shared" si="25"/>
        <v>108</v>
      </c>
      <c r="FQ12" s="54">
        <f t="shared" si="25"/>
        <v>108</v>
      </c>
      <c r="FR12" s="54">
        <f t="shared" si="25"/>
        <v>108</v>
      </c>
      <c r="FS12" s="54">
        <f t="shared" si="25"/>
        <v>108</v>
      </c>
      <c r="FT12" s="54">
        <f t="shared" si="25"/>
        <v>108</v>
      </c>
      <c r="FU12" s="54">
        <f t="shared" si="25"/>
        <v>108</v>
      </c>
      <c r="FV12" s="54">
        <f t="shared" si="25"/>
        <v>108</v>
      </c>
      <c r="FW12" s="54">
        <f t="shared" si="25"/>
        <v>108</v>
      </c>
      <c r="FX12" s="54">
        <f t="shared" si="25"/>
        <v>108</v>
      </c>
      <c r="FY12" s="54">
        <f t="shared" si="25"/>
        <v>108</v>
      </c>
      <c r="FZ12" s="54">
        <f t="shared" si="25"/>
        <v>108</v>
      </c>
      <c r="GA12" s="54">
        <f t="shared" si="25"/>
        <v>108</v>
      </c>
      <c r="GB12" s="54">
        <f t="shared" si="25"/>
        <v>108</v>
      </c>
      <c r="GC12" s="54">
        <f t="shared" si="25"/>
        <v>108</v>
      </c>
      <c r="GD12" s="54">
        <f t="shared" si="25"/>
        <v>108</v>
      </c>
      <c r="GE12" s="54">
        <f t="shared" si="25"/>
        <v>108</v>
      </c>
      <c r="GF12" s="54">
        <f t="shared" si="25"/>
        <v>108</v>
      </c>
      <c r="GG12" s="54">
        <f t="shared" si="25"/>
        <v>108</v>
      </c>
      <c r="GH12" s="54">
        <f t="shared" si="25"/>
        <v>108</v>
      </c>
      <c r="GI12" s="54">
        <f t="shared" si="25"/>
        <v>108</v>
      </c>
      <c r="GJ12" s="54">
        <f t="shared" si="25"/>
        <v>108</v>
      </c>
      <c r="GK12" s="54">
        <f t="shared" si="25"/>
        <v>108</v>
      </c>
      <c r="GL12" s="54">
        <f t="shared" si="25"/>
        <v>108</v>
      </c>
      <c r="GM12" s="54">
        <f t="shared" ref="GM12:IK12" si="26">ROUND(Tram_Cons./12,0)</f>
        <v>108</v>
      </c>
      <c r="GN12" s="54">
        <f t="shared" si="26"/>
        <v>108</v>
      </c>
      <c r="GO12" s="54">
        <f t="shared" si="26"/>
        <v>108</v>
      </c>
      <c r="GP12" s="54">
        <f t="shared" si="26"/>
        <v>108</v>
      </c>
      <c r="GQ12" s="54">
        <f t="shared" si="26"/>
        <v>108</v>
      </c>
      <c r="GR12" s="54">
        <f t="shared" si="26"/>
        <v>108</v>
      </c>
      <c r="GS12" s="54">
        <f t="shared" si="26"/>
        <v>108</v>
      </c>
      <c r="GT12" s="54">
        <f t="shared" si="26"/>
        <v>108</v>
      </c>
      <c r="GU12" s="54">
        <f t="shared" si="26"/>
        <v>108</v>
      </c>
      <c r="GV12" s="54">
        <f t="shared" si="26"/>
        <v>108</v>
      </c>
      <c r="GW12" s="54">
        <f t="shared" si="26"/>
        <v>108</v>
      </c>
      <c r="GX12" s="54">
        <f t="shared" si="26"/>
        <v>108</v>
      </c>
      <c r="GY12" s="54">
        <f t="shared" si="26"/>
        <v>108</v>
      </c>
      <c r="GZ12" s="54">
        <f t="shared" si="26"/>
        <v>108</v>
      </c>
      <c r="HA12" s="54">
        <f t="shared" si="26"/>
        <v>108</v>
      </c>
      <c r="HB12" s="54">
        <f t="shared" si="26"/>
        <v>108</v>
      </c>
      <c r="HC12" s="54">
        <f t="shared" si="26"/>
        <v>108</v>
      </c>
      <c r="HD12" s="54">
        <f t="shared" si="26"/>
        <v>108</v>
      </c>
      <c r="HE12" s="54">
        <f t="shared" si="26"/>
        <v>108</v>
      </c>
      <c r="HF12" s="54">
        <f t="shared" si="26"/>
        <v>108</v>
      </c>
      <c r="HG12" s="54">
        <f t="shared" si="26"/>
        <v>108</v>
      </c>
      <c r="HH12" s="54">
        <f t="shared" si="26"/>
        <v>108</v>
      </c>
      <c r="HI12" s="54">
        <f t="shared" si="26"/>
        <v>108</v>
      </c>
      <c r="HJ12" s="54">
        <f t="shared" si="26"/>
        <v>108</v>
      </c>
      <c r="HK12" s="54">
        <f t="shared" si="26"/>
        <v>108</v>
      </c>
      <c r="HL12" s="54">
        <f t="shared" si="26"/>
        <v>108</v>
      </c>
      <c r="HM12" s="54">
        <f t="shared" si="26"/>
        <v>108</v>
      </c>
      <c r="HN12" s="54">
        <f t="shared" si="26"/>
        <v>108</v>
      </c>
      <c r="HO12" s="54">
        <f t="shared" si="26"/>
        <v>108</v>
      </c>
      <c r="HP12" s="54">
        <f t="shared" si="26"/>
        <v>108</v>
      </c>
      <c r="HQ12" s="54">
        <f t="shared" si="26"/>
        <v>108</v>
      </c>
      <c r="HR12" s="54">
        <f t="shared" si="26"/>
        <v>108</v>
      </c>
      <c r="HS12" s="54">
        <f t="shared" si="26"/>
        <v>108</v>
      </c>
      <c r="HT12" s="54">
        <f t="shared" si="26"/>
        <v>108</v>
      </c>
      <c r="HU12" s="54">
        <f t="shared" si="26"/>
        <v>108</v>
      </c>
      <c r="HV12" s="54">
        <f t="shared" si="26"/>
        <v>108</v>
      </c>
      <c r="HW12" s="54">
        <f t="shared" si="26"/>
        <v>108</v>
      </c>
      <c r="HX12" s="54">
        <f t="shared" si="26"/>
        <v>108</v>
      </c>
      <c r="HY12" s="54">
        <f t="shared" si="26"/>
        <v>108</v>
      </c>
      <c r="HZ12" s="54">
        <f t="shared" si="26"/>
        <v>108</v>
      </c>
      <c r="IA12" s="54">
        <f t="shared" si="26"/>
        <v>108</v>
      </c>
      <c r="IB12" s="54">
        <f t="shared" si="26"/>
        <v>108</v>
      </c>
      <c r="IC12" s="54">
        <f t="shared" si="26"/>
        <v>108</v>
      </c>
      <c r="ID12" s="54">
        <f t="shared" si="26"/>
        <v>108</v>
      </c>
      <c r="IE12" s="54">
        <f t="shared" si="26"/>
        <v>108</v>
      </c>
      <c r="IF12" s="54">
        <f t="shared" si="26"/>
        <v>108</v>
      </c>
      <c r="IG12" s="54">
        <f t="shared" si="26"/>
        <v>108</v>
      </c>
      <c r="IH12" s="54">
        <f t="shared" si="26"/>
        <v>108</v>
      </c>
      <c r="II12" s="54">
        <f t="shared" si="26"/>
        <v>108</v>
      </c>
      <c r="IJ12" s="54">
        <f t="shared" si="26"/>
        <v>108</v>
      </c>
      <c r="IK12" s="54">
        <f t="shared" si="26"/>
        <v>108</v>
      </c>
    </row>
    <row r="13" spans="2:261" x14ac:dyDescent="0.35">
      <c r="B13" s="52" t="s">
        <v>196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AD13" s="10">
        <f>+(Q11/60)*(1+Variables!C15)</f>
        <v>2806.6535833333328</v>
      </c>
      <c r="AE13" s="11">
        <f>+AD13</f>
        <v>2806.6535833333328</v>
      </c>
      <c r="AF13" s="11">
        <f>+AE13</f>
        <v>2806.6535833333328</v>
      </c>
      <c r="AG13" s="11">
        <f t="shared" ref="AG13:CK13" si="27">+AF13</f>
        <v>2806.6535833333328</v>
      </c>
      <c r="AH13" s="11">
        <f t="shared" si="27"/>
        <v>2806.6535833333328</v>
      </c>
      <c r="AI13" s="11">
        <f t="shared" si="27"/>
        <v>2806.6535833333328</v>
      </c>
      <c r="AJ13" s="11">
        <f t="shared" si="27"/>
        <v>2806.6535833333328</v>
      </c>
      <c r="AK13" s="11">
        <f t="shared" si="27"/>
        <v>2806.6535833333328</v>
      </c>
      <c r="AL13" s="11">
        <f t="shared" si="27"/>
        <v>2806.6535833333328</v>
      </c>
      <c r="AM13" s="11">
        <f t="shared" si="27"/>
        <v>2806.6535833333328</v>
      </c>
      <c r="AN13" s="11">
        <f t="shared" si="27"/>
        <v>2806.6535833333328</v>
      </c>
      <c r="AO13" s="11">
        <f t="shared" si="27"/>
        <v>2806.6535833333328</v>
      </c>
      <c r="AP13" s="11">
        <f t="shared" si="27"/>
        <v>2806.6535833333328</v>
      </c>
      <c r="AQ13" s="11">
        <f t="shared" si="27"/>
        <v>2806.6535833333328</v>
      </c>
      <c r="AR13" s="11">
        <f t="shared" si="27"/>
        <v>2806.6535833333328</v>
      </c>
      <c r="AS13" s="11">
        <f t="shared" si="27"/>
        <v>2806.6535833333328</v>
      </c>
      <c r="AT13" s="11">
        <f t="shared" si="27"/>
        <v>2806.6535833333328</v>
      </c>
      <c r="AU13" s="11">
        <f t="shared" si="27"/>
        <v>2806.6535833333328</v>
      </c>
      <c r="AV13" s="11">
        <f t="shared" si="27"/>
        <v>2806.6535833333328</v>
      </c>
      <c r="AW13" s="11">
        <f t="shared" si="27"/>
        <v>2806.6535833333328</v>
      </c>
      <c r="AX13" s="11">
        <f t="shared" si="27"/>
        <v>2806.6535833333328</v>
      </c>
      <c r="AY13" s="11">
        <f t="shared" si="27"/>
        <v>2806.6535833333328</v>
      </c>
      <c r="AZ13" s="11">
        <f t="shared" si="27"/>
        <v>2806.6535833333328</v>
      </c>
      <c r="BA13" s="11">
        <f t="shared" si="27"/>
        <v>2806.6535833333328</v>
      </c>
      <c r="BB13" s="11">
        <f t="shared" si="27"/>
        <v>2806.6535833333328</v>
      </c>
      <c r="BC13" s="11">
        <f t="shared" si="27"/>
        <v>2806.6535833333328</v>
      </c>
      <c r="BD13" s="11">
        <f t="shared" si="27"/>
        <v>2806.6535833333328</v>
      </c>
      <c r="BE13" s="11">
        <f t="shared" si="27"/>
        <v>2806.6535833333328</v>
      </c>
      <c r="BF13" s="11">
        <f t="shared" si="27"/>
        <v>2806.6535833333328</v>
      </c>
      <c r="BG13" s="11">
        <f t="shared" si="27"/>
        <v>2806.6535833333328</v>
      </c>
      <c r="BH13" s="11">
        <f t="shared" si="27"/>
        <v>2806.6535833333328</v>
      </c>
      <c r="BI13" s="11">
        <f t="shared" si="27"/>
        <v>2806.6535833333328</v>
      </c>
      <c r="BJ13" s="11">
        <f t="shared" si="27"/>
        <v>2806.6535833333328</v>
      </c>
      <c r="BK13" s="11">
        <f t="shared" si="27"/>
        <v>2806.6535833333328</v>
      </c>
      <c r="BL13" s="11">
        <f t="shared" si="27"/>
        <v>2806.6535833333328</v>
      </c>
      <c r="BM13" s="11">
        <f t="shared" si="27"/>
        <v>2806.6535833333328</v>
      </c>
      <c r="BN13" s="11">
        <f t="shared" si="27"/>
        <v>2806.6535833333328</v>
      </c>
      <c r="BO13" s="11">
        <f t="shared" si="27"/>
        <v>2806.6535833333328</v>
      </c>
      <c r="BP13" s="11">
        <f t="shared" si="27"/>
        <v>2806.6535833333328</v>
      </c>
      <c r="BQ13" s="11">
        <f t="shared" si="27"/>
        <v>2806.6535833333328</v>
      </c>
      <c r="BR13" s="11">
        <f t="shared" si="27"/>
        <v>2806.6535833333328</v>
      </c>
      <c r="BS13" s="11">
        <f t="shared" si="27"/>
        <v>2806.6535833333328</v>
      </c>
      <c r="BT13" s="11">
        <f t="shared" si="27"/>
        <v>2806.6535833333328</v>
      </c>
      <c r="BU13" s="11">
        <f t="shared" si="27"/>
        <v>2806.6535833333328</v>
      </c>
      <c r="BV13" s="11">
        <f t="shared" si="27"/>
        <v>2806.6535833333328</v>
      </c>
      <c r="BW13" s="11">
        <f t="shared" si="27"/>
        <v>2806.6535833333328</v>
      </c>
      <c r="BX13" s="11">
        <f t="shared" si="27"/>
        <v>2806.6535833333328</v>
      </c>
      <c r="BY13" s="11">
        <f t="shared" si="27"/>
        <v>2806.6535833333328</v>
      </c>
      <c r="BZ13" s="11">
        <f t="shared" si="27"/>
        <v>2806.6535833333328</v>
      </c>
      <c r="CA13" s="11">
        <f t="shared" si="27"/>
        <v>2806.6535833333328</v>
      </c>
      <c r="CB13" s="11">
        <f t="shared" si="27"/>
        <v>2806.6535833333328</v>
      </c>
      <c r="CC13" s="11">
        <f t="shared" si="27"/>
        <v>2806.6535833333328</v>
      </c>
      <c r="CD13" s="11">
        <f t="shared" si="27"/>
        <v>2806.6535833333328</v>
      </c>
      <c r="CE13" s="11">
        <f t="shared" si="27"/>
        <v>2806.6535833333328</v>
      </c>
      <c r="CF13" s="11">
        <f t="shared" si="27"/>
        <v>2806.6535833333328</v>
      </c>
      <c r="CG13" s="11">
        <f t="shared" si="27"/>
        <v>2806.6535833333328</v>
      </c>
      <c r="CH13" s="11">
        <f t="shared" si="27"/>
        <v>2806.6535833333328</v>
      </c>
      <c r="CI13" s="11">
        <f t="shared" si="27"/>
        <v>2806.6535833333328</v>
      </c>
      <c r="CJ13" s="11">
        <f t="shared" si="27"/>
        <v>2806.6535833333328</v>
      </c>
      <c r="CK13" s="11">
        <f t="shared" si="27"/>
        <v>2806.6535833333328</v>
      </c>
      <c r="CL13" s="11">
        <f>+CK13*(1+Variables!$C$15)</f>
        <v>3227.6516208333323</v>
      </c>
      <c r="CM13" s="11">
        <f>+CL13</f>
        <v>3227.6516208333323</v>
      </c>
      <c r="CN13" s="11">
        <f t="shared" ref="CN13:EY13" si="28">+CM13</f>
        <v>3227.6516208333323</v>
      </c>
      <c r="CO13" s="11">
        <f t="shared" si="28"/>
        <v>3227.6516208333323</v>
      </c>
      <c r="CP13" s="11">
        <f t="shared" si="28"/>
        <v>3227.6516208333323</v>
      </c>
      <c r="CQ13" s="11">
        <f t="shared" si="28"/>
        <v>3227.6516208333323</v>
      </c>
      <c r="CR13" s="11">
        <f t="shared" si="28"/>
        <v>3227.6516208333323</v>
      </c>
      <c r="CS13" s="11">
        <f t="shared" si="28"/>
        <v>3227.6516208333323</v>
      </c>
      <c r="CT13" s="11">
        <f t="shared" si="28"/>
        <v>3227.6516208333323</v>
      </c>
      <c r="CU13" s="11">
        <f t="shared" si="28"/>
        <v>3227.6516208333323</v>
      </c>
      <c r="CV13" s="11">
        <f t="shared" si="28"/>
        <v>3227.6516208333323</v>
      </c>
      <c r="CW13" s="11">
        <f t="shared" si="28"/>
        <v>3227.6516208333323</v>
      </c>
      <c r="CX13" s="11">
        <f t="shared" si="28"/>
        <v>3227.6516208333323</v>
      </c>
      <c r="CY13" s="11">
        <f t="shared" si="28"/>
        <v>3227.6516208333323</v>
      </c>
      <c r="CZ13" s="11">
        <f t="shared" si="28"/>
        <v>3227.6516208333323</v>
      </c>
      <c r="DA13" s="11">
        <f t="shared" si="28"/>
        <v>3227.6516208333323</v>
      </c>
      <c r="DB13" s="11">
        <f t="shared" si="28"/>
        <v>3227.6516208333323</v>
      </c>
      <c r="DC13" s="11">
        <f t="shared" si="28"/>
        <v>3227.6516208333323</v>
      </c>
      <c r="DD13" s="11">
        <f t="shared" si="28"/>
        <v>3227.6516208333323</v>
      </c>
      <c r="DE13" s="11">
        <f t="shared" si="28"/>
        <v>3227.6516208333323</v>
      </c>
      <c r="DF13" s="11">
        <f t="shared" si="28"/>
        <v>3227.6516208333323</v>
      </c>
      <c r="DG13" s="11">
        <f t="shared" si="28"/>
        <v>3227.6516208333323</v>
      </c>
      <c r="DH13" s="11">
        <f t="shared" si="28"/>
        <v>3227.6516208333323</v>
      </c>
      <c r="DI13" s="11">
        <f t="shared" si="28"/>
        <v>3227.6516208333323</v>
      </c>
      <c r="DJ13" s="11">
        <f t="shared" si="28"/>
        <v>3227.6516208333323</v>
      </c>
      <c r="DK13" s="11">
        <f t="shared" si="28"/>
        <v>3227.6516208333323</v>
      </c>
      <c r="DL13" s="11">
        <f t="shared" si="28"/>
        <v>3227.6516208333323</v>
      </c>
      <c r="DM13" s="11">
        <f t="shared" si="28"/>
        <v>3227.6516208333323</v>
      </c>
      <c r="DN13" s="11">
        <f t="shared" si="28"/>
        <v>3227.6516208333323</v>
      </c>
      <c r="DO13" s="11">
        <f t="shared" si="28"/>
        <v>3227.6516208333323</v>
      </c>
      <c r="DP13" s="11">
        <f t="shared" si="28"/>
        <v>3227.6516208333323</v>
      </c>
      <c r="DQ13" s="11">
        <f t="shared" si="28"/>
        <v>3227.6516208333323</v>
      </c>
      <c r="DR13" s="11">
        <f t="shared" si="28"/>
        <v>3227.6516208333323</v>
      </c>
      <c r="DS13" s="11">
        <f t="shared" si="28"/>
        <v>3227.6516208333323</v>
      </c>
      <c r="DT13" s="11">
        <f t="shared" si="28"/>
        <v>3227.6516208333323</v>
      </c>
      <c r="DU13" s="11">
        <f t="shared" si="28"/>
        <v>3227.6516208333323</v>
      </c>
      <c r="DV13" s="11">
        <f t="shared" si="28"/>
        <v>3227.6516208333323</v>
      </c>
      <c r="DW13" s="11">
        <f t="shared" si="28"/>
        <v>3227.6516208333323</v>
      </c>
      <c r="DX13" s="11">
        <f t="shared" si="28"/>
        <v>3227.6516208333323</v>
      </c>
      <c r="DY13" s="11">
        <f t="shared" si="28"/>
        <v>3227.6516208333323</v>
      </c>
      <c r="DZ13" s="11">
        <f t="shared" si="28"/>
        <v>3227.6516208333323</v>
      </c>
      <c r="EA13" s="11">
        <f t="shared" si="28"/>
        <v>3227.6516208333323</v>
      </c>
      <c r="EB13" s="11">
        <f t="shared" si="28"/>
        <v>3227.6516208333323</v>
      </c>
      <c r="EC13" s="11">
        <f t="shared" si="28"/>
        <v>3227.6516208333323</v>
      </c>
      <c r="ED13" s="11">
        <f t="shared" si="28"/>
        <v>3227.6516208333323</v>
      </c>
      <c r="EE13" s="11">
        <f t="shared" si="28"/>
        <v>3227.6516208333323</v>
      </c>
      <c r="EF13" s="11">
        <f t="shared" si="28"/>
        <v>3227.6516208333323</v>
      </c>
      <c r="EG13" s="11">
        <f t="shared" si="28"/>
        <v>3227.6516208333323</v>
      </c>
      <c r="EH13" s="11">
        <f t="shared" si="28"/>
        <v>3227.6516208333323</v>
      </c>
      <c r="EI13" s="11">
        <f t="shared" si="28"/>
        <v>3227.6516208333323</v>
      </c>
      <c r="EJ13" s="11">
        <f t="shared" si="28"/>
        <v>3227.6516208333323</v>
      </c>
      <c r="EK13" s="11">
        <f t="shared" si="28"/>
        <v>3227.6516208333323</v>
      </c>
      <c r="EL13" s="11">
        <f t="shared" si="28"/>
        <v>3227.6516208333323</v>
      </c>
      <c r="EM13" s="11">
        <f t="shared" si="28"/>
        <v>3227.6516208333323</v>
      </c>
      <c r="EN13" s="11">
        <f t="shared" si="28"/>
        <v>3227.6516208333323</v>
      </c>
      <c r="EO13" s="11">
        <f t="shared" si="28"/>
        <v>3227.6516208333323</v>
      </c>
      <c r="EP13" s="11">
        <f t="shared" si="28"/>
        <v>3227.6516208333323</v>
      </c>
      <c r="EQ13" s="11">
        <f t="shared" si="28"/>
        <v>3227.6516208333323</v>
      </c>
      <c r="ER13" s="11">
        <f t="shared" si="28"/>
        <v>3227.6516208333323</v>
      </c>
      <c r="ES13" s="11">
        <f t="shared" si="28"/>
        <v>3227.6516208333323</v>
      </c>
      <c r="ET13" s="11">
        <f>+ES13*(1+Variables!$C$15)</f>
        <v>3711.7993639583319</v>
      </c>
      <c r="EU13" s="11">
        <f>+ET13</f>
        <v>3711.7993639583319</v>
      </c>
      <c r="EV13" s="11">
        <f t="shared" si="28"/>
        <v>3711.7993639583319</v>
      </c>
      <c r="EW13" s="11">
        <f t="shared" si="28"/>
        <v>3711.7993639583319</v>
      </c>
      <c r="EX13" s="11">
        <f t="shared" si="28"/>
        <v>3711.7993639583319</v>
      </c>
      <c r="EY13" s="11">
        <f t="shared" si="28"/>
        <v>3711.7993639583319</v>
      </c>
      <c r="EZ13" s="11">
        <f t="shared" ref="EZ13:HA13" si="29">+EY13</f>
        <v>3711.7993639583319</v>
      </c>
      <c r="FA13" s="11">
        <f t="shared" si="29"/>
        <v>3711.7993639583319</v>
      </c>
      <c r="FB13" s="11">
        <f t="shared" si="29"/>
        <v>3711.7993639583319</v>
      </c>
      <c r="FC13" s="11">
        <f t="shared" si="29"/>
        <v>3711.7993639583319</v>
      </c>
      <c r="FD13" s="11">
        <f t="shared" si="29"/>
        <v>3711.7993639583319</v>
      </c>
      <c r="FE13" s="11">
        <f t="shared" si="29"/>
        <v>3711.7993639583319</v>
      </c>
      <c r="FF13" s="11">
        <f t="shared" si="29"/>
        <v>3711.7993639583319</v>
      </c>
      <c r="FG13" s="11">
        <f t="shared" si="29"/>
        <v>3711.7993639583319</v>
      </c>
      <c r="FH13" s="11">
        <f t="shared" si="29"/>
        <v>3711.7993639583319</v>
      </c>
      <c r="FI13" s="11">
        <f t="shared" si="29"/>
        <v>3711.7993639583319</v>
      </c>
      <c r="FJ13" s="11">
        <f t="shared" si="29"/>
        <v>3711.7993639583319</v>
      </c>
      <c r="FK13" s="11">
        <f t="shared" si="29"/>
        <v>3711.7993639583319</v>
      </c>
      <c r="FL13" s="11">
        <f t="shared" si="29"/>
        <v>3711.7993639583319</v>
      </c>
      <c r="FM13" s="11">
        <f t="shared" si="29"/>
        <v>3711.7993639583319</v>
      </c>
      <c r="FN13" s="11">
        <f t="shared" si="29"/>
        <v>3711.7993639583319</v>
      </c>
      <c r="FO13" s="11">
        <f t="shared" si="29"/>
        <v>3711.7993639583319</v>
      </c>
      <c r="FP13" s="11">
        <f t="shared" si="29"/>
        <v>3711.7993639583319</v>
      </c>
      <c r="FQ13" s="11">
        <f t="shared" si="29"/>
        <v>3711.7993639583319</v>
      </c>
      <c r="FR13" s="11">
        <f t="shared" si="29"/>
        <v>3711.7993639583319</v>
      </c>
      <c r="FS13" s="11">
        <f t="shared" si="29"/>
        <v>3711.7993639583319</v>
      </c>
      <c r="FT13" s="11">
        <f t="shared" si="29"/>
        <v>3711.7993639583319</v>
      </c>
      <c r="FU13" s="11">
        <f t="shared" si="29"/>
        <v>3711.7993639583319</v>
      </c>
      <c r="FV13" s="11">
        <f t="shared" si="29"/>
        <v>3711.7993639583319</v>
      </c>
      <c r="FW13" s="11">
        <f t="shared" si="29"/>
        <v>3711.7993639583319</v>
      </c>
      <c r="FX13" s="11">
        <f t="shared" si="29"/>
        <v>3711.7993639583319</v>
      </c>
      <c r="FY13" s="11">
        <f t="shared" si="29"/>
        <v>3711.7993639583319</v>
      </c>
      <c r="FZ13" s="11">
        <f t="shared" si="29"/>
        <v>3711.7993639583319</v>
      </c>
      <c r="GA13" s="11">
        <f t="shared" si="29"/>
        <v>3711.7993639583319</v>
      </c>
      <c r="GB13" s="11">
        <f t="shared" si="29"/>
        <v>3711.7993639583319</v>
      </c>
      <c r="GC13" s="11">
        <f t="shared" si="29"/>
        <v>3711.7993639583319</v>
      </c>
      <c r="GD13" s="11">
        <f t="shared" si="29"/>
        <v>3711.7993639583319</v>
      </c>
      <c r="GE13" s="11">
        <f t="shared" si="29"/>
        <v>3711.7993639583319</v>
      </c>
      <c r="GF13" s="11">
        <f t="shared" si="29"/>
        <v>3711.7993639583319</v>
      </c>
      <c r="GG13" s="11">
        <f t="shared" si="29"/>
        <v>3711.7993639583319</v>
      </c>
      <c r="GH13" s="11">
        <f t="shared" si="29"/>
        <v>3711.7993639583319</v>
      </c>
      <c r="GI13" s="11">
        <f t="shared" si="29"/>
        <v>3711.7993639583319</v>
      </c>
      <c r="GJ13" s="11">
        <f t="shared" si="29"/>
        <v>3711.7993639583319</v>
      </c>
      <c r="GK13" s="11">
        <f t="shared" si="29"/>
        <v>3711.7993639583319</v>
      </c>
      <c r="GL13" s="11">
        <f t="shared" si="29"/>
        <v>3711.7993639583319</v>
      </c>
      <c r="GM13" s="11">
        <f t="shared" si="29"/>
        <v>3711.7993639583319</v>
      </c>
      <c r="GN13" s="11">
        <f t="shared" si="29"/>
        <v>3711.7993639583319</v>
      </c>
      <c r="GO13" s="11">
        <f t="shared" si="29"/>
        <v>3711.7993639583319</v>
      </c>
      <c r="GP13" s="11">
        <f t="shared" si="29"/>
        <v>3711.7993639583319</v>
      </c>
      <c r="GQ13" s="11">
        <f t="shared" si="29"/>
        <v>3711.7993639583319</v>
      </c>
      <c r="GR13" s="11">
        <f t="shared" si="29"/>
        <v>3711.7993639583319</v>
      </c>
      <c r="GS13" s="11">
        <f t="shared" si="29"/>
        <v>3711.7993639583319</v>
      </c>
      <c r="GT13" s="11">
        <f t="shared" si="29"/>
        <v>3711.7993639583319</v>
      </c>
      <c r="GU13" s="11">
        <f t="shared" si="29"/>
        <v>3711.7993639583319</v>
      </c>
      <c r="GV13" s="11">
        <f t="shared" si="29"/>
        <v>3711.7993639583319</v>
      </c>
      <c r="GW13" s="11">
        <f t="shared" si="29"/>
        <v>3711.7993639583319</v>
      </c>
      <c r="GX13" s="11">
        <f t="shared" si="29"/>
        <v>3711.7993639583319</v>
      </c>
      <c r="GY13" s="11">
        <f t="shared" si="29"/>
        <v>3711.7993639583319</v>
      </c>
      <c r="GZ13" s="11">
        <f t="shared" si="29"/>
        <v>3711.7993639583319</v>
      </c>
      <c r="HA13" s="11">
        <f t="shared" si="29"/>
        <v>3711.7993639583319</v>
      </c>
      <c r="HB13" s="11">
        <f>+HA13*(1+Variables!$C$15)</f>
        <v>4268.5692685520817</v>
      </c>
      <c r="HC13" s="11">
        <f t="shared" ref="HC13:IK13" si="30">+HB13</f>
        <v>4268.5692685520817</v>
      </c>
      <c r="HD13" s="11">
        <f t="shared" si="30"/>
        <v>4268.5692685520817</v>
      </c>
      <c r="HE13" s="11">
        <f t="shared" si="30"/>
        <v>4268.5692685520817</v>
      </c>
      <c r="HF13" s="11">
        <f t="shared" si="30"/>
        <v>4268.5692685520817</v>
      </c>
      <c r="HG13" s="11">
        <f t="shared" si="30"/>
        <v>4268.5692685520817</v>
      </c>
      <c r="HH13" s="11">
        <f t="shared" si="30"/>
        <v>4268.5692685520817</v>
      </c>
      <c r="HI13" s="11">
        <f t="shared" si="30"/>
        <v>4268.5692685520817</v>
      </c>
      <c r="HJ13" s="11">
        <f t="shared" si="30"/>
        <v>4268.5692685520817</v>
      </c>
      <c r="HK13" s="11">
        <f t="shared" si="30"/>
        <v>4268.5692685520817</v>
      </c>
      <c r="HL13" s="11">
        <f t="shared" si="30"/>
        <v>4268.5692685520817</v>
      </c>
      <c r="HM13" s="11">
        <f t="shared" si="30"/>
        <v>4268.5692685520817</v>
      </c>
      <c r="HN13" s="11">
        <f t="shared" si="30"/>
        <v>4268.5692685520817</v>
      </c>
      <c r="HO13" s="11">
        <f t="shared" si="30"/>
        <v>4268.5692685520817</v>
      </c>
      <c r="HP13" s="11">
        <f t="shared" si="30"/>
        <v>4268.5692685520817</v>
      </c>
      <c r="HQ13" s="11">
        <f t="shared" si="30"/>
        <v>4268.5692685520817</v>
      </c>
      <c r="HR13" s="11">
        <f t="shared" si="30"/>
        <v>4268.5692685520817</v>
      </c>
      <c r="HS13" s="11">
        <f t="shared" si="30"/>
        <v>4268.5692685520817</v>
      </c>
      <c r="HT13" s="11">
        <f t="shared" si="30"/>
        <v>4268.5692685520817</v>
      </c>
      <c r="HU13" s="11">
        <f t="shared" si="30"/>
        <v>4268.5692685520817</v>
      </c>
      <c r="HV13" s="11">
        <f t="shared" si="30"/>
        <v>4268.5692685520817</v>
      </c>
      <c r="HW13" s="11">
        <f t="shared" si="30"/>
        <v>4268.5692685520817</v>
      </c>
      <c r="HX13" s="11">
        <f t="shared" si="30"/>
        <v>4268.5692685520817</v>
      </c>
      <c r="HY13" s="11">
        <f t="shared" si="30"/>
        <v>4268.5692685520817</v>
      </c>
      <c r="HZ13" s="11">
        <f t="shared" si="30"/>
        <v>4268.5692685520817</v>
      </c>
      <c r="IA13" s="11">
        <f t="shared" si="30"/>
        <v>4268.5692685520817</v>
      </c>
      <c r="IB13" s="11">
        <f t="shared" si="30"/>
        <v>4268.5692685520817</v>
      </c>
      <c r="IC13" s="11">
        <f t="shared" si="30"/>
        <v>4268.5692685520817</v>
      </c>
      <c r="ID13" s="11">
        <f t="shared" si="30"/>
        <v>4268.5692685520817</v>
      </c>
      <c r="IE13" s="11">
        <f t="shared" si="30"/>
        <v>4268.5692685520817</v>
      </c>
      <c r="IF13" s="11">
        <f t="shared" si="30"/>
        <v>4268.5692685520817</v>
      </c>
      <c r="IG13" s="11">
        <f t="shared" si="30"/>
        <v>4268.5692685520817</v>
      </c>
      <c r="IH13" s="11">
        <f t="shared" si="30"/>
        <v>4268.5692685520817</v>
      </c>
      <c r="II13" s="11">
        <f t="shared" si="30"/>
        <v>4268.5692685520817</v>
      </c>
      <c r="IJ13" s="11">
        <f t="shared" si="30"/>
        <v>4268.5692685520817</v>
      </c>
      <c r="IK13" s="11">
        <f t="shared" si="30"/>
        <v>4268.5692685520817</v>
      </c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</row>
    <row r="15" spans="2:261" x14ac:dyDescent="0.35">
      <c r="B15" t="s">
        <v>206</v>
      </c>
      <c r="C15" s="2">
        <v>0</v>
      </c>
      <c r="D15" s="2">
        <v>0</v>
      </c>
      <c r="E15" s="2">
        <v>0</v>
      </c>
      <c r="F15" s="10">
        <v>872090417.40354097</v>
      </c>
      <c r="G15" s="10">
        <v>872090417.40354133</v>
      </c>
      <c r="H15" s="10">
        <v>872090417.40354133</v>
      </c>
      <c r="I15" s="10">
        <v>872090417.40354133</v>
      </c>
      <c r="J15" s="10">
        <v>872090417.40354133</v>
      </c>
      <c r="K15" s="10">
        <v>872090417.40354133</v>
      </c>
      <c r="L15" s="10">
        <v>872090417.40354133</v>
      </c>
      <c r="M15" s="10">
        <v>872090417.40354133</v>
      </c>
      <c r="N15" s="10">
        <v>872090417.40354133</v>
      </c>
      <c r="O15" s="10">
        <v>872090417.40354133</v>
      </c>
      <c r="P15" s="10">
        <v>872090417.40354133</v>
      </c>
      <c r="Q15" s="10">
        <v>872090417.40354133</v>
      </c>
      <c r="R15" s="10">
        <v>836695566.19710267</v>
      </c>
      <c r="S15" s="10">
        <v>836695566.19710267</v>
      </c>
      <c r="T15" s="10">
        <v>836695566.19710267</v>
      </c>
      <c r="U15" s="10">
        <v>836695566.19710267</v>
      </c>
      <c r="V15" s="10">
        <v>836695566.19710267</v>
      </c>
      <c r="W15" s="10">
        <v>836695566.19710267</v>
      </c>
      <c r="X15" s="10">
        <v>836695566.19710267</v>
      </c>
      <c r="Y15" s="10">
        <v>836695566.19710267</v>
      </c>
      <c r="Z15" s="10">
        <v>836695566.19710267</v>
      </c>
      <c r="AA15" s="10">
        <v>836695566.19710267</v>
      </c>
      <c r="AB15" s="10">
        <v>836695566.19710267</v>
      </c>
      <c r="AC15" s="10">
        <v>836695566.19710267</v>
      </c>
      <c r="AD15" s="10">
        <v>1213492391.2279472</v>
      </c>
      <c r="AE15" s="10">
        <v>1213492391.2279472</v>
      </c>
      <c r="AF15" s="10">
        <v>1213492391.2279472</v>
      </c>
      <c r="AG15" s="10">
        <v>1213492391.2279472</v>
      </c>
      <c r="AH15" s="10">
        <v>1213492391.2279472</v>
      </c>
      <c r="AI15" s="10">
        <v>1213492391.2279472</v>
      </c>
      <c r="AJ15" s="10">
        <v>1213492391.2279472</v>
      </c>
      <c r="AK15" s="10">
        <v>1213492391.2279472</v>
      </c>
      <c r="AL15" s="10">
        <v>1213492391.2279472</v>
      </c>
      <c r="AM15" s="10">
        <v>1213492391.2279472</v>
      </c>
      <c r="AN15" s="10">
        <v>1213492391.2279472</v>
      </c>
      <c r="AO15" s="10">
        <v>1213492391.2279472</v>
      </c>
      <c r="AP15" s="10">
        <v>1259019276.1644185</v>
      </c>
      <c r="AQ15" s="10">
        <v>1259019276.1644185</v>
      </c>
      <c r="AR15" s="10">
        <v>1259019276.1644185</v>
      </c>
      <c r="AS15" s="10">
        <v>1259019276.1644185</v>
      </c>
      <c r="AT15" s="10">
        <v>1259019276.1644185</v>
      </c>
      <c r="AU15" s="10">
        <v>1259019276.1644185</v>
      </c>
      <c r="AV15" s="10">
        <v>1259019276.1644185</v>
      </c>
      <c r="AW15" s="10">
        <v>1259019276.1644185</v>
      </c>
      <c r="AX15" s="10">
        <v>1259019276.1644185</v>
      </c>
      <c r="AY15" s="10">
        <v>1259019276.1644185</v>
      </c>
      <c r="AZ15" s="10">
        <v>1259019276.1644185</v>
      </c>
      <c r="BA15" s="10">
        <v>1259019276.1644185</v>
      </c>
      <c r="BB15" s="10">
        <v>1307135866.8967307</v>
      </c>
      <c r="BC15" s="10">
        <v>1307135866.8967307</v>
      </c>
      <c r="BD15" s="10">
        <v>1307135866.8967307</v>
      </c>
      <c r="BE15" s="10">
        <v>1307135866.8967307</v>
      </c>
      <c r="BF15" s="10">
        <v>1307135866.8967307</v>
      </c>
      <c r="BG15" s="10">
        <v>1307135866.8967307</v>
      </c>
      <c r="BH15" s="10">
        <v>1307135866.8967307</v>
      </c>
      <c r="BI15" s="10">
        <v>1307135866.8967307</v>
      </c>
      <c r="BJ15" s="10">
        <v>1307135866.8967307</v>
      </c>
      <c r="BK15" s="10">
        <v>1307135866.8967307</v>
      </c>
      <c r="BL15" s="10">
        <v>1307135866.8967307</v>
      </c>
      <c r="BM15" s="10">
        <v>1307135866.8967307</v>
      </c>
      <c r="BN15" s="10">
        <v>1400340794.2475834</v>
      </c>
      <c r="BO15" s="10">
        <v>1400340794.2475834</v>
      </c>
      <c r="BP15" s="10">
        <v>1400340794.2475834</v>
      </c>
      <c r="BQ15" s="10">
        <v>1400340794.2475834</v>
      </c>
      <c r="BR15" s="10">
        <v>1400340794.2475834</v>
      </c>
      <c r="BS15" s="10">
        <v>1400340794.2475834</v>
      </c>
      <c r="BT15" s="10">
        <v>1400340794.2475834</v>
      </c>
      <c r="BU15" s="10">
        <v>1400340794.2475834</v>
      </c>
      <c r="BV15" s="10">
        <v>1400340794.2475834</v>
      </c>
      <c r="BW15" s="10">
        <v>1400340794.2475834</v>
      </c>
      <c r="BX15" s="10">
        <v>1400340794.2475834</v>
      </c>
      <c r="BY15" s="10">
        <v>1400340794.2475834</v>
      </c>
      <c r="BZ15" s="10">
        <v>1411735786.1361041</v>
      </c>
      <c r="CA15" s="10">
        <v>1411735786.1361041</v>
      </c>
      <c r="CB15" s="10">
        <v>1411735786.1361041</v>
      </c>
      <c r="CC15" s="10">
        <v>1411735786.1361041</v>
      </c>
      <c r="CD15" s="10">
        <v>1411735786.1361041</v>
      </c>
      <c r="CE15" s="10">
        <v>1411735786.1361041</v>
      </c>
      <c r="CF15" s="10">
        <v>1411735786.1361041</v>
      </c>
      <c r="CG15" s="10">
        <v>1411735786.1361041</v>
      </c>
      <c r="CH15" s="10">
        <v>1411735786.1361041</v>
      </c>
      <c r="CI15" s="10">
        <v>1411735786.1361041</v>
      </c>
      <c r="CJ15" s="10">
        <v>1411735786.1361041</v>
      </c>
      <c r="CK15" s="10">
        <v>1411735786.1361041</v>
      </c>
      <c r="CL15" s="10">
        <v>1468539350.1051359</v>
      </c>
      <c r="CM15" s="10">
        <v>1468539350.1051359</v>
      </c>
      <c r="CN15" s="10">
        <v>1468539350.1051359</v>
      </c>
      <c r="CO15" s="10">
        <v>1468539350.1051359</v>
      </c>
      <c r="CP15" s="10">
        <v>1468539350.1051359</v>
      </c>
      <c r="CQ15" s="10">
        <v>1468539350.1051359</v>
      </c>
      <c r="CR15" s="10">
        <v>1468539350.1051359</v>
      </c>
      <c r="CS15" s="10">
        <v>1468539350.1051359</v>
      </c>
      <c r="CT15" s="10">
        <v>1468539350.1051359</v>
      </c>
      <c r="CU15" s="10">
        <v>1468539350.1051359</v>
      </c>
      <c r="CV15" s="10">
        <v>1468539350.1051359</v>
      </c>
      <c r="CW15" s="10">
        <v>1468539350.1051359</v>
      </c>
      <c r="CX15" s="10">
        <v>1528574071.2034183</v>
      </c>
      <c r="CY15" s="10">
        <v>1528574071.2034183</v>
      </c>
      <c r="CZ15" s="10">
        <v>1528574071.2034183</v>
      </c>
      <c r="DA15" s="10">
        <v>1528574071.2034183</v>
      </c>
      <c r="DB15" s="10">
        <v>1528574071.2034183</v>
      </c>
      <c r="DC15" s="10">
        <v>1528574071.2034183</v>
      </c>
      <c r="DD15" s="10">
        <v>1528574071.2034183</v>
      </c>
      <c r="DE15" s="10">
        <v>1528574071.2034183</v>
      </c>
      <c r="DF15" s="10">
        <v>1528574071.2034183</v>
      </c>
      <c r="DG15" s="10">
        <v>1528574071.2034183</v>
      </c>
      <c r="DH15" s="10">
        <v>1528574071.2034183</v>
      </c>
      <c r="DI15" s="10">
        <v>1528574071.2034183</v>
      </c>
      <c r="DJ15" s="10">
        <v>1592023747.3419344</v>
      </c>
      <c r="DK15" s="10">
        <v>1592023747.3419344</v>
      </c>
      <c r="DL15" s="10">
        <v>1592023747.3419344</v>
      </c>
      <c r="DM15" s="10">
        <v>1592023747.3419344</v>
      </c>
      <c r="DN15" s="10">
        <v>1592023747.3419344</v>
      </c>
      <c r="DO15" s="10">
        <v>1592023747.3419344</v>
      </c>
      <c r="DP15" s="10">
        <v>1592023747.3419344</v>
      </c>
      <c r="DQ15" s="10">
        <v>1592023747.3419344</v>
      </c>
      <c r="DR15" s="10">
        <v>1592023747.3419344</v>
      </c>
      <c r="DS15" s="10">
        <v>1592023747.3419344</v>
      </c>
      <c r="DT15" s="10">
        <v>1592023747.3419344</v>
      </c>
      <c r="DU15" s="10">
        <v>1592023747.3419344</v>
      </c>
      <c r="DV15" s="10">
        <v>1659082631.408237</v>
      </c>
      <c r="DW15" s="10">
        <v>1659082631.408237</v>
      </c>
      <c r="DX15" s="10">
        <v>1659082631.408237</v>
      </c>
      <c r="DY15" s="10">
        <v>1659082631.408237</v>
      </c>
      <c r="DZ15" s="10">
        <v>1659082631.408237</v>
      </c>
      <c r="EA15" s="10">
        <v>1659082631.408237</v>
      </c>
      <c r="EB15" s="10">
        <v>1659082631.408237</v>
      </c>
      <c r="EC15" s="10">
        <v>1659082631.408237</v>
      </c>
      <c r="ED15" s="10">
        <v>1659082631.408237</v>
      </c>
      <c r="EE15" s="10">
        <v>1659082631.408237</v>
      </c>
      <c r="EF15" s="10">
        <v>1659082631.408237</v>
      </c>
      <c r="EG15" s="10">
        <v>1659082631.408237</v>
      </c>
      <c r="EH15" s="10">
        <v>1812216253.1837513</v>
      </c>
      <c r="EI15" s="10">
        <v>1812216253.1837513</v>
      </c>
      <c r="EJ15" s="10">
        <v>1812216253.1837513</v>
      </c>
      <c r="EK15" s="10">
        <v>1812216253.1837513</v>
      </c>
      <c r="EL15" s="10">
        <v>1812216253.1837513</v>
      </c>
      <c r="EM15" s="10">
        <v>1812216253.1837513</v>
      </c>
      <c r="EN15" s="10">
        <v>1812216253.1837513</v>
      </c>
      <c r="EO15" s="10">
        <v>1812216253.1837513</v>
      </c>
      <c r="EP15" s="10">
        <v>1812216253.1837513</v>
      </c>
      <c r="EQ15" s="10">
        <v>1812216253.1837513</v>
      </c>
      <c r="ER15" s="10">
        <v>1812216253.1837513</v>
      </c>
      <c r="ES15" s="10">
        <v>1812216253.1837513</v>
      </c>
      <c r="ET15" s="10">
        <v>1804860911.8487785</v>
      </c>
      <c r="EU15" s="10">
        <v>1804860911.8487785</v>
      </c>
      <c r="EV15" s="10">
        <v>1804860911.8487785</v>
      </c>
      <c r="EW15" s="10">
        <v>1804860911.8487785</v>
      </c>
      <c r="EX15" s="10">
        <v>1804860911.8487785</v>
      </c>
      <c r="EY15" s="10">
        <v>1804860911.8487785</v>
      </c>
      <c r="EZ15" s="10">
        <v>1804860911.8487785</v>
      </c>
      <c r="FA15" s="10">
        <v>1804860911.8487785</v>
      </c>
      <c r="FB15" s="10">
        <v>1804860911.8487785</v>
      </c>
      <c r="FC15" s="10">
        <v>1804860911.8487785</v>
      </c>
      <c r="FD15" s="10">
        <v>1804860911.8487785</v>
      </c>
      <c r="FE15" s="10">
        <v>1804860911.8487785</v>
      </c>
      <c r="FF15" s="10">
        <v>1884026612.3437247</v>
      </c>
      <c r="FG15" s="10">
        <v>1884026612.3437247</v>
      </c>
      <c r="FH15" s="10">
        <v>1884026612.3437247</v>
      </c>
      <c r="FI15" s="10">
        <v>1884026612.3437247</v>
      </c>
      <c r="FJ15" s="10">
        <v>1884026612.3437247</v>
      </c>
      <c r="FK15" s="10">
        <v>1884026612.3437247</v>
      </c>
      <c r="FL15" s="10">
        <v>1884026612.3437247</v>
      </c>
      <c r="FM15" s="10">
        <v>1884026612.3437247</v>
      </c>
      <c r="FN15" s="10">
        <v>1884026612.3437247</v>
      </c>
      <c r="FO15" s="10">
        <v>1884026612.3437247</v>
      </c>
      <c r="FP15" s="10">
        <v>1884026612.3437247</v>
      </c>
      <c r="FQ15" s="10">
        <v>1884026612.3437247</v>
      </c>
      <c r="FR15" s="10">
        <v>1967695495.3799241</v>
      </c>
      <c r="FS15" s="10">
        <v>1967695495.3799241</v>
      </c>
      <c r="FT15" s="10">
        <v>1967695495.3799241</v>
      </c>
      <c r="FU15" s="10">
        <v>1967695495.3799241</v>
      </c>
      <c r="FV15" s="10">
        <v>1967695495.3799241</v>
      </c>
      <c r="FW15" s="10">
        <v>1967695495.3799241</v>
      </c>
      <c r="FX15" s="10">
        <v>1967695495.3799241</v>
      </c>
      <c r="FY15" s="10">
        <v>1967695495.3799241</v>
      </c>
      <c r="FZ15" s="10">
        <v>1967695495.3799241</v>
      </c>
      <c r="GA15" s="10">
        <v>1967695495.3799241</v>
      </c>
      <c r="GB15" s="10">
        <v>1967695495.3799241</v>
      </c>
      <c r="GC15" s="10">
        <v>1967695495.3799241</v>
      </c>
      <c r="GD15" s="10">
        <v>2056123715.4898722</v>
      </c>
      <c r="GE15" s="10">
        <v>2056123715.4898722</v>
      </c>
      <c r="GF15" s="10">
        <v>2056123715.4898722</v>
      </c>
      <c r="GG15" s="10">
        <v>2056123715.4898722</v>
      </c>
      <c r="GH15" s="10">
        <v>2056123715.4898722</v>
      </c>
      <c r="GI15" s="10">
        <v>2056123715.4898722</v>
      </c>
      <c r="GJ15" s="10">
        <v>2056123715.4898722</v>
      </c>
      <c r="GK15" s="10">
        <v>2056123715.4898722</v>
      </c>
      <c r="GL15" s="10">
        <v>2056123715.4898722</v>
      </c>
      <c r="GM15" s="10">
        <v>2056123715.4898722</v>
      </c>
      <c r="GN15" s="10">
        <v>2056123715.4898722</v>
      </c>
      <c r="GO15" s="10">
        <v>2056123715.4898722</v>
      </c>
      <c r="GP15" s="10">
        <v>2149581998.0443344</v>
      </c>
      <c r="GQ15" s="10">
        <v>2149581998.0443344</v>
      </c>
      <c r="GR15" s="10">
        <v>2149581998.0443344</v>
      </c>
      <c r="GS15" s="10">
        <v>2149581998.0443344</v>
      </c>
      <c r="GT15" s="10">
        <v>2149581998.0443344</v>
      </c>
      <c r="GU15" s="10">
        <v>2149581998.0443344</v>
      </c>
      <c r="GV15" s="10">
        <v>2149581998.0443344</v>
      </c>
      <c r="GW15" s="10">
        <v>2149581998.0443344</v>
      </c>
      <c r="GX15" s="10">
        <v>2149581998.0443344</v>
      </c>
      <c r="GY15" s="10">
        <v>2149581998.0443344</v>
      </c>
      <c r="GZ15" s="10">
        <v>2149581998.0443344</v>
      </c>
      <c r="HA15" s="10">
        <v>2149581998.0443344</v>
      </c>
      <c r="HB15" s="10">
        <v>2471032937.2629914</v>
      </c>
      <c r="HC15" s="10">
        <v>2471032937.2629914</v>
      </c>
      <c r="HD15" s="10">
        <v>2471032937.2629914</v>
      </c>
      <c r="HE15" s="10">
        <v>2471032937.2629914</v>
      </c>
      <c r="HF15" s="10">
        <v>2471032937.2629914</v>
      </c>
      <c r="HG15" s="10">
        <v>2471032937.2629914</v>
      </c>
      <c r="HH15" s="10">
        <v>2471032937.2629914</v>
      </c>
      <c r="HI15" s="10">
        <v>2471032937.2629914</v>
      </c>
      <c r="HJ15" s="10">
        <v>2471032937.2629914</v>
      </c>
      <c r="HK15" s="10">
        <v>2471032937.2629914</v>
      </c>
      <c r="HL15" s="10">
        <v>2471032937.2629914</v>
      </c>
      <c r="HM15" s="10">
        <v>2471032937.2629914</v>
      </c>
      <c r="HN15" s="10">
        <v>2352749526.3056922</v>
      </c>
      <c r="HO15" s="10">
        <v>2352749526.3056922</v>
      </c>
      <c r="HP15" s="10">
        <v>2352749526.3056922</v>
      </c>
      <c r="HQ15" s="10">
        <v>2352749526.3056922</v>
      </c>
      <c r="HR15" s="10">
        <v>2352749526.3056922</v>
      </c>
      <c r="HS15" s="10">
        <v>2352749526.3056922</v>
      </c>
      <c r="HT15" s="10">
        <v>2352749526.3056922</v>
      </c>
      <c r="HU15" s="10">
        <v>2352749526.3056922</v>
      </c>
      <c r="HV15" s="10">
        <v>2352749526.3056922</v>
      </c>
      <c r="HW15" s="10">
        <v>2352749526.3056922</v>
      </c>
      <c r="HX15" s="10">
        <v>2352749526.3056922</v>
      </c>
      <c r="HY15" s="10">
        <v>2352749526.3056922</v>
      </c>
      <c r="HZ15" s="10">
        <v>2463080774.856791</v>
      </c>
      <c r="IA15" s="10">
        <v>2463080774.856791</v>
      </c>
      <c r="IB15" s="10">
        <v>2463080774.856791</v>
      </c>
      <c r="IC15" s="10">
        <v>2463080774.856791</v>
      </c>
      <c r="ID15" s="10">
        <v>2463080774.856791</v>
      </c>
      <c r="IE15" s="10">
        <v>2463080774.856791</v>
      </c>
      <c r="IF15" s="10">
        <v>2463080774.856791</v>
      </c>
      <c r="IG15" s="10">
        <v>2463080774.856791</v>
      </c>
      <c r="IH15" s="10">
        <v>2463080774.856791</v>
      </c>
      <c r="II15" s="10">
        <v>2463080774.856791</v>
      </c>
      <c r="IJ15" s="10">
        <v>2463080774.856791</v>
      </c>
      <c r="IK15" s="10">
        <v>2463080774.856791</v>
      </c>
    </row>
    <row r="16" spans="2:261" x14ac:dyDescent="0.35">
      <c r="B16" s="56" t="s">
        <v>214</v>
      </c>
      <c r="C16" s="57">
        <f>+C15</f>
        <v>0</v>
      </c>
      <c r="D16" s="57">
        <f t="shared" ref="D16:BO16" si="31">+D15</f>
        <v>0</v>
      </c>
      <c r="E16" s="57">
        <f t="shared" si="31"/>
        <v>0</v>
      </c>
      <c r="F16" s="58">
        <f t="shared" si="31"/>
        <v>872090417.40354097</v>
      </c>
      <c r="G16" s="58">
        <f t="shared" si="31"/>
        <v>872090417.40354133</v>
      </c>
      <c r="H16" s="58">
        <f t="shared" si="31"/>
        <v>872090417.40354133</v>
      </c>
      <c r="I16" s="58">
        <f t="shared" si="31"/>
        <v>872090417.40354133</v>
      </c>
      <c r="J16" s="58">
        <f t="shared" si="31"/>
        <v>872090417.40354133</v>
      </c>
      <c r="K16" s="58">
        <f t="shared" si="31"/>
        <v>872090417.40354133</v>
      </c>
      <c r="L16" s="58">
        <f t="shared" si="31"/>
        <v>872090417.40354133</v>
      </c>
      <c r="M16" s="58">
        <f t="shared" si="31"/>
        <v>872090417.40354133</v>
      </c>
      <c r="N16" s="58">
        <f t="shared" si="31"/>
        <v>872090417.40354133</v>
      </c>
      <c r="O16" s="58">
        <f t="shared" si="31"/>
        <v>872090417.40354133</v>
      </c>
      <c r="P16" s="58">
        <f t="shared" si="31"/>
        <v>872090417.40354133</v>
      </c>
      <c r="Q16" s="58">
        <f t="shared" si="31"/>
        <v>872090417.40354133</v>
      </c>
      <c r="R16" s="58">
        <f t="shared" si="31"/>
        <v>836695566.19710267</v>
      </c>
      <c r="S16" s="58">
        <f t="shared" si="31"/>
        <v>836695566.19710267</v>
      </c>
      <c r="T16" s="58">
        <f t="shared" si="31"/>
        <v>836695566.19710267</v>
      </c>
      <c r="U16" s="58">
        <f t="shared" si="31"/>
        <v>836695566.19710267</v>
      </c>
      <c r="V16" s="58">
        <f t="shared" si="31"/>
        <v>836695566.19710267</v>
      </c>
      <c r="W16" s="58">
        <f t="shared" si="31"/>
        <v>836695566.19710267</v>
      </c>
      <c r="X16" s="58">
        <f t="shared" si="31"/>
        <v>836695566.19710267</v>
      </c>
      <c r="Y16" s="58">
        <f t="shared" si="31"/>
        <v>836695566.19710267</v>
      </c>
      <c r="Z16" s="58">
        <f t="shared" si="31"/>
        <v>836695566.19710267</v>
      </c>
      <c r="AA16" s="58">
        <f t="shared" si="31"/>
        <v>836695566.19710267</v>
      </c>
      <c r="AB16" s="58">
        <f t="shared" si="31"/>
        <v>836695566.19710267</v>
      </c>
      <c r="AC16" s="58">
        <f t="shared" si="31"/>
        <v>836695566.19710267</v>
      </c>
      <c r="AD16" s="58">
        <f t="shared" si="31"/>
        <v>1213492391.2279472</v>
      </c>
      <c r="AE16" s="58">
        <f t="shared" si="31"/>
        <v>1213492391.2279472</v>
      </c>
      <c r="AF16" s="58">
        <f t="shared" si="31"/>
        <v>1213492391.2279472</v>
      </c>
      <c r="AG16" s="58">
        <f t="shared" si="31"/>
        <v>1213492391.2279472</v>
      </c>
      <c r="AH16" s="58">
        <f t="shared" si="31"/>
        <v>1213492391.2279472</v>
      </c>
      <c r="AI16" s="58">
        <f t="shared" si="31"/>
        <v>1213492391.2279472</v>
      </c>
      <c r="AJ16" s="58">
        <f t="shared" si="31"/>
        <v>1213492391.2279472</v>
      </c>
      <c r="AK16" s="58">
        <f t="shared" si="31"/>
        <v>1213492391.2279472</v>
      </c>
      <c r="AL16" s="58">
        <f t="shared" si="31"/>
        <v>1213492391.2279472</v>
      </c>
      <c r="AM16" s="58">
        <f t="shared" si="31"/>
        <v>1213492391.2279472</v>
      </c>
      <c r="AN16" s="58">
        <f t="shared" si="31"/>
        <v>1213492391.2279472</v>
      </c>
      <c r="AO16" s="58">
        <f t="shared" si="31"/>
        <v>1213492391.2279472</v>
      </c>
      <c r="AP16" s="58">
        <f t="shared" si="31"/>
        <v>1259019276.1644185</v>
      </c>
      <c r="AQ16" s="58">
        <f t="shared" si="31"/>
        <v>1259019276.1644185</v>
      </c>
      <c r="AR16" s="58">
        <f t="shared" si="31"/>
        <v>1259019276.1644185</v>
      </c>
      <c r="AS16" s="58">
        <f t="shared" si="31"/>
        <v>1259019276.1644185</v>
      </c>
      <c r="AT16" s="58">
        <f t="shared" si="31"/>
        <v>1259019276.1644185</v>
      </c>
      <c r="AU16" s="58">
        <f t="shared" si="31"/>
        <v>1259019276.1644185</v>
      </c>
      <c r="AV16" s="58">
        <f t="shared" si="31"/>
        <v>1259019276.1644185</v>
      </c>
      <c r="AW16" s="58">
        <f t="shared" si="31"/>
        <v>1259019276.1644185</v>
      </c>
      <c r="AX16" s="58">
        <f t="shared" si="31"/>
        <v>1259019276.1644185</v>
      </c>
      <c r="AY16" s="58">
        <f t="shared" si="31"/>
        <v>1259019276.1644185</v>
      </c>
      <c r="AZ16" s="58">
        <f t="shared" si="31"/>
        <v>1259019276.1644185</v>
      </c>
      <c r="BA16" s="58">
        <f t="shared" si="31"/>
        <v>1259019276.1644185</v>
      </c>
      <c r="BB16" s="58">
        <f t="shared" si="31"/>
        <v>1307135866.8967307</v>
      </c>
      <c r="BC16" s="58">
        <f t="shared" si="31"/>
        <v>1307135866.8967307</v>
      </c>
      <c r="BD16" s="58">
        <f t="shared" si="31"/>
        <v>1307135866.8967307</v>
      </c>
      <c r="BE16" s="58">
        <f t="shared" si="31"/>
        <v>1307135866.8967307</v>
      </c>
      <c r="BF16" s="58">
        <f t="shared" si="31"/>
        <v>1307135866.8967307</v>
      </c>
      <c r="BG16" s="58">
        <f t="shared" si="31"/>
        <v>1307135866.8967307</v>
      </c>
      <c r="BH16" s="58">
        <f t="shared" si="31"/>
        <v>1307135866.8967307</v>
      </c>
      <c r="BI16" s="58">
        <f t="shared" si="31"/>
        <v>1307135866.8967307</v>
      </c>
      <c r="BJ16" s="58">
        <f t="shared" si="31"/>
        <v>1307135866.8967307</v>
      </c>
      <c r="BK16" s="58">
        <f t="shared" si="31"/>
        <v>1307135866.8967307</v>
      </c>
      <c r="BL16" s="58">
        <f t="shared" si="31"/>
        <v>1307135866.8967307</v>
      </c>
      <c r="BM16" s="58">
        <f t="shared" si="31"/>
        <v>1307135866.8967307</v>
      </c>
      <c r="BN16" s="58">
        <f t="shared" si="31"/>
        <v>1400340794.2475834</v>
      </c>
      <c r="BO16" s="58">
        <f t="shared" si="31"/>
        <v>1400340794.2475834</v>
      </c>
      <c r="BP16" s="58">
        <f t="shared" ref="BP16:EA16" si="32">+BP15</f>
        <v>1400340794.2475834</v>
      </c>
      <c r="BQ16" s="58">
        <f t="shared" si="32"/>
        <v>1400340794.2475834</v>
      </c>
      <c r="BR16" s="58">
        <f t="shared" si="32"/>
        <v>1400340794.2475834</v>
      </c>
      <c r="BS16" s="58">
        <f t="shared" si="32"/>
        <v>1400340794.2475834</v>
      </c>
      <c r="BT16" s="58">
        <f t="shared" si="32"/>
        <v>1400340794.2475834</v>
      </c>
      <c r="BU16" s="58">
        <f t="shared" si="32"/>
        <v>1400340794.2475834</v>
      </c>
      <c r="BV16" s="58">
        <f t="shared" si="32"/>
        <v>1400340794.2475834</v>
      </c>
      <c r="BW16" s="58">
        <f t="shared" si="32"/>
        <v>1400340794.2475834</v>
      </c>
      <c r="BX16" s="58">
        <f t="shared" si="32"/>
        <v>1400340794.2475834</v>
      </c>
      <c r="BY16" s="58">
        <f t="shared" si="32"/>
        <v>1400340794.2475834</v>
      </c>
      <c r="BZ16" s="58">
        <f t="shared" si="32"/>
        <v>1411735786.1361041</v>
      </c>
      <c r="CA16" s="58">
        <f t="shared" si="32"/>
        <v>1411735786.1361041</v>
      </c>
      <c r="CB16" s="58">
        <f t="shared" si="32"/>
        <v>1411735786.1361041</v>
      </c>
      <c r="CC16" s="58">
        <f t="shared" si="32"/>
        <v>1411735786.1361041</v>
      </c>
      <c r="CD16" s="58">
        <f t="shared" si="32"/>
        <v>1411735786.1361041</v>
      </c>
      <c r="CE16" s="58">
        <f t="shared" si="32"/>
        <v>1411735786.1361041</v>
      </c>
      <c r="CF16" s="58">
        <f t="shared" si="32"/>
        <v>1411735786.1361041</v>
      </c>
      <c r="CG16" s="58">
        <f t="shared" si="32"/>
        <v>1411735786.1361041</v>
      </c>
      <c r="CH16" s="58">
        <f t="shared" si="32"/>
        <v>1411735786.1361041</v>
      </c>
      <c r="CI16" s="58">
        <f t="shared" si="32"/>
        <v>1411735786.1361041</v>
      </c>
      <c r="CJ16" s="58">
        <f t="shared" si="32"/>
        <v>1411735786.1361041</v>
      </c>
      <c r="CK16" s="58">
        <f t="shared" si="32"/>
        <v>1411735786.1361041</v>
      </c>
      <c r="CL16" s="58">
        <f t="shared" si="32"/>
        <v>1468539350.1051359</v>
      </c>
      <c r="CM16" s="58">
        <f t="shared" si="32"/>
        <v>1468539350.1051359</v>
      </c>
      <c r="CN16" s="58">
        <f t="shared" si="32"/>
        <v>1468539350.1051359</v>
      </c>
      <c r="CO16" s="58">
        <f t="shared" si="32"/>
        <v>1468539350.1051359</v>
      </c>
      <c r="CP16" s="58">
        <f t="shared" si="32"/>
        <v>1468539350.1051359</v>
      </c>
      <c r="CQ16" s="58">
        <f t="shared" si="32"/>
        <v>1468539350.1051359</v>
      </c>
      <c r="CR16" s="58">
        <f t="shared" si="32"/>
        <v>1468539350.1051359</v>
      </c>
      <c r="CS16" s="58">
        <f t="shared" si="32"/>
        <v>1468539350.1051359</v>
      </c>
      <c r="CT16" s="58">
        <f t="shared" si="32"/>
        <v>1468539350.1051359</v>
      </c>
      <c r="CU16" s="58">
        <f t="shared" si="32"/>
        <v>1468539350.1051359</v>
      </c>
      <c r="CV16" s="58">
        <f t="shared" si="32"/>
        <v>1468539350.1051359</v>
      </c>
      <c r="CW16" s="58">
        <f t="shared" si="32"/>
        <v>1468539350.1051359</v>
      </c>
      <c r="CX16" s="58">
        <f t="shared" si="32"/>
        <v>1528574071.2034183</v>
      </c>
      <c r="CY16" s="58">
        <f t="shared" si="32"/>
        <v>1528574071.2034183</v>
      </c>
      <c r="CZ16" s="58">
        <f t="shared" si="32"/>
        <v>1528574071.2034183</v>
      </c>
      <c r="DA16" s="58">
        <f t="shared" si="32"/>
        <v>1528574071.2034183</v>
      </c>
      <c r="DB16" s="58">
        <f t="shared" si="32"/>
        <v>1528574071.2034183</v>
      </c>
      <c r="DC16" s="58">
        <f t="shared" si="32"/>
        <v>1528574071.2034183</v>
      </c>
      <c r="DD16" s="58">
        <f t="shared" si="32"/>
        <v>1528574071.2034183</v>
      </c>
      <c r="DE16" s="58">
        <f t="shared" si="32"/>
        <v>1528574071.2034183</v>
      </c>
      <c r="DF16" s="58">
        <f t="shared" si="32"/>
        <v>1528574071.2034183</v>
      </c>
      <c r="DG16" s="58">
        <f t="shared" si="32"/>
        <v>1528574071.2034183</v>
      </c>
      <c r="DH16" s="58">
        <f t="shared" si="32"/>
        <v>1528574071.2034183</v>
      </c>
      <c r="DI16" s="58">
        <f t="shared" si="32"/>
        <v>1528574071.2034183</v>
      </c>
      <c r="DJ16" s="58">
        <f t="shared" si="32"/>
        <v>1592023747.3419344</v>
      </c>
      <c r="DK16" s="58">
        <f t="shared" si="32"/>
        <v>1592023747.3419344</v>
      </c>
      <c r="DL16" s="58">
        <f t="shared" si="32"/>
        <v>1592023747.3419344</v>
      </c>
      <c r="DM16" s="58">
        <f t="shared" si="32"/>
        <v>1592023747.3419344</v>
      </c>
      <c r="DN16" s="58">
        <f t="shared" si="32"/>
        <v>1592023747.3419344</v>
      </c>
      <c r="DO16" s="58">
        <f t="shared" si="32"/>
        <v>1592023747.3419344</v>
      </c>
      <c r="DP16" s="58">
        <f t="shared" si="32"/>
        <v>1592023747.3419344</v>
      </c>
      <c r="DQ16" s="58">
        <f t="shared" si="32"/>
        <v>1592023747.3419344</v>
      </c>
      <c r="DR16" s="58">
        <f t="shared" si="32"/>
        <v>1592023747.3419344</v>
      </c>
      <c r="DS16" s="58">
        <f t="shared" si="32"/>
        <v>1592023747.3419344</v>
      </c>
      <c r="DT16" s="58">
        <f t="shared" si="32"/>
        <v>1592023747.3419344</v>
      </c>
      <c r="DU16" s="58">
        <f t="shared" si="32"/>
        <v>1592023747.3419344</v>
      </c>
      <c r="DV16" s="58">
        <f t="shared" si="32"/>
        <v>1659082631.408237</v>
      </c>
      <c r="DW16" s="58">
        <f t="shared" si="32"/>
        <v>1659082631.408237</v>
      </c>
      <c r="DX16" s="58">
        <f t="shared" si="32"/>
        <v>1659082631.408237</v>
      </c>
      <c r="DY16" s="58">
        <f t="shared" si="32"/>
        <v>1659082631.408237</v>
      </c>
      <c r="DZ16" s="58">
        <f t="shared" si="32"/>
        <v>1659082631.408237</v>
      </c>
      <c r="EA16" s="58">
        <f t="shared" si="32"/>
        <v>1659082631.408237</v>
      </c>
      <c r="EB16" s="58">
        <f t="shared" ref="EB16:GM16" si="33">+EB15</f>
        <v>1659082631.408237</v>
      </c>
      <c r="EC16" s="58">
        <f t="shared" si="33"/>
        <v>1659082631.408237</v>
      </c>
      <c r="ED16" s="58">
        <f t="shared" si="33"/>
        <v>1659082631.408237</v>
      </c>
      <c r="EE16" s="58">
        <f t="shared" si="33"/>
        <v>1659082631.408237</v>
      </c>
      <c r="EF16" s="58">
        <f t="shared" si="33"/>
        <v>1659082631.408237</v>
      </c>
      <c r="EG16" s="58">
        <f t="shared" si="33"/>
        <v>1659082631.408237</v>
      </c>
      <c r="EH16" s="58">
        <f t="shared" si="33"/>
        <v>1812216253.1837513</v>
      </c>
      <c r="EI16" s="58">
        <f t="shared" si="33"/>
        <v>1812216253.1837513</v>
      </c>
      <c r="EJ16" s="58">
        <f t="shared" si="33"/>
        <v>1812216253.1837513</v>
      </c>
      <c r="EK16" s="58">
        <f t="shared" si="33"/>
        <v>1812216253.1837513</v>
      </c>
      <c r="EL16" s="58">
        <f t="shared" si="33"/>
        <v>1812216253.1837513</v>
      </c>
      <c r="EM16" s="58">
        <f t="shared" si="33"/>
        <v>1812216253.1837513</v>
      </c>
      <c r="EN16" s="58">
        <f t="shared" si="33"/>
        <v>1812216253.1837513</v>
      </c>
      <c r="EO16" s="58">
        <f t="shared" si="33"/>
        <v>1812216253.1837513</v>
      </c>
      <c r="EP16" s="58">
        <f t="shared" si="33"/>
        <v>1812216253.1837513</v>
      </c>
      <c r="EQ16" s="58">
        <f t="shared" si="33"/>
        <v>1812216253.1837513</v>
      </c>
      <c r="ER16" s="58">
        <f t="shared" si="33"/>
        <v>1812216253.1837513</v>
      </c>
      <c r="ES16" s="58">
        <f t="shared" si="33"/>
        <v>1812216253.1837513</v>
      </c>
      <c r="ET16" s="58">
        <f t="shared" si="33"/>
        <v>1804860911.8487785</v>
      </c>
      <c r="EU16" s="58">
        <f t="shared" si="33"/>
        <v>1804860911.8487785</v>
      </c>
      <c r="EV16" s="58">
        <f t="shared" si="33"/>
        <v>1804860911.8487785</v>
      </c>
      <c r="EW16" s="58">
        <f t="shared" si="33"/>
        <v>1804860911.8487785</v>
      </c>
      <c r="EX16" s="58">
        <f t="shared" si="33"/>
        <v>1804860911.8487785</v>
      </c>
      <c r="EY16" s="58">
        <f t="shared" si="33"/>
        <v>1804860911.8487785</v>
      </c>
      <c r="EZ16" s="58">
        <f t="shared" si="33"/>
        <v>1804860911.8487785</v>
      </c>
      <c r="FA16" s="58">
        <f t="shared" si="33"/>
        <v>1804860911.8487785</v>
      </c>
      <c r="FB16" s="58">
        <f t="shared" si="33"/>
        <v>1804860911.8487785</v>
      </c>
      <c r="FC16" s="58">
        <f t="shared" si="33"/>
        <v>1804860911.8487785</v>
      </c>
      <c r="FD16" s="58">
        <f t="shared" si="33"/>
        <v>1804860911.8487785</v>
      </c>
      <c r="FE16" s="58">
        <f t="shared" si="33"/>
        <v>1804860911.8487785</v>
      </c>
      <c r="FF16" s="58">
        <f t="shared" si="33"/>
        <v>1884026612.3437247</v>
      </c>
      <c r="FG16" s="58">
        <f t="shared" si="33"/>
        <v>1884026612.3437247</v>
      </c>
      <c r="FH16" s="58">
        <f t="shared" si="33"/>
        <v>1884026612.3437247</v>
      </c>
      <c r="FI16" s="58">
        <f t="shared" si="33"/>
        <v>1884026612.3437247</v>
      </c>
      <c r="FJ16" s="58">
        <f t="shared" si="33"/>
        <v>1884026612.3437247</v>
      </c>
      <c r="FK16" s="58">
        <f t="shared" si="33"/>
        <v>1884026612.3437247</v>
      </c>
      <c r="FL16" s="58">
        <f t="shared" si="33"/>
        <v>1884026612.3437247</v>
      </c>
      <c r="FM16" s="58">
        <f t="shared" si="33"/>
        <v>1884026612.3437247</v>
      </c>
      <c r="FN16" s="58">
        <f t="shared" si="33"/>
        <v>1884026612.3437247</v>
      </c>
      <c r="FO16" s="58">
        <f t="shared" si="33"/>
        <v>1884026612.3437247</v>
      </c>
      <c r="FP16" s="58">
        <f t="shared" si="33"/>
        <v>1884026612.3437247</v>
      </c>
      <c r="FQ16" s="58">
        <f t="shared" si="33"/>
        <v>1884026612.3437247</v>
      </c>
      <c r="FR16" s="58">
        <f t="shared" si="33"/>
        <v>1967695495.3799241</v>
      </c>
      <c r="FS16" s="58">
        <f t="shared" si="33"/>
        <v>1967695495.3799241</v>
      </c>
      <c r="FT16" s="58">
        <f t="shared" si="33"/>
        <v>1967695495.3799241</v>
      </c>
      <c r="FU16" s="58">
        <f t="shared" si="33"/>
        <v>1967695495.3799241</v>
      </c>
      <c r="FV16" s="58">
        <f t="shared" si="33"/>
        <v>1967695495.3799241</v>
      </c>
      <c r="FW16" s="58">
        <f t="shared" si="33"/>
        <v>1967695495.3799241</v>
      </c>
      <c r="FX16" s="58">
        <f t="shared" si="33"/>
        <v>1967695495.3799241</v>
      </c>
      <c r="FY16" s="58">
        <f t="shared" si="33"/>
        <v>1967695495.3799241</v>
      </c>
      <c r="FZ16" s="58">
        <f t="shared" si="33"/>
        <v>1967695495.3799241</v>
      </c>
      <c r="GA16" s="58">
        <f t="shared" si="33"/>
        <v>1967695495.3799241</v>
      </c>
      <c r="GB16" s="58">
        <f t="shared" si="33"/>
        <v>1967695495.3799241</v>
      </c>
      <c r="GC16" s="58">
        <f t="shared" si="33"/>
        <v>1967695495.3799241</v>
      </c>
      <c r="GD16" s="58">
        <f t="shared" si="33"/>
        <v>2056123715.4898722</v>
      </c>
      <c r="GE16" s="58">
        <f t="shared" si="33"/>
        <v>2056123715.4898722</v>
      </c>
      <c r="GF16" s="58">
        <f t="shared" si="33"/>
        <v>2056123715.4898722</v>
      </c>
      <c r="GG16" s="58">
        <f t="shared" si="33"/>
        <v>2056123715.4898722</v>
      </c>
      <c r="GH16" s="58">
        <f t="shared" si="33"/>
        <v>2056123715.4898722</v>
      </c>
      <c r="GI16" s="58">
        <f t="shared" si="33"/>
        <v>2056123715.4898722</v>
      </c>
      <c r="GJ16" s="58">
        <f t="shared" si="33"/>
        <v>2056123715.4898722</v>
      </c>
      <c r="GK16" s="58">
        <f t="shared" si="33"/>
        <v>2056123715.4898722</v>
      </c>
      <c r="GL16" s="58">
        <f t="shared" si="33"/>
        <v>2056123715.4898722</v>
      </c>
      <c r="GM16" s="58">
        <f t="shared" si="33"/>
        <v>2056123715.4898722</v>
      </c>
      <c r="GN16" s="58">
        <f t="shared" ref="GN16:IK16" si="34">+GN15</f>
        <v>2056123715.4898722</v>
      </c>
      <c r="GO16" s="58">
        <f t="shared" si="34"/>
        <v>2056123715.4898722</v>
      </c>
      <c r="GP16" s="58">
        <f t="shared" si="34"/>
        <v>2149581998.0443344</v>
      </c>
      <c r="GQ16" s="58">
        <f t="shared" si="34"/>
        <v>2149581998.0443344</v>
      </c>
      <c r="GR16" s="58">
        <f t="shared" si="34"/>
        <v>2149581998.0443344</v>
      </c>
      <c r="GS16" s="58">
        <f t="shared" si="34"/>
        <v>2149581998.0443344</v>
      </c>
      <c r="GT16" s="58">
        <f t="shared" si="34"/>
        <v>2149581998.0443344</v>
      </c>
      <c r="GU16" s="58">
        <f t="shared" si="34"/>
        <v>2149581998.0443344</v>
      </c>
      <c r="GV16" s="58">
        <f t="shared" si="34"/>
        <v>2149581998.0443344</v>
      </c>
      <c r="GW16" s="58">
        <f t="shared" si="34"/>
        <v>2149581998.0443344</v>
      </c>
      <c r="GX16" s="58">
        <f t="shared" si="34"/>
        <v>2149581998.0443344</v>
      </c>
      <c r="GY16" s="58">
        <f t="shared" si="34"/>
        <v>2149581998.0443344</v>
      </c>
      <c r="GZ16" s="58">
        <f t="shared" si="34"/>
        <v>2149581998.0443344</v>
      </c>
      <c r="HA16" s="58">
        <f t="shared" si="34"/>
        <v>2149581998.0443344</v>
      </c>
      <c r="HB16" s="58">
        <f t="shared" si="34"/>
        <v>2471032937.2629914</v>
      </c>
      <c r="HC16" s="58">
        <f t="shared" si="34"/>
        <v>2471032937.2629914</v>
      </c>
      <c r="HD16" s="58">
        <f t="shared" si="34"/>
        <v>2471032937.2629914</v>
      </c>
      <c r="HE16" s="58">
        <f t="shared" si="34"/>
        <v>2471032937.2629914</v>
      </c>
      <c r="HF16" s="58">
        <f t="shared" si="34"/>
        <v>2471032937.2629914</v>
      </c>
      <c r="HG16" s="58">
        <f t="shared" si="34"/>
        <v>2471032937.2629914</v>
      </c>
      <c r="HH16" s="58">
        <f t="shared" si="34"/>
        <v>2471032937.2629914</v>
      </c>
      <c r="HI16" s="58">
        <f t="shared" si="34"/>
        <v>2471032937.2629914</v>
      </c>
      <c r="HJ16" s="58">
        <f t="shared" si="34"/>
        <v>2471032937.2629914</v>
      </c>
      <c r="HK16" s="58">
        <f t="shared" si="34"/>
        <v>2471032937.2629914</v>
      </c>
      <c r="HL16" s="58">
        <f t="shared" si="34"/>
        <v>2471032937.2629914</v>
      </c>
      <c r="HM16" s="58">
        <f t="shared" si="34"/>
        <v>2471032937.2629914</v>
      </c>
      <c r="HN16" s="58">
        <f t="shared" si="34"/>
        <v>2352749526.3056922</v>
      </c>
      <c r="HO16" s="58">
        <f t="shared" si="34"/>
        <v>2352749526.3056922</v>
      </c>
      <c r="HP16" s="58">
        <f t="shared" si="34"/>
        <v>2352749526.3056922</v>
      </c>
      <c r="HQ16" s="58">
        <f t="shared" si="34"/>
        <v>2352749526.3056922</v>
      </c>
      <c r="HR16" s="58">
        <f t="shared" si="34"/>
        <v>2352749526.3056922</v>
      </c>
      <c r="HS16" s="58">
        <f t="shared" si="34"/>
        <v>2352749526.3056922</v>
      </c>
      <c r="HT16" s="58">
        <f t="shared" si="34"/>
        <v>2352749526.3056922</v>
      </c>
      <c r="HU16" s="58">
        <f t="shared" si="34"/>
        <v>2352749526.3056922</v>
      </c>
      <c r="HV16" s="58">
        <f t="shared" si="34"/>
        <v>2352749526.3056922</v>
      </c>
      <c r="HW16" s="58">
        <f t="shared" si="34"/>
        <v>2352749526.3056922</v>
      </c>
      <c r="HX16" s="58">
        <f t="shared" si="34"/>
        <v>2352749526.3056922</v>
      </c>
      <c r="HY16" s="58">
        <f t="shared" si="34"/>
        <v>2352749526.3056922</v>
      </c>
      <c r="HZ16" s="58">
        <f t="shared" si="34"/>
        <v>2463080774.856791</v>
      </c>
      <c r="IA16" s="58">
        <f t="shared" si="34"/>
        <v>2463080774.856791</v>
      </c>
      <c r="IB16" s="58">
        <f t="shared" si="34"/>
        <v>2463080774.856791</v>
      </c>
      <c r="IC16" s="58">
        <f t="shared" si="34"/>
        <v>2463080774.856791</v>
      </c>
      <c r="ID16" s="58">
        <f t="shared" si="34"/>
        <v>2463080774.856791</v>
      </c>
      <c r="IE16" s="58">
        <f t="shared" si="34"/>
        <v>2463080774.856791</v>
      </c>
      <c r="IF16" s="58">
        <f t="shared" si="34"/>
        <v>2463080774.856791</v>
      </c>
      <c r="IG16" s="58">
        <f t="shared" si="34"/>
        <v>2463080774.856791</v>
      </c>
      <c r="IH16" s="58">
        <f t="shared" si="34"/>
        <v>2463080774.856791</v>
      </c>
      <c r="II16" s="58">
        <f t="shared" si="34"/>
        <v>2463080774.856791</v>
      </c>
      <c r="IJ16" s="58">
        <f t="shared" si="34"/>
        <v>2463080774.856791</v>
      </c>
      <c r="IK16" s="58">
        <f t="shared" si="34"/>
        <v>2463080774.856791</v>
      </c>
    </row>
    <row r="18" spans="2:245" x14ac:dyDescent="0.35">
      <c r="B18" t="s">
        <v>208</v>
      </c>
      <c r="C18" s="10">
        <v>0</v>
      </c>
      <c r="D18" s="10">
        <v>0</v>
      </c>
      <c r="E18" s="10">
        <v>0</v>
      </c>
      <c r="F18" s="10">
        <f>+PMT(Variables!$D$4,'Modelo Financiero (Mensualizado'!E3,-'Modelo Financiero (Mensualizado'!E20)</f>
        <v>0</v>
      </c>
      <c r="G18" s="10">
        <f>+PMT(Variables!$D$4,'Modelo Financiero (Mensualizado'!F3,-'Modelo Financiero (Mensualizado'!F20)</f>
        <v>43502921.687012181</v>
      </c>
      <c r="H18" s="10">
        <f>+PMT(Variables!$D$4,'Modelo Financiero (Mensualizado'!G3,-'Modelo Financiero (Mensualizado'!G20)</f>
        <v>122700080.610522</v>
      </c>
      <c r="I18" s="10">
        <f>+PMT(Variables!$D$4,'Modelo Financiero (Mensualizado'!H3,-'Modelo Financiero (Mensualizado'!H20)</f>
        <v>202054894.41446629</v>
      </c>
      <c r="J18" s="10">
        <f>+PMT(Variables!$D$4,'Modelo Financiero (Mensualizado'!I3,-'Modelo Financiero (Mensualizado'!I20)</f>
        <v>281615672.84064817</v>
      </c>
      <c r="K18" s="10">
        <f>+PMT(Variables!$D$4,'Modelo Financiero (Mensualizado'!J3,-'Modelo Financiero (Mensualizado'!J20)</f>
        <v>361385818.31342143</v>
      </c>
      <c r="L18" s="10">
        <f>+PMT(Variables!$D$4,'Modelo Financiero (Mensualizado'!K3,-'Modelo Financiero (Mensualizado'!K20)</f>
        <v>397582053.52873349</v>
      </c>
      <c r="M18" s="10">
        <f>+PMT(Variables!$D$4,'Modelo Financiero (Mensualizado'!L3,-'Modelo Financiero (Mensualizado'!L20)</f>
        <v>398062458.23981088</v>
      </c>
      <c r="N18" s="10">
        <f>+PMT(Variables!$D$4,'Modelo Financiero (Mensualizado'!M3,-'Modelo Financiero (Mensualizado'!M20)</f>
        <v>398596250.25233126</v>
      </c>
      <c r="O18" s="10">
        <f>+PMT(Variables!$D$4,'Modelo Financiero (Mensualizado'!N3,-'Modelo Financiero (Mensualizado'!N20)</f>
        <v>399136023.71573454</v>
      </c>
      <c r="P18" s="10">
        <f>+PMT(Variables!$D$4,'Modelo Financiero (Mensualizado'!O3,-'Modelo Financiero (Mensualizado'!O20)</f>
        <v>399681925.43191326</v>
      </c>
      <c r="Q18" s="10">
        <f>+PMT(Variables!$D$4,'Modelo Financiero (Mensualizado'!P3,-'Modelo Financiero (Mensualizado'!P20)</f>
        <v>400234039.88682735</v>
      </c>
      <c r="R18" s="10">
        <f>+PMT(Variables!$D$4,'Modelo Financiero (Mensualizado'!Q3,-'Modelo Financiero (Mensualizado'!Q20)</f>
        <v>400792453.12738025</v>
      </c>
      <c r="S18" s="10">
        <f>+PMT(Variables!$D$4,'Modelo Financiero (Mensualizado'!R3,-'Modelo Financiero (Mensualizado'!R20)</f>
        <v>400792453.12738025</v>
      </c>
      <c r="T18" s="10">
        <f>+PMT(Variables!$D$4,'Modelo Financiero (Mensualizado'!S3,-'Modelo Financiero (Mensualizado'!S20)</f>
        <v>400792453.12738025</v>
      </c>
      <c r="U18" s="10">
        <f>+PMT(Variables!$D$4,'Modelo Financiero (Mensualizado'!T3,-'Modelo Financiero (Mensualizado'!T20)</f>
        <v>400792453.12738025</v>
      </c>
      <c r="V18" s="10">
        <f>+PMT(Variables!$D$4,'Modelo Financiero (Mensualizado'!U3,-'Modelo Financiero (Mensualizado'!U20)</f>
        <v>400792453.12738025</v>
      </c>
      <c r="W18" s="10">
        <f>+PMT(Variables!$D$4,'Modelo Financiero (Mensualizado'!V3,-'Modelo Financiero (Mensualizado'!V20)</f>
        <v>400792453.12738025</v>
      </c>
      <c r="X18" s="10">
        <f>+PMT(Variables!$D$4,'Modelo Financiero (Mensualizado'!W3,-'Modelo Financiero (Mensualizado'!W20)</f>
        <v>400792453.12738025</v>
      </c>
      <c r="Y18" s="10">
        <f>+PMT(Variables!$D$4,'Modelo Financiero (Mensualizado'!X3,-'Modelo Financiero (Mensualizado'!X20)</f>
        <v>400792453.12738019</v>
      </c>
      <c r="Z18" s="10">
        <f>+PMT(Variables!$D$4,'Modelo Financiero (Mensualizado'!Y3,-'Modelo Financiero (Mensualizado'!Y20)</f>
        <v>400792453.12738019</v>
      </c>
      <c r="AA18" s="10">
        <f>+PMT(Variables!$D$4,'Modelo Financiero (Mensualizado'!Z3,-'Modelo Financiero (Mensualizado'!Z20)</f>
        <v>400792453.12738019</v>
      </c>
      <c r="AB18" s="10">
        <f>+PMT(Variables!$D$4,'Modelo Financiero (Mensualizado'!AA3,-'Modelo Financiero (Mensualizado'!AA20)</f>
        <v>400792453.12738019</v>
      </c>
      <c r="AC18" s="10">
        <f>+PMT(Variables!$D$4,'Modelo Financiero (Mensualizado'!AB3,-'Modelo Financiero (Mensualizado'!AB20)</f>
        <v>400792453.12738019</v>
      </c>
      <c r="AD18" s="10">
        <f>+PMT(Variables!$D$4,'Modelo Financiero (Mensualizado'!AC3,-'Modelo Financiero (Mensualizado'!AC20)</f>
        <v>400792453.12738019</v>
      </c>
      <c r="AE18" s="10">
        <f>+PMT(Variables!$D$4,'Modelo Financiero (Mensualizado'!AD3,-'Modelo Financiero (Mensualizado'!AD20)</f>
        <v>400792453.12738025</v>
      </c>
      <c r="AF18" s="10">
        <f>+PMT(Variables!$D$4,'Modelo Financiero (Mensualizado'!AE3,-'Modelo Financiero (Mensualizado'!AE20)</f>
        <v>400792453.12738025</v>
      </c>
      <c r="AG18" s="10">
        <f>+PMT(Variables!$D$4,'Modelo Financiero (Mensualizado'!AF3,-'Modelo Financiero (Mensualizado'!AF20)</f>
        <v>400792453.12738025</v>
      </c>
      <c r="AH18" s="10">
        <f>+PMT(Variables!$D$4,'Modelo Financiero (Mensualizado'!AG3,-'Modelo Financiero (Mensualizado'!AG20)</f>
        <v>400792453.12738025</v>
      </c>
      <c r="AI18" s="10">
        <f>+PMT(Variables!$D$4,'Modelo Financiero (Mensualizado'!AH3,-'Modelo Financiero (Mensualizado'!AH20)</f>
        <v>400792453.12738025</v>
      </c>
      <c r="AJ18" s="10">
        <f>+PMT(Variables!$D$4,'Modelo Financiero (Mensualizado'!AI3,-'Modelo Financiero (Mensualizado'!AI20)</f>
        <v>400792453.12738019</v>
      </c>
      <c r="AK18" s="10">
        <f>+PMT(Variables!$D$4,'Modelo Financiero (Mensualizado'!AJ3,-'Modelo Financiero (Mensualizado'!AJ20)</f>
        <v>400792453.12738019</v>
      </c>
      <c r="AL18" s="10">
        <f>+PMT(Variables!$D$4,'Modelo Financiero (Mensualizado'!AK3,-'Modelo Financiero (Mensualizado'!AK20)</f>
        <v>400792453.12738019</v>
      </c>
      <c r="AM18" s="10">
        <f>+PMT(Variables!$D$4,'Modelo Financiero (Mensualizado'!AL3,-'Modelo Financiero (Mensualizado'!AL20)</f>
        <v>400792453.12738019</v>
      </c>
      <c r="AN18" s="10">
        <f>+PMT(Variables!$D$4,'Modelo Financiero (Mensualizado'!AM3,-'Modelo Financiero (Mensualizado'!AM20)</f>
        <v>400792453.12738019</v>
      </c>
      <c r="AO18" s="10">
        <f>+PMT(Variables!$D$4,'Modelo Financiero (Mensualizado'!AN3,-'Modelo Financiero (Mensualizado'!AN20)</f>
        <v>400792453.12738013</v>
      </c>
      <c r="AP18" s="10">
        <f>+PMT(Variables!$D$4,'Modelo Financiero (Mensualizado'!AO3,-'Modelo Financiero (Mensualizado'!AO20)</f>
        <v>400792453.12738019</v>
      </c>
      <c r="AQ18" s="10">
        <f>+PMT(Variables!$D$4,'Modelo Financiero (Mensualizado'!AP3,-'Modelo Financiero (Mensualizado'!AP20)</f>
        <v>400792453.12738025</v>
      </c>
      <c r="AR18" s="10">
        <f>+PMT(Variables!$D$4,'Modelo Financiero (Mensualizado'!AQ3,-'Modelo Financiero (Mensualizado'!AQ20)</f>
        <v>400792453.12738019</v>
      </c>
      <c r="AS18" s="10">
        <f>+PMT(Variables!$D$4,'Modelo Financiero (Mensualizado'!AR3,-'Modelo Financiero (Mensualizado'!AR20)</f>
        <v>400792453.12738025</v>
      </c>
      <c r="AT18" s="10">
        <f>+PMT(Variables!$D$4,'Modelo Financiero (Mensualizado'!AS3,-'Modelo Financiero (Mensualizado'!AS20)</f>
        <v>400792453.12738025</v>
      </c>
      <c r="AU18" s="10">
        <f>+PMT(Variables!$D$4,'Modelo Financiero (Mensualizado'!AT3,-'Modelo Financiero (Mensualizado'!AT20)</f>
        <v>400792453.12738025</v>
      </c>
      <c r="AV18" s="10">
        <f>+PMT(Variables!$D$4,'Modelo Financiero (Mensualizado'!AU3,-'Modelo Financiero (Mensualizado'!AU20)</f>
        <v>400792453.12738019</v>
      </c>
      <c r="AW18" s="10">
        <f>+PMT(Variables!$D$4,'Modelo Financiero (Mensualizado'!AV3,-'Modelo Financiero (Mensualizado'!AV20)</f>
        <v>400792453.12738019</v>
      </c>
      <c r="AX18" s="10">
        <f>+PMT(Variables!$D$4,'Modelo Financiero (Mensualizado'!AW3,-'Modelo Financiero (Mensualizado'!AW20)</f>
        <v>400792453.12738019</v>
      </c>
      <c r="AY18" s="10">
        <f>+PMT(Variables!$D$4,'Modelo Financiero (Mensualizado'!AX3,-'Modelo Financiero (Mensualizado'!AX20)</f>
        <v>400792453.12738019</v>
      </c>
      <c r="AZ18" s="10">
        <f>+PMT(Variables!$D$4,'Modelo Financiero (Mensualizado'!AY3,-'Modelo Financiero (Mensualizado'!AY20)</f>
        <v>400792453.12738019</v>
      </c>
      <c r="BA18" s="10">
        <f>+PMT(Variables!$D$4,'Modelo Financiero (Mensualizado'!AZ3,-'Modelo Financiero (Mensualizado'!AZ20)</f>
        <v>400792453.12738019</v>
      </c>
      <c r="BB18" s="10">
        <f>+PMT(Variables!$D$4,'Modelo Financiero (Mensualizado'!BA3,-'Modelo Financiero (Mensualizado'!BA20)</f>
        <v>400792453.12738019</v>
      </c>
      <c r="BC18" s="10">
        <f>+PMT(Variables!$D$4,'Modelo Financiero (Mensualizado'!BB3,-'Modelo Financiero (Mensualizado'!BB20)</f>
        <v>400792453.12738019</v>
      </c>
      <c r="BD18" s="10">
        <f>+PMT(Variables!$D$4,'Modelo Financiero (Mensualizado'!BC3,-'Modelo Financiero (Mensualizado'!BC20)</f>
        <v>400792453.12738013</v>
      </c>
      <c r="BE18" s="10">
        <f>+PMT(Variables!$D$4,'Modelo Financiero (Mensualizado'!BD3,-'Modelo Financiero (Mensualizado'!BD20)</f>
        <v>400792453.12738019</v>
      </c>
      <c r="BF18" s="10">
        <f>+PMT(Variables!$D$4,'Modelo Financiero (Mensualizado'!BE3,-'Modelo Financiero (Mensualizado'!BE20)</f>
        <v>400792453.12738013</v>
      </c>
      <c r="BG18" s="10">
        <f>+PMT(Variables!$D$4,'Modelo Financiero (Mensualizado'!BF3,-'Modelo Financiero (Mensualizado'!BF20)</f>
        <v>400792453.12738013</v>
      </c>
      <c r="BH18" s="10">
        <f>+PMT(Variables!$D$4,'Modelo Financiero (Mensualizado'!BG3,-'Modelo Financiero (Mensualizado'!BG20)</f>
        <v>400792453.12738013</v>
      </c>
      <c r="BI18" s="10">
        <f>+PMT(Variables!$D$4,'Modelo Financiero (Mensualizado'!BH3,-'Modelo Financiero (Mensualizado'!BH20)</f>
        <v>400792453.12738013</v>
      </c>
      <c r="BJ18" s="10">
        <f>+PMT(Variables!$D$4,'Modelo Financiero (Mensualizado'!BI3,-'Modelo Financiero (Mensualizado'!BI20)</f>
        <v>400792453.12738013</v>
      </c>
      <c r="BK18" s="10">
        <f>+PMT(Variables!$D$4,'Modelo Financiero (Mensualizado'!BJ3,-'Modelo Financiero (Mensualizado'!BJ20)</f>
        <v>400792453.12738013</v>
      </c>
      <c r="BL18" s="10">
        <f>+PMT(Variables!$D$4,'Modelo Financiero (Mensualizado'!BK3,-'Modelo Financiero (Mensualizado'!BK20)</f>
        <v>400792453.12738019</v>
      </c>
      <c r="BM18" s="10">
        <f>+PMT(Variables!$D$4,'Modelo Financiero (Mensualizado'!BL3,-'Modelo Financiero (Mensualizado'!BL20)</f>
        <v>400792453.12738019</v>
      </c>
      <c r="BN18" s="10">
        <f>+PMT(Variables!$D$4,'Modelo Financiero (Mensualizado'!BM3,-'Modelo Financiero (Mensualizado'!BM20)</f>
        <v>400792453.12738019</v>
      </c>
      <c r="BO18" s="10">
        <f>+PMT(Variables!$D$4,'Modelo Financiero (Mensualizado'!BN3,-'Modelo Financiero (Mensualizado'!BN20)</f>
        <v>400792453.12738013</v>
      </c>
      <c r="BP18" s="10">
        <f>+PMT(Variables!$D$4,'Modelo Financiero (Mensualizado'!BO3,-'Modelo Financiero (Mensualizado'!BO20)</f>
        <v>400792453.12738007</v>
      </c>
      <c r="BQ18" s="10">
        <f>+PMT(Variables!$D$4,'Modelo Financiero (Mensualizado'!BP3,-'Modelo Financiero (Mensualizado'!BP20)</f>
        <v>400792453.12738007</v>
      </c>
      <c r="BR18" s="10">
        <f>+PMT(Variables!$D$4,'Modelo Financiero (Mensualizado'!BQ3,-'Modelo Financiero (Mensualizado'!BQ20)</f>
        <v>400792453.12738007</v>
      </c>
      <c r="BS18" s="10">
        <f>+PMT(Variables!$D$4,'Modelo Financiero (Mensualizado'!BR3,-'Modelo Financiero (Mensualizado'!BR20)</f>
        <v>400792453.12738007</v>
      </c>
      <c r="BT18" s="10">
        <f>+PMT(Variables!$D$4,'Modelo Financiero (Mensualizado'!BS3,-'Modelo Financiero (Mensualizado'!BS20)</f>
        <v>400792453.12738007</v>
      </c>
      <c r="BU18" s="10">
        <f>+PMT(Variables!$D$4,'Modelo Financiero (Mensualizado'!BT3,-'Modelo Financiero (Mensualizado'!BT20)</f>
        <v>400792453.12738007</v>
      </c>
      <c r="BV18" s="10">
        <f>+PMT(Variables!$D$4,'Modelo Financiero (Mensualizado'!BU3,-'Modelo Financiero (Mensualizado'!BU20)</f>
        <v>400792453.12738007</v>
      </c>
      <c r="BW18" s="10">
        <f>+PMT(Variables!$D$4,'Modelo Financiero (Mensualizado'!BV3,-'Modelo Financiero (Mensualizado'!BV20)</f>
        <v>400792453.12738013</v>
      </c>
      <c r="BX18" s="10">
        <f>+PMT(Variables!$D$4,'Modelo Financiero (Mensualizado'!BW3,-'Modelo Financiero (Mensualizado'!BW20)</f>
        <v>400792453.12738013</v>
      </c>
      <c r="BY18" s="10">
        <f>+PMT(Variables!$D$4,'Modelo Financiero (Mensualizado'!BX3,-'Modelo Financiero (Mensualizado'!BX20)</f>
        <v>400792453.12738013</v>
      </c>
      <c r="BZ18" s="10">
        <f>+PMT(Variables!$D$4,'Modelo Financiero (Mensualizado'!BY3,-'Modelo Financiero (Mensualizado'!BY20)</f>
        <v>400792453.12738007</v>
      </c>
      <c r="CA18" s="10">
        <f>+PMT(Variables!$D$4,'Modelo Financiero (Mensualizado'!BZ3,-'Modelo Financiero (Mensualizado'!BZ20)</f>
        <v>400792453.12738007</v>
      </c>
      <c r="CB18" s="10">
        <f>+PMT(Variables!$D$4,'Modelo Financiero (Mensualizado'!CA3,-'Modelo Financiero (Mensualizado'!CA20)</f>
        <v>400792453.12738013</v>
      </c>
      <c r="CC18" s="10">
        <f>+PMT(Variables!$D$4,'Modelo Financiero (Mensualizado'!CB3,-'Modelo Financiero (Mensualizado'!CB20)</f>
        <v>400792453.12738013</v>
      </c>
      <c r="CD18" s="10">
        <f>+PMT(Variables!$D$4,'Modelo Financiero (Mensualizado'!CC3,-'Modelo Financiero (Mensualizado'!CC20)</f>
        <v>400792453.12738013</v>
      </c>
      <c r="CE18" s="10">
        <f>+PMT(Variables!$D$4,'Modelo Financiero (Mensualizado'!CD3,-'Modelo Financiero (Mensualizado'!CD20)</f>
        <v>400792453.12738019</v>
      </c>
      <c r="CF18" s="10">
        <f>+PMT(Variables!$D$4,'Modelo Financiero (Mensualizado'!CE3,-'Modelo Financiero (Mensualizado'!CE20)</f>
        <v>400792453.12738019</v>
      </c>
      <c r="CG18" s="10">
        <f>+PMT(Variables!$D$4,'Modelo Financiero (Mensualizado'!CF3,-'Modelo Financiero (Mensualizado'!CF20)</f>
        <v>400792453.12738013</v>
      </c>
      <c r="CH18" s="10">
        <f>+PMT(Variables!$D$4,'Modelo Financiero (Mensualizado'!CG3,-'Modelo Financiero (Mensualizado'!CG20)</f>
        <v>400792453.12738013</v>
      </c>
      <c r="CI18" s="10">
        <f>+PMT(Variables!$D$4,'Modelo Financiero (Mensualizado'!CH3,-'Modelo Financiero (Mensualizado'!CH20)</f>
        <v>400792453.12738019</v>
      </c>
      <c r="CJ18" s="10">
        <f>+PMT(Variables!$D$4,'Modelo Financiero (Mensualizado'!CI3,-'Modelo Financiero (Mensualizado'!CI20)</f>
        <v>400792453.12738019</v>
      </c>
      <c r="CK18" s="10">
        <f>+PMT(Variables!$D$4,'Modelo Financiero (Mensualizado'!CJ3,-'Modelo Financiero (Mensualizado'!CJ20)</f>
        <v>400792453.12738013</v>
      </c>
      <c r="CL18" s="10">
        <f>+PMT(Variables!$D$4,'Modelo Financiero (Mensualizado'!CK3,-'Modelo Financiero (Mensualizado'!CK20)</f>
        <v>400792453.12738013</v>
      </c>
      <c r="CM18" s="10">
        <f>+PMT(Variables!$D$4,'Modelo Financiero (Mensualizado'!CL3,-'Modelo Financiero (Mensualizado'!CL20)</f>
        <v>400792453.12738013</v>
      </c>
      <c r="CN18" s="10">
        <f>+PMT(Variables!$D$4,'Modelo Financiero (Mensualizado'!CM3,-'Modelo Financiero (Mensualizado'!CM20)</f>
        <v>400792453.12738007</v>
      </c>
      <c r="CO18" s="10">
        <f>+PMT(Variables!$D$4,'Modelo Financiero (Mensualizado'!CN3,-'Modelo Financiero (Mensualizado'!CN20)</f>
        <v>400792453.12738013</v>
      </c>
      <c r="CP18" s="10">
        <f>+PMT(Variables!$D$4,'Modelo Financiero (Mensualizado'!CO3,-'Modelo Financiero (Mensualizado'!CO20)</f>
        <v>400792453.12738013</v>
      </c>
      <c r="CQ18" s="10">
        <f>+PMT(Variables!$D$4,'Modelo Financiero (Mensualizado'!CP3,-'Modelo Financiero (Mensualizado'!CP20)</f>
        <v>400792453.12738013</v>
      </c>
      <c r="CR18" s="10">
        <f>+PMT(Variables!$D$4,'Modelo Financiero (Mensualizado'!CQ3,-'Modelo Financiero (Mensualizado'!CQ20)</f>
        <v>400792453.12738013</v>
      </c>
      <c r="CS18" s="10">
        <f>+PMT(Variables!$D$4,'Modelo Financiero (Mensualizado'!CR3,-'Modelo Financiero (Mensualizado'!CR20)</f>
        <v>400792453.12738007</v>
      </c>
      <c r="CT18" s="10">
        <f>+PMT(Variables!$D$4,'Modelo Financiero (Mensualizado'!CS3,-'Modelo Financiero (Mensualizado'!CS20)</f>
        <v>400792453.12738007</v>
      </c>
      <c r="CU18" s="10">
        <f>+PMT(Variables!$D$4,'Modelo Financiero (Mensualizado'!CT3,-'Modelo Financiero (Mensualizado'!CT20)</f>
        <v>400792453.12738013</v>
      </c>
      <c r="CV18" s="10">
        <f>+PMT(Variables!$D$4,'Modelo Financiero (Mensualizado'!CU3,-'Modelo Financiero (Mensualizado'!CU20)</f>
        <v>400792453.12737995</v>
      </c>
      <c r="CW18" s="10">
        <f>+PMT(Variables!$D$4,'Modelo Financiero (Mensualizado'!CV3,-'Modelo Financiero (Mensualizado'!CV20)</f>
        <v>400792453.12738007</v>
      </c>
      <c r="CX18" s="10">
        <f>+PMT(Variables!$D$4,'Modelo Financiero (Mensualizado'!CW3,-'Modelo Financiero (Mensualizado'!CW20)</f>
        <v>400792453.12737995</v>
      </c>
      <c r="CY18" s="10">
        <f>+PMT(Variables!$D$4,'Modelo Financiero (Mensualizado'!CX3,-'Modelo Financiero (Mensualizado'!CX20)</f>
        <v>400792453.12738007</v>
      </c>
      <c r="CZ18" s="10">
        <f>+PMT(Variables!$D$4,'Modelo Financiero (Mensualizado'!CY3,-'Modelo Financiero (Mensualizado'!CY20)</f>
        <v>400792453.12738007</v>
      </c>
      <c r="DA18" s="10">
        <f>+PMT(Variables!$D$4,'Modelo Financiero (Mensualizado'!CZ3,-'Modelo Financiero (Mensualizado'!CZ20)</f>
        <v>400792453.12737995</v>
      </c>
      <c r="DB18" s="10">
        <f>+PMT(Variables!$D$4,'Modelo Financiero (Mensualizado'!DA3,-'Modelo Financiero (Mensualizado'!DA20)</f>
        <v>400792453.12738007</v>
      </c>
      <c r="DC18" s="10">
        <f>+PMT(Variables!$D$4,'Modelo Financiero (Mensualizado'!DB3,-'Modelo Financiero (Mensualizado'!DB20)</f>
        <v>400792453.12738007</v>
      </c>
      <c r="DD18" s="10">
        <f>+PMT(Variables!$D$4,'Modelo Financiero (Mensualizado'!DC3,-'Modelo Financiero (Mensualizado'!DC20)</f>
        <v>400792453.12738007</v>
      </c>
      <c r="DE18" s="10">
        <f>+PMT(Variables!$D$4,'Modelo Financiero (Mensualizado'!DD3,-'Modelo Financiero (Mensualizado'!DD20)</f>
        <v>400792453.12738007</v>
      </c>
      <c r="DF18" s="10">
        <f>+PMT(Variables!$D$4,'Modelo Financiero (Mensualizado'!DE3,-'Modelo Financiero (Mensualizado'!DE20)</f>
        <v>400792453.12738007</v>
      </c>
      <c r="DG18" s="10">
        <f>+PMT(Variables!$D$4,'Modelo Financiero (Mensualizado'!DF3,-'Modelo Financiero (Mensualizado'!DF20)</f>
        <v>400792453.12738007</v>
      </c>
      <c r="DH18" s="10">
        <f>+PMT(Variables!$D$4,'Modelo Financiero (Mensualizado'!DG3,-'Modelo Financiero (Mensualizado'!DG20)</f>
        <v>400792453.12737995</v>
      </c>
      <c r="DI18" s="10">
        <f>+PMT(Variables!$D$4,'Modelo Financiero (Mensualizado'!DH3,-'Modelo Financiero (Mensualizado'!DH20)</f>
        <v>400792453.12737995</v>
      </c>
      <c r="DJ18" s="10">
        <f>+PMT(Variables!$D$4,'Modelo Financiero (Mensualizado'!DI3,-'Modelo Financiero (Mensualizado'!DI20)</f>
        <v>400792453.12737995</v>
      </c>
      <c r="DK18" s="10">
        <f>+PMT(Variables!$D$4,'Modelo Financiero (Mensualizado'!DJ3,-'Modelo Financiero (Mensualizado'!DJ20)</f>
        <v>400792453.12738007</v>
      </c>
      <c r="DL18" s="10">
        <f>+PMT(Variables!$D$4,'Modelo Financiero (Mensualizado'!DK3,-'Modelo Financiero (Mensualizado'!DK20)</f>
        <v>400792453.12738007</v>
      </c>
      <c r="DM18" s="10">
        <f>+PMT(Variables!$D$4,'Modelo Financiero (Mensualizado'!DL3,-'Modelo Financiero (Mensualizado'!DL20)</f>
        <v>400792453.12737995</v>
      </c>
      <c r="DN18" s="10">
        <f>+PMT(Variables!$D$4,'Modelo Financiero (Mensualizado'!DM3,-'Modelo Financiero (Mensualizado'!DM20)</f>
        <v>400792453.12738007</v>
      </c>
      <c r="DO18" s="10">
        <f>+PMT(Variables!$D$4,'Modelo Financiero (Mensualizado'!DN3,-'Modelo Financiero (Mensualizado'!DN20)</f>
        <v>400792453.12737989</v>
      </c>
      <c r="DP18" s="10">
        <f>+PMT(Variables!$D$4,'Modelo Financiero (Mensualizado'!DO3,-'Modelo Financiero (Mensualizado'!DO20)</f>
        <v>400792453.12737989</v>
      </c>
      <c r="DQ18" s="10">
        <f>+PMT(Variables!$D$4,'Modelo Financiero (Mensualizado'!DP3,-'Modelo Financiero (Mensualizado'!DP20)</f>
        <v>400792453.12737989</v>
      </c>
      <c r="DR18" s="10">
        <f>+PMT(Variables!$D$4,'Modelo Financiero (Mensualizado'!DQ3,-'Modelo Financiero (Mensualizado'!DQ20)</f>
        <v>400792453.12738007</v>
      </c>
      <c r="DS18" s="10">
        <f>+PMT(Variables!$D$4,'Modelo Financiero (Mensualizado'!DR3,-'Modelo Financiero (Mensualizado'!DR20)</f>
        <v>400792453.12737989</v>
      </c>
      <c r="DT18" s="10">
        <f>+PMT(Variables!$D$4,'Modelo Financiero (Mensualizado'!DS3,-'Modelo Financiero (Mensualizado'!DS20)</f>
        <v>400792453.12737995</v>
      </c>
      <c r="DU18" s="10">
        <f>+PMT(Variables!$D$4,'Modelo Financiero (Mensualizado'!DT3,-'Modelo Financiero (Mensualizado'!DT20)</f>
        <v>400792453.12738007</v>
      </c>
      <c r="DV18" s="10">
        <f>+PMT(Variables!$D$4,'Modelo Financiero (Mensualizado'!DU3,-'Modelo Financiero (Mensualizado'!DU20)</f>
        <v>400792453.12737995</v>
      </c>
      <c r="DW18" s="10">
        <f>+PMT(Variables!$D$4,'Modelo Financiero (Mensualizado'!DV3,-'Modelo Financiero (Mensualizado'!DV20)</f>
        <v>400792453.12737995</v>
      </c>
      <c r="DX18" s="10">
        <f>+PMT(Variables!$D$4,'Modelo Financiero (Mensualizado'!DW3,-'Modelo Financiero (Mensualizado'!DW20)</f>
        <v>400792453.12738007</v>
      </c>
      <c r="DY18" s="10">
        <f>+PMT(Variables!$D$4,'Modelo Financiero (Mensualizado'!DX3,-'Modelo Financiero (Mensualizado'!DX20)</f>
        <v>400792453.12737989</v>
      </c>
      <c r="DZ18" s="10">
        <f>+PMT(Variables!$D$4,'Modelo Financiero (Mensualizado'!DY3,-'Modelo Financiero (Mensualizado'!DY20)</f>
        <v>400792453.12737995</v>
      </c>
      <c r="EA18" s="10">
        <f>+PMT(Variables!$D$4,'Modelo Financiero (Mensualizado'!DZ3,-'Modelo Financiero (Mensualizado'!DZ20)</f>
        <v>400792453.12737995</v>
      </c>
      <c r="EB18" s="10">
        <f>+PMT(Variables!$D$4,'Modelo Financiero (Mensualizado'!EA3,-'Modelo Financiero (Mensualizado'!EA20)</f>
        <v>400792453.12737995</v>
      </c>
      <c r="EC18" s="10">
        <f>+PMT(Variables!$D$4,'Modelo Financiero (Mensualizado'!EB3,-'Modelo Financiero (Mensualizado'!EB20)</f>
        <v>400792453.12738007</v>
      </c>
      <c r="ED18" s="10">
        <f>+PMT(Variables!$D$4,'Modelo Financiero (Mensualizado'!EC3,-'Modelo Financiero (Mensualizado'!EC20)</f>
        <v>400792453.12737995</v>
      </c>
      <c r="EE18" s="10">
        <f>+PMT(Variables!$D$4,'Modelo Financiero (Mensualizado'!ED3,-'Modelo Financiero (Mensualizado'!ED20)</f>
        <v>400792453.12737995</v>
      </c>
      <c r="EF18" s="10">
        <f>+PMT(Variables!$D$4,'Modelo Financiero (Mensualizado'!EE3,-'Modelo Financiero (Mensualizado'!EE20)</f>
        <v>400792453.12738007</v>
      </c>
      <c r="EG18" s="10">
        <f>+PMT(Variables!$D$4,'Modelo Financiero (Mensualizado'!EF3,-'Modelo Financiero (Mensualizado'!EF20)</f>
        <v>400792453.12737995</v>
      </c>
      <c r="EH18" s="10">
        <f>+PMT(Variables!$D$4,'Modelo Financiero (Mensualizado'!EG3,-'Modelo Financiero (Mensualizado'!EG20)</f>
        <v>400792453.12738013</v>
      </c>
      <c r="EI18" s="10">
        <f>+PMT(Variables!$D$4,'Modelo Financiero (Mensualizado'!EH3,-'Modelo Financiero (Mensualizado'!EH20)</f>
        <v>400792453.12738007</v>
      </c>
      <c r="EJ18" s="10">
        <f>+PMT(Variables!$D$4,'Modelo Financiero (Mensualizado'!EI3,-'Modelo Financiero (Mensualizado'!EI20)</f>
        <v>400792453.12737989</v>
      </c>
      <c r="EK18" s="10">
        <f>+PMT(Variables!$D$4,'Modelo Financiero (Mensualizado'!EJ3,-'Modelo Financiero (Mensualizado'!EJ20)</f>
        <v>400792453.12737989</v>
      </c>
      <c r="EL18" s="10">
        <f>+PMT(Variables!$D$4,'Modelo Financiero (Mensualizado'!EK3,-'Modelo Financiero (Mensualizado'!EK20)</f>
        <v>400792453.12737995</v>
      </c>
      <c r="EM18" s="10">
        <f>+PMT(Variables!$D$4,'Modelo Financiero (Mensualizado'!EL3,-'Modelo Financiero (Mensualizado'!EL20)</f>
        <v>400792453.12737995</v>
      </c>
      <c r="EN18" s="10">
        <f>+PMT(Variables!$D$4,'Modelo Financiero (Mensualizado'!EM3,-'Modelo Financiero (Mensualizado'!EM20)</f>
        <v>400792453.12737995</v>
      </c>
      <c r="EO18" s="10">
        <f>+PMT(Variables!$D$4,'Modelo Financiero (Mensualizado'!EN3,-'Modelo Financiero (Mensualizado'!EN20)</f>
        <v>400792453.12737989</v>
      </c>
      <c r="EP18" s="10">
        <f>+PMT(Variables!$D$4,'Modelo Financiero (Mensualizado'!EO3,-'Modelo Financiero (Mensualizado'!EO20)</f>
        <v>400792453.12737995</v>
      </c>
      <c r="EQ18" s="10">
        <f>+PMT(Variables!$D$4,'Modelo Financiero (Mensualizado'!EP3,-'Modelo Financiero (Mensualizado'!EP20)</f>
        <v>400792453.12737989</v>
      </c>
      <c r="ER18" s="10">
        <f>+PMT(Variables!$D$4,'Modelo Financiero (Mensualizado'!EQ3,-'Modelo Financiero (Mensualizado'!EQ20)</f>
        <v>400792453.12737989</v>
      </c>
      <c r="ES18" s="10">
        <f>+PMT(Variables!$D$4,'Modelo Financiero (Mensualizado'!ER3,-'Modelo Financiero (Mensualizado'!ER20)</f>
        <v>400792453.12737995</v>
      </c>
      <c r="ET18" s="10">
        <f>+PMT(Variables!$D$4,'Modelo Financiero (Mensualizado'!ES3,-'Modelo Financiero (Mensualizado'!ES20)</f>
        <v>400792453.12737995</v>
      </c>
      <c r="EU18" s="10">
        <f>+PMT(Variables!$D$4,'Modelo Financiero (Mensualizado'!ET3,-'Modelo Financiero (Mensualizado'!ET20)</f>
        <v>400792453.12738007</v>
      </c>
      <c r="EV18" s="10">
        <f>+PMT(Variables!$D$4,'Modelo Financiero (Mensualizado'!EU3,-'Modelo Financiero (Mensualizado'!EU20)</f>
        <v>400792453.12738007</v>
      </c>
      <c r="EW18" s="10">
        <f>+PMT(Variables!$D$4,'Modelo Financiero (Mensualizado'!EV3,-'Modelo Financiero (Mensualizado'!EV20)</f>
        <v>400792453.12737995</v>
      </c>
      <c r="EX18" s="10">
        <f>+PMT(Variables!$D$4,'Modelo Financiero (Mensualizado'!EW3,-'Modelo Financiero (Mensualizado'!EW20)</f>
        <v>400792453.12738007</v>
      </c>
      <c r="EY18" s="10">
        <f>+PMT(Variables!$D$4,'Modelo Financiero (Mensualizado'!EX3,-'Modelo Financiero (Mensualizado'!EX20)</f>
        <v>400792453.12738007</v>
      </c>
      <c r="EZ18" s="10">
        <f>+PMT(Variables!$D$4,'Modelo Financiero (Mensualizado'!EY3,-'Modelo Financiero (Mensualizado'!EY20)</f>
        <v>400792453.12738007</v>
      </c>
      <c r="FA18" s="10">
        <f>+PMT(Variables!$D$4,'Modelo Financiero (Mensualizado'!EZ3,-'Modelo Financiero (Mensualizado'!EZ20)</f>
        <v>400792453.12738007</v>
      </c>
      <c r="FB18" s="10">
        <f>+PMT(Variables!$D$4,'Modelo Financiero (Mensualizado'!FA3,-'Modelo Financiero (Mensualizado'!FA20)</f>
        <v>400792453.12737995</v>
      </c>
      <c r="FC18" s="10">
        <f>+PMT(Variables!$D$4,'Modelo Financiero (Mensualizado'!FB3,-'Modelo Financiero (Mensualizado'!FB20)</f>
        <v>400792453.12738007</v>
      </c>
      <c r="FD18" s="10">
        <f>+PMT(Variables!$D$4,'Modelo Financiero (Mensualizado'!FC3,-'Modelo Financiero (Mensualizado'!FC20)</f>
        <v>400792453.12738007</v>
      </c>
      <c r="FE18" s="10">
        <f>+PMT(Variables!$D$4,'Modelo Financiero (Mensualizado'!FD3,-'Modelo Financiero (Mensualizado'!FD20)</f>
        <v>400792453.12737995</v>
      </c>
      <c r="FF18" s="10">
        <f>+PMT(Variables!$D$4,'Modelo Financiero (Mensualizado'!FE3,-'Modelo Financiero (Mensualizado'!FE20)</f>
        <v>400792453.12738007</v>
      </c>
      <c r="FG18" s="10">
        <f>+PMT(Variables!$D$4,'Modelo Financiero (Mensualizado'!FF3,-'Modelo Financiero (Mensualizado'!FF20)</f>
        <v>400792453.12737995</v>
      </c>
      <c r="FH18" s="10">
        <f>+PMT(Variables!$D$4,'Modelo Financiero (Mensualizado'!FG3,-'Modelo Financiero (Mensualizado'!FG20)</f>
        <v>400792453.12738007</v>
      </c>
      <c r="FI18" s="10">
        <f>+PMT(Variables!$D$4,'Modelo Financiero (Mensualizado'!FH3,-'Modelo Financiero (Mensualizado'!FH20)</f>
        <v>400792453.12738007</v>
      </c>
      <c r="FJ18" s="10">
        <f>+PMT(Variables!$D$4,'Modelo Financiero (Mensualizado'!FI3,-'Modelo Financiero (Mensualizado'!FI20)</f>
        <v>400792453.12738007</v>
      </c>
      <c r="FK18" s="10">
        <f>+PMT(Variables!$D$4,'Modelo Financiero (Mensualizado'!FJ3,-'Modelo Financiero (Mensualizado'!FJ20)</f>
        <v>400792453.12737995</v>
      </c>
      <c r="FL18" s="10">
        <f>+PMT(Variables!$D$4,'Modelo Financiero (Mensualizado'!FK3,-'Modelo Financiero (Mensualizado'!FK20)</f>
        <v>400792453.12737995</v>
      </c>
      <c r="FM18" s="10">
        <f>+PMT(Variables!$D$4,'Modelo Financiero (Mensualizado'!FL3,-'Modelo Financiero (Mensualizado'!FL20)</f>
        <v>400792453.12737995</v>
      </c>
      <c r="FN18" s="10">
        <f>+PMT(Variables!$D$4,'Modelo Financiero (Mensualizado'!FM3,-'Modelo Financiero (Mensualizado'!FM20)</f>
        <v>400792453.12737995</v>
      </c>
      <c r="FO18" s="10">
        <f>+PMT(Variables!$D$4,'Modelo Financiero (Mensualizado'!FN3,-'Modelo Financiero (Mensualizado'!FN20)</f>
        <v>400792453.12738007</v>
      </c>
      <c r="FP18" s="10">
        <f>+PMT(Variables!$D$4,'Modelo Financiero (Mensualizado'!FO3,-'Modelo Financiero (Mensualizado'!FO20)</f>
        <v>400792453.12738007</v>
      </c>
      <c r="FQ18" s="10">
        <f>+PMT(Variables!$D$4,'Modelo Financiero (Mensualizado'!FP3,-'Modelo Financiero (Mensualizado'!FP20)</f>
        <v>400792453.12737995</v>
      </c>
      <c r="FR18" s="10">
        <f>+PMT(Variables!$D$4,'Modelo Financiero (Mensualizado'!FQ3,-'Modelo Financiero (Mensualizado'!FQ20)</f>
        <v>400792453.12738013</v>
      </c>
      <c r="FS18" s="10">
        <f>+PMT(Variables!$D$4,'Modelo Financiero (Mensualizado'!FR3,-'Modelo Financiero (Mensualizado'!FR20)</f>
        <v>400792453.12738007</v>
      </c>
      <c r="FT18" s="10">
        <f>+PMT(Variables!$D$4,'Modelo Financiero (Mensualizado'!FS3,-'Modelo Financiero (Mensualizado'!FS20)</f>
        <v>400792453.12737989</v>
      </c>
      <c r="FU18" s="10">
        <f>+PMT(Variables!$D$4,'Modelo Financiero (Mensualizado'!FT3,-'Modelo Financiero (Mensualizado'!FT20)</f>
        <v>400792453.12738007</v>
      </c>
      <c r="FV18" s="10">
        <f>+PMT(Variables!$D$4,'Modelo Financiero (Mensualizado'!FU3,-'Modelo Financiero (Mensualizado'!FU20)</f>
        <v>400792453.12738007</v>
      </c>
      <c r="FW18" s="10">
        <f>+PMT(Variables!$D$4,'Modelo Financiero (Mensualizado'!FV3,-'Modelo Financiero (Mensualizado'!FV20)</f>
        <v>400792453.12737995</v>
      </c>
      <c r="FX18" s="10">
        <f>+PMT(Variables!$D$4,'Modelo Financiero (Mensualizado'!FW3,-'Modelo Financiero (Mensualizado'!FW20)</f>
        <v>400792453.12738007</v>
      </c>
      <c r="FY18" s="10">
        <f>+PMT(Variables!$D$4,'Modelo Financiero (Mensualizado'!FX3,-'Modelo Financiero (Mensualizado'!FX20)</f>
        <v>400792453.12738007</v>
      </c>
      <c r="FZ18" s="10">
        <f>+PMT(Variables!$D$4,'Modelo Financiero (Mensualizado'!FY3,-'Modelo Financiero (Mensualizado'!FY20)</f>
        <v>400792453.12738007</v>
      </c>
      <c r="GA18" s="10">
        <f>+PMT(Variables!$D$4,'Modelo Financiero (Mensualizado'!FZ3,-'Modelo Financiero (Mensualizado'!FZ20)</f>
        <v>400792453.12737989</v>
      </c>
      <c r="GB18" s="10">
        <f>+PMT(Variables!$D$4,'Modelo Financiero (Mensualizado'!GA3,-'Modelo Financiero (Mensualizado'!GA20)</f>
        <v>400792453.12737995</v>
      </c>
      <c r="GC18" s="10">
        <f>+PMT(Variables!$D$4,'Modelo Financiero (Mensualizado'!GB3,-'Modelo Financiero (Mensualizado'!GB20)</f>
        <v>400792453.12738007</v>
      </c>
      <c r="GD18" s="10">
        <f>+PMT(Variables!$D$4,'Modelo Financiero (Mensualizado'!GC3,-'Modelo Financiero (Mensualizado'!GC20)</f>
        <v>400792453.12737995</v>
      </c>
      <c r="GE18" s="10">
        <f>+PMT(Variables!$D$4,'Modelo Financiero (Mensualizado'!GD3,-'Modelo Financiero (Mensualizado'!GD20)</f>
        <v>400792453.12738007</v>
      </c>
      <c r="GF18" s="10">
        <f>+PMT(Variables!$D$4,'Modelo Financiero (Mensualizado'!GE3,-'Modelo Financiero (Mensualizado'!GE20)</f>
        <v>400792453.12737995</v>
      </c>
      <c r="GG18" s="10">
        <f>+PMT(Variables!$D$4,'Modelo Financiero (Mensualizado'!GF3,-'Modelo Financiero (Mensualizado'!GF20)</f>
        <v>400792453.12737989</v>
      </c>
      <c r="GH18" s="10">
        <f>+PMT(Variables!$D$4,'Modelo Financiero (Mensualizado'!GG3,-'Modelo Financiero (Mensualizado'!GG20)</f>
        <v>400792453.12737989</v>
      </c>
      <c r="GI18" s="10">
        <f>+PMT(Variables!$D$4,'Modelo Financiero (Mensualizado'!GH3,-'Modelo Financiero (Mensualizado'!GH20)</f>
        <v>400792453.12737989</v>
      </c>
      <c r="GJ18" s="10">
        <f>+PMT(Variables!$D$4,'Modelo Financiero (Mensualizado'!GI3,-'Modelo Financiero (Mensualizado'!GI20)</f>
        <v>400792453.12737989</v>
      </c>
      <c r="GK18" s="10">
        <f>+PMT(Variables!$D$4,'Modelo Financiero (Mensualizado'!GJ3,-'Modelo Financiero (Mensualizado'!GJ20)</f>
        <v>400792453.12737989</v>
      </c>
      <c r="GL18" s="10">
        <f>+PMT(Variables!$D$4,'Modelo Financiero (Mensualizado'!GK3,-'Modelo Financiero (Mensualizado'!GK20)</f>
        <v>400792453.12737995</v>
      </c>
      <c r="GM18" s="10">
        <f>+PMT(Variables!$D$4,'Modelo Financiero (Mensualizado'!GL3,-'Modelo Financiero (Mensualizado'!GL20)</f>
        <v>400792453.12737983</v>
      </c>
      <c r="GN18" s="10">
        <f>+PMT(Variables!$D$4,'Modelo Financiero (Mensualizado'!GM3,-'Modelo Financiero (Mensualizado'!GM20)</f>
        <v>400792453.12737983</v>
      </c>
      <c r="GO18" s="10">
        <f>+PMT(Variables!$D$4,'Modelo Financiero (Mensualizado'!GN3,-'Modelo Financiero (Mensualizado'!GN20)</f>
        <v>400792453.12737983</v>
      </c>
      <c r="GP18" s="10">
        <f>+PMT(Variables!$D$4,'Modelo Financiero (Mensualizado'!GO3,-'Modelo Financiero (Mensualizado'!GO20)</f>
        <v>400792453.12737983</v>
      </c>
      <c r="GQ18" s="10">
        <f>+PMT(Variables!$D$4,'Modelo Financiero (Mensualizado'!GP3,-'Modelo Financiero (Mensualizado'!GP20)</f>
        <v>400792453.12737989</v>
      </c>
      <c r="GR18" s="10">
        <f>+PMT(Variables!$D$4,'Modelo Financiero (Mensualizado'!GQ3,-'Modelo Financiero (Mensualizado'!GQ20)</f>
        <v>400792453.12737989</v>
      </c>
      <c r="GS18" s="10">
        <f>+PMT(Variables!$D$4,'Modelo Financiero (Mensualizado'!GR3,-'Modelo Financiero (Mensualizado'!GR20)</f>
        <v>400792453.12737989</v>
      </c>
      <c r="GT18" s="10">
        <f>+PMT(Variables!$D$4,'Modelo Financiero (Mensualizado'!GS3,-'Modelo Financiero (Mensualizado'!GS20)</f>
        <v>400792453.12737989</v>
      </c>
      <c r="GU18" s="10">
        <f>+PMT(Variables!$D$4,'Modelo Financiero (Mensualizado'!GT3,-'Modelo Financiero (Mensualizado'!GT20)</f>
        <v>400792453.12737989</v>
      </c>
      <c r="GV18" s="10">
        <f>+PMT(Variables!$D$4,'Modelo Financiero (Mensualizado'!GU3,-'Modelo Financiero (Mensualizado'!GU20)</f>
        <v>400792453.12737989</v>
      </c>
      <c r="GW18" s="10">
        <f>+PMT(Variables!$D$4,'Modelo Financiero (Mensualizado'!GV3,-'Modelo Financiero (Mensualizado'!GV20)</f>
        <v>400792453.12737989</v>
      </c>
      <c r="GX18" s="10">
        <f>+PMT(Variables!$D$4,'Modelo Financiero (Mensualizado'!GW3,-'Modelo Financiero (Mensualizado'!GW20)</f>
        <v>400792453.12737989</v>
      </c>
      <c r="GY18" s="10">
        <f>+PMT(Variables!$D$4,'Modelo Financiero (Mensualizado'!GX3,-'Modelo Financiero (Mensualizado'!GX20)</f>
        <v>400792453.12737995</v>
      </c>
      <c r="GZ18" s="10">
        <f>+PMT(Variables!$D$4,'Modelo Financiero (Mensualizado'!GY3,-'Modelo Financiero (Mensualizado'!GY20)</f>
        <v>400792453.12737989</v>
      </c>
      <c r="HA18" s="10">
        <f>+PMT(Variables!$D$4,'Modelo Financiero (Mensualizado'!GZ3,-'Modelo Financiero (Mensualizado'!GZ20)</f>
        <v>400792453.12737995</v>
      </c>
      <c r="HB18" s="10">
        <f>+PMT(Variables!$D$4,'Modelo Financiero (Mensualizado'!HA3,-'Modelo Financiero (Mensualizado'!HA20)</f>
        <v>400792453.12737995</v>
      </c>
      <c r="HC18" s="10">
        <f>+PMT(Variables!$D$4,'Modelo Financiero (Mensualizado'!HB3,-'Modelo Financiero (Mensualizado'!HB20)</f>
        <v>400792453.12737989</v>
      </c>
      <c r="HD18" s="10">
        <f>+PMT(Variables!$D$4,'Modelo Financiero (Mensualizado'!HC3,-'Modelo Financiero (Mensualizado'!HC20)</f>
        <v>400792453.12737995</v>
      </c>
      <c r="HE18" s="10">
        <f>+PMT(Variables!$D$4,'Modelo Financiero (Mensualizado'!HD3,-'Modelo Financiero (Mensualizado'!HD20)</f>
        <v>400792453.12737995</v>
      </c>
      <c r="HF18" s="10">
        <f>+PMT(Variables!$D$4,'Modelo Financiero (Mensualizado'!HE3,-'Modelo Financiero (Mensualizado'!HE20)</f>
        <v>400792453.12737989</v>
      </c>
      <c r="HG18" s="10">
        <f>+PMT(Variables!$D$4,'Modelo Financiero (Mensualizado'!HF3,-'Modelo Financiero (Mensualizado'!HF20)</f>
        <v>400792453.12737995</v>
      </c>
      <c r="HH18" s="10">
        <f>+PMT(Variables!$D$4,'Modelo Financiero (Mensualizado'!HG3,-'Modelo Financiero (Mensualizado'!HG20)</f>
        <v>400792453.12737989</v>
      </c>
      <c r="HI18" s="10">
        <f>+PMT(Variables!$D$4,'Modelo Financiero (Mensualizado'!HH3,-'Modelo Financiero (Mensualizado'!HH20)</f>
        <v>400792453.12737995</v>
      </c>
      <c r="HJ18" s="10">
        <f>+PMT(Variables!$D$4,'Modelo Financiero (Mensualizado'!HI3,-'Modelo Financiero (Mensualizado'!HI20)</f>
        <v>400792453.12737995</v>
      </c>
      <c r="HK18" s="10">
        <f>+PMT(Variables!$D$4,'Modelo Financiero (Mensualizado'!HJ3,-'Modelo Financiero (Mensualizado'!HJ20)</f>
        <v>400792453.12737995</v>
      </c>
      <c r="HL18" s="10">
        <f>+PMT(Variables!$D$4,'Modelo Financiero (Mensualizado'!HK3,-'Modelo Financiero (Mensualizado'!HK20)</f>
        <v>400792453.12738007</v>
      </c>
      <c r="HM18" s="10">
        <f>+PMT(Variables!$D$4,'Modelo Financiero (Mensualizado'!HL3,-'Modelo Financiero (Mensualizado'!HL20)</f>
        <v>400792453.12737995</v>
      </c>
      <c r="HN18" s="10">
        <f>+PMT(Variables!$D$4,'Modelo Financiero (Mensualizado'!HM3,-'Modelo Financiero (Mensualizado'!HM20)</f>
        <v>400792453.12737995</v>
      </c>
      <c r="HO18" s="10">
        <f>+PMT(Variables!$D$4,'Modelo Financiero (Mensualizado'!HN3,-'Modelo Financiero (Mensualizado'!HN20)</f>
        <v>400792453.12737989</v>
      </c>
      <c r="HP18" s="10">
        <f>+PMT(Variables!$D$4,'Modelo Financiero (Mensualizado'!HO3,-'Modelo Financiero (Mensualizado'!HO20)</f>
        <v>400792453.12737995</v>
      </c>
      <c r="HQ18" s="10">
        <f>+PMT(Variables!$D$4,'Modelo Financiero (Mensualizado'!HP3,-'Modelo Financiero (Mensualizado'!HP20)</f>
        <v>400792453.12738007</v>
      </c>
      <c r="HR18" s="10">
        <f>+PMT(Variables!$D$4,'Modelo Financiero (Mensualizado'!HQ3,-'Modelo Financiero (Mensualizado'!HQ20)</f>
        <v>400792453.12737995</v>
      </c>
      <c r="HS18" s="10">
        <f>+PMT(Variables!$D$4,'Modelo Financiero (Mensualizado'!HR3,-'Modelo Financiero (Mensualizado'!HR20)</f>
        <v>400792453.12738007</v>
      </c>
      <c r="HT18" s="10">
        <f>+PMT(Variables!$D$4,'Modelo Financiero (Mensualizado'!HS3,-'Modelo Financiero (Mensualizado'!HS20)</f>
        <v>400792453.12738013</v>
      </c>
      <c r="HU18" s="10">
        <f>+PMT(Variables!$D$4,'Modelo Financiero (Mensualizado'!HT3,-'Modelo Financiero (Mensualizado'!HT20)</f>
        <v>400792453.12738007</v>
      </c>
      <c r="HV18" s="10">
        <f>+PMT(Variables!$D$4,'Modelo Financiero (Mensualizado'!HU3,-'Modelo Financiero (Mensualizado'!HU20)</f>
        <v>400792453.12738007</v>
      </c>
      <c r="HW18" s="10">
        <f>+PMT(Variables!$D$4,'Modelo Financiero (Mensualizado'!HV3,-'Modelo Financiero (Mensualizado'!HV20)</f>
        <v>400792453.12737995</v>
      </c>
      <c r="HX18" s="10">
        <f>+PMT(Variables!$D$4,'Modelo Financiero (Mensualizado'!HW3,-'Modelo Financiero (Mensualizado'!HW20)</f>
        <v>400792453.12737995</v>
      </c>
      <c r="HY18" s="10">
        <f>+PMT(Variables!$D$4,'Modelo Financiero (Mensualizado'!HX3,-'Modelo Financiero (Mensualizado'!HX20)</f>
        <v>400792453.12737995</v>
      </c>
      <c r="HZ18" s="10">
        <f>+PMT(Variables!$D$4,'Modelo Financiero (Mensualizado'!HY3,-'Modelo Financiero (Mensualizado'!HY20)</f>
        <v>400792453.12737995</v>
      </c>
      <c r="IA18" s="10">
        <f>+PMT(Variables!$D$4,'Modelo Financiero (Mensualizado'!HZ3,-'Modelo Financiero (Mensualizado'!HZ20)</f>
        <v>400792453.12738007</v>
      </c>
      <c r="IB18" s="10">
        <f>+PMT(Variables!$D$4,'Modelo Financiero (Mensualizado'!IA3,-'Modelo Financiero (Mensualizado'!IA20)</f>
        <v>400792453.12737995</v>
      </c>
      <c r="IC18" s="10">
        <f>+PMT(Variables!$D$4,'Modelo Financiero (Mensualizado'!IB3,-'Modelo Financiero (Mensualizado'!IB20)</f>
        <v>400792453.12738013</v>
      </c>
      <c r="ID18" s="10">
        <f>+PMT(Variables!$D$4,'Modelo Financiero (Mensualizado'!IC3,-'Modelo Financiero (Mensualizado'!IC20)</f>
        <v>400792453.12738007</v>
      </c>
      <c r="IE18" s="10">
        <f>+PMT(Variables!$D$4,'Modelo Financiero (Mensualizado'!ID3,-'Modelo Financiero (Mensualizado'!ID20)</f>
        <v>400792453.12737995</v>
      </c>
      <c r="IF18" s="10">
        <f>+PMT(Variables!$D$4,'Modelo Financiero (Mensualizado'!IE3,-'Modelo Financiero (Mensualizado'!IE20)</f>
        <v>400792453.12737995</v>
      </c>
      <c r="IG18" s="10">
        <f>+PMT(Variables!$D$4,'Modelo Financiero (Mensualizado'!IF3,-'Modelo Financiero (Mensualizado'!IF20)</f>
        <v>400792453.12738007</v>
      </c>
      <c r="IH18" s="10">
        <f>+PMT(Variables!$D$4,'Modelo Financiero (Mensualizado'!IG3,-'Modelo Financiero (Mensualizado'!IG20)</f>
        <v>400792453.12737995</v>
      </c>
      <c r="II18" s="10">
        <f>+PMT(Variables!$D$4,'Modelo Financiero (Mensualizado'!IH3,-'Modelo Financiero (Mensualizado'!IH20)</f>
        <v>400792453.12738013</v>
      </c>
      <c r="IJ18" s="10">
        <f>+PMT(Variables!$D$4,'Modelo Financiero (Mensualizado'!II3,-'Modelo Financiero (Mensualizado'!II20)</f>
        <v>400792453.12738019</v>
      </c>
      <c r="IK18" s="10">
        <f>+PMT(Variables!$D$4,'Modelo Financiero (Mensualizado'!IJ3,-'Modelo Financiero (Mensualizado'!IJ20)</f>
        <v>400792453.12738019</v>
      </c>
    </row>
    <row r="19" spans="2:245" hidden="1" outlineLevel="1" x14ac:dyDescent="0.35">
      <c r="B19" s="40" t="s">
        <v>197</v>
      </c>
      <c r="C19" s="37">
        <f t="shared" ref="C19:BN19" si="35">+C10</f>
        <v>0</v>
      </c>
      <c r="D19" s="37">
        <f t="shared" si="35"/>
        <v>0</v>
      </c>
      <c r="E19" s="37">
        <f t="shared" si="35"/>
        <v>0</v>
      </c>
      <c r="F19" s="37">
        <f t="shared" si="35"/>
        <v>4403008390.3294535</v>
      </c>
      <c r="G19" s="37">
        <f t="shared" si="35"/>
        <v>12408478190.928461</v>
      </c>
      <c r="H19" s="37">
        <f t="shared" si="35"/>
        <v>20413947991.527466</v>
      </c>
      <c r="I19" s="37">
        <f t="shared" si="35"/>
        <v>28419417792.126472</v>
      </c>
      <c r="J19" s="37">
        <f t="shared" si="35"/>
        <v>36424887592.725479</v>
      </c>
      <c r="K19" s="37">
        <f t="shared" si="35"/>
        <v>40027349002.995026</v>
      </c>
      <c r="L19" s="37">
        <f t="shared" si="35"/>
        <v>40027349002.995026</v>
      </c>
      <c r="M19" s="37">
        <f t="shared" si="35"/>
        <v>40027349002.995026</v>
      </c>
      <c r="N19" s="37">
        <f t="shared" si="35"/>
        <v>40027349002.995026</v>
      </c>
      <c r="O19" s="37">
        <f t="shared" si="35"/>
        <v>40027349002.995026</v>
      </c>
      <c r="P19" s="37">
        <f t="shared" si="35"/>
        <v>40027349002.995026</v>
      </c>
      <c r="Q19" s="37">
        <f t="shared" si="35"/>
        <v>40027349002.995026</v>
      </c>
      <c r="R19" s="37">
        <f t="shared" si="35"/>
        <v>0</v>
      </c>
      <c r="S19" s="37">
        <f t="shared" si="35"/>
        <v>0</v>
      </c>
      <c r="T19" s="37">
        <f t="shared" si="35"/>
        <v>0</v>
      </c>
      <c r="U19" s="37">
        <f t="shared" si="35"/>
        <v>0</v>
      </c>
      <c r="V19" s="37">
        <f t="shared" si="35"/>
        <v>0</v>
      </c>
      <c r="W19" s="37">
        <f t="shared" si="35"/>
        <v>0</v>
      </c>
      <c r="X19" s="37">
        <f t="shared" si="35"/>
        <v>0</v>
      </c>
      <c r="Y19" s="37">
        <f t="shared" si="35"/>
        <v>0</v>
      </c>
      <c r="Z19" s="37">
        <f t="shared" si="35"/>
        <v>0</v>
      </c>
      <c r="AA19" s="37">
        <f t="shared" si="35"/>
        <v>0</v>
      </c>
      <c r="AB19" s="37">
        <f t="shared" si="35"/>
        <v>0</v>
      </c>
      <c r="AC19" s="37">
        <f t="shared" si="35"/>
        <v>0</v>
      </c>
      <c r="AD19" s="37">
        <f t="shared" si="35"/>
        <v>0</v>
      </c>
      <c r="AE19" s="37">
        <f t="shared" si="35"/>
        <v>0</v>
      </c>
      <c r="AF19" s="37">
        <f t="shared" si="35"/>
        <v>0</v>
      </c>
      <c r="AG19" s="37">
        <f t="shared" si="35"/>
        <v>0</v>
      </c>
      <c r="AH19" s="37">
        <f t="shared" si="35"/>
        <v>0</v>
      </c>
      <c r="AI19" s="37">
        <f t="shared" si="35"/>
        <v>0</v>
      </c>
      <c r="AJ19" s="37">
        <f t="shared" si="35"/>
        <v>0</v>
      </c>
      <c r="AK19" s="37">
        <f t="shared" si="35"/>
        <v>0</v>
      </c>
      <c r="AL19" s="37">
        <f t="shared" si="35"/>
        <v>0</v>
      </c>
      <c r="AM19" s="37">
        <f t="shared" si="35"/>
        <v>0</v>
      </c>
      <c r="AN19" s="37">
        <f t="shared" si="35"/>
        <v>0</v>
      </c>
      <c r="AO19" s="37">
        <f t="shared" si="35"/>
        <v>0</v>
      </c>
      <c r="AP19" s="37">
        <f t="shared" si="35"/>
        <v>0</v>
      </c>
      <c r="AQ19" s="37">
        <f t="shared" si="35"/>
        <v>0</v>
      </c>
      <c r="AR19" s="37">
        <f t="shared" si="35"/>
        <v>0</v>
      </c>
      <c r="AS19" s="37">
        <f t="shared" si="35"/>
        <v>0</v>
      </c>
      <c r="AT19" s="37">
        <f t="shared" si="35"/>
        <v>0</v>
      </c>
      <c r="AU19" s="37">
        <f t="shared" si="35"/>
        <v>0</v>
      </c>
      <c r="AV19" s="37">
        <f t="shared" si="35"/>
        <v>0</v>
      </c>
      <c r="AW19" s="37">
        <f t="shared" si="35"/>
        <v>0</v>
      </c>
      <c r="AX19" s="37">
        <f t="shared" si="35"/>
        <v>0</v>
      </c>
      <c r="AY19" s="37">
        <f t="shared" si="35"/>
        <v>0</v>
      </c>
      <c r="AZ19" s="37">
        <f t="shared" si="35"/>
        <v>0</v>
      </c>
      <c r="BA19" s="37">
        <f t="shared" si="35"/>
        <v>0</v>
      </c>
      <c r="BB19" s="37">
        <f t="shared" si="35"/>
        <v>0</v>
      </c>
      <c r="BC19" s="37">
        <f t="shared" si="35"/>
        <v>0</v>
      </c>
      <c r="BD19" s="37">
        <f t="shared" si="35"/>
        <v>0</v>
      </c>
      <c r="BE19" s="37">
        <f t="shared" si="35"/>
        <v>0</v>
      </c>
      <c r="BF19" s="37">
        <f t="shared" si="35"/>
        <v>0</v>
      </c>
      <c r="BG19" s="37">
        <f t="shared" si="35"/>
        <v>0</v>
      </c>
      <c r="BH19" s="37">
        <f t="shared" si="35"/>
        <v>0</v>
      </c>
      <c r="BI19" s="37">
        <f t="shared" si="35"/>
        <v>0</v>
      </c>
      <c r="BJ19" s="37">
        <f t="shared" si="35"/>
        <v>0</v>
      </c>
      <c r="BK19" s="37">
        <f t="shared" si="35"/>
        <v>0</v>
      </c>
      <c r="BL19" s="37">
        <f t="shared" si="35"/>
        <v>0</v>
      </c>
      <c r="BM19" s="37">
        <f t="shared" si="35"/>
        <v>0</v>
      </c>
      <c r="BN19" s="37">
        <f t="shared" si="35"/>
        <v>0</v>
      </c>
      <c r="BO19" s="37">
        <f t="shared" ref="BO19:DZ19" si="36">+BO10</f>
        <v>0</v>
      </c>
      <c r="BP19" s="37">
        <f t="shared" si="36"/>
        <v>0</v>
      </c>
      <c r="BQ19" s="37">
        <f t="shared" si="36"/>
        <v>0</v>
      </c>
      <c r="BR19" s="37">
        <f t="shared" si="36"/>
        <v>0</v>
      </c>
      <c r="BS19" s="37">
        <f t="shared" si="36"/>
        <v>0</v>
      </c>
      <c r="BT19" s="37">
        <f t="shared" si="36"/>
        <v>0</v>
      </c>
      <c r="BU19" s="37">
        <f t="shared" si="36"/>
        <v>0</v>
      </c>
      <c r="BV19" s="37">
        <f t="shared" si="36"/>
        <v>0</v>
      </c>
      <c r="BW19" s="37">
        <f t="shared" si="36"/>
        <v>0</v>
      </c>
      <c r="BX19" s="37">
        <f t="shared" si="36"/>
        <v>0</v>
      </c>
      <c r="BY19" s="37">
        <f t="shared" si="36"/>
        <v>0</v>
      </c>
      <c r="BZ19" s="37">
        <f t="shared" si="36"/>
        <v>0</v>
      </c>
      <c r="CA19" s="37">
        <f t="shared" si="36"/>
        <v>0</v>
      </c>
      <c r="CB19" s="37">
        <f t="shared" si="36"/>
        <v>0</v>
      </c>
      <c r="CC19" s="37">
        <f t="shared" si="36"/>
        <v>0</v>
      </c>
      <c r="CD19" s="37">
        <f t="shared" si="36"/>
        <v>0</v>
      </c>
      <c r="CE19" s="37">
        <f t="shared" si="36"/>
        <v>0</v>
      </c>
      <c r="CF19" s="37">
        <f t="shared" si="36"/>
        <v>0</v>
      </c>
      <c r="CG19" s="37">
        <f t="shared" si="36"/>
        <v>0</v>
      </c>
      <c r="CH19" s="37">
        <f t="shared" si="36"/>
        <v>0</v>
      </c>
      <c r="CI19" s="37">
        <f t="shared" si="36"/>
        <v>0</v>
      </c>
      <c r="CJ19" s="37">
        <f t="shared" si="36"/>
        <v>0</v>
      </c>
      <c r="CK19" s="37">
        <f t="shared" si="36"/>
        <v>0</v>
      </c>
      <c r="CL19" s="37">
        <f t="shared" si="36"/>
        <v>0</v>
      </c>
      <c r="CM19" s="37">
        <f t="shared" si="36"/>
        <v>0</v>
      </c>
      <c r="CN19" s="37">
        <f t="shared" si="36"/>
        <v>0</v>
      </c>
      <c r="CO19" s="37">
        <f t="shared" si="36"/>
        <v>0</v>
      </c>
      <c r="CP19" s="37">
        <f t="shared" si="36"/>
        <v>0</v>
      </c>
      <c r="CQ19" s="37">
        <f t="shared" si="36"/>
        <v>0</v>
      </c>
      <c r="CR19" s="37">
        <f t="shared" si="36"/>
        <v>0</v>
      </c>
      <c r="CS19" s="37">
        <f t="shared" si="36"/>
        <v>0</v>
      </c>
      <c r="CT19" s="37">
        <f t="shared" si="36"/>
        <v>0</v>
      </c>
      <c r="CU19" s="37">
        <f t="shared" si="36"/>
        <v>0</v>
      </c>
      <c r="CV19" s="37">
        <f t="shared" si="36"/>
        <v>0</v>
      </c>
      <c r="CW19" s="37">
        <f t="shared" si="36"/>
        <v>0</v>
      </c>
      <c r="CX19" s="37">
        <f t="shared" si="36"/>
        <v>0</v>
      </c>
      <c r="CY19" s="37">
        <f t="shared" si="36"/>
        <v>0</v>
      </c>
      <c r="CZ19" s="37">
        <f t="shared" si="36"/>
        <v>0</v>
      </c>
      <c r="DA19" s="37">
        <f t="shared" si="36"/>
        <v>0</v>
      </c>
      <c r="DB19" s="37">
        <f t="shared" si="36"/>
        <v>0</v>
      </c>
      <c r="DC19" s="37">
        <f t="shared" si="36"/>
        <v>0</v>
      </c>
      <c r="DD19" s="37">
        <f t="shared" si="36"/>
        <v>0</v>
      </c>
      <c r="DE19" s="37">
        <f t="shared" si="36"/>
        <v>0</v>
      </c>
      <c r="DF19" s="37">
        <f t="shared" si="36"/>
        <v>0</v>
      </c>
      <c r="DG19" s="37">
        <f t="shared" si="36"/>
        <v>0</v>
      </c>
      <c r="DH19" s="37">
        <f t="shared" si="36"/>
        <v>0</v>
      </c>
      <c r="DI19" s="37">
        <f t="shared" si="36"/>
        <v>0</v>
      </c>
      <c r="DJ19" s="37">
        <f t="shared" si="36"/>
        <v>0</v>
      </c>
      <c r="DK19" s="37">
        <f t="shared" si="36"/>
        <v>0</v>
      </c>
      <c r="DL19" s="37">
        <f t="shared" si="36"/>
        <v>0</v>
      </c>
      <c r="DM19" s="37">
        <f t="shared" si="36"/>
        <v>0</v>
      </c>
      <c r="DN19" s="37">
        <f t="shared" si="36"/>
        <v>0</v>
      </c>
      <c r="DO19" s="37">
        <f t="shared" si="36"/>
        <v>0</v>
      </c>
      <c r="DP19" s="37">
        <f t="shared" si="36"/>
        <v>0</v>
      </c>
      <c r="DQ19" s="37">
        <f t="shared" si="36"/>
        <v>0</v>
      </c>
      <c r="DR19" s="37">
        <f t="shared" si="36"/>
        <v>0</v>
      </c>
      <c r="DS19" s="37">
        <f t="shared" si="36"/>
        <v>0</v>
      </c>
      <c r="DT19" s="37">
        <f t="shared" si="36"/>
        <v>0</v>
      </c>
      <c r="DU19" s="37">
        <f t="shared" si="36"/>
        <v>0</v>
      </c>
      <c r="DV19" s="37">
        <f t="shared" si="36"/>
        <v>0</v>
      </c>
      <c r="DW19" s="37">
        <f t="shared" si="36"/>
        <v>0</v>
      </c>
      <c r="DX19" s="37">
        <f t="shared" si="36"/>
        <v>0</v>
      </c>
      <c r="DY19" s="37">
        <f t="shared" si="36"/>
        <v>0</v>
      </c>
      <c r="DZ19" s="37">
        <f t="shared" si="36"/>
        <v>0</v>
      </c>
      <c r="EA19" s="37">
        <f t="shared" ref="EA19:GL19" si="37">+EA10</f>
        <v>0</v>
      </c>
      <c r="EB19" s="37">
        <f t="shared" si="37"/>
        <v>0</v>
      </c>
      <c r="EC19" s="37">
        <f t="shared" si="37"/>
        <v>0</v>
      </c>
      <c r="ED19" s="37">
        <f t="shared" si="37"/>
        <v>0</v>
      </c>
      <c r="EE19" s="37">
        <f t="shared" si="37"/>
        <v>0</v>
      </c>
      <c r="EF19" s="37">
        <f t="shared" si="37"/>
        <v>0</v>
      </c>
      <c r="EG19" s="37">
        <f t="shared" si="37"/>
        <v>0</v>
      </c>
      <c r="EH19" s="37">
        <f t="shared" si="37"/>
        <v>0</v>
      </c>
      <c r="EI19" s="37">
        <f t="shared" si="37"/>
        <v>0</v>
      </c>
      <c r="EJ19" s="37">
        <f t="shared" si="37"/>
        <v>0</v>
      </c>
      <c r="EK19" s="37">
        <f t="shared" si="37"/>
        <v>0</v>
      </c>
      <c r="EL19" s="37">
        <f t="shared" si="37"/>
        <v>0</v>
      </c>
      <c r="EM19" s="37">
        <f t="shared" si="37"/>
        <v>0</v>
      </c>
      <c r="EN19" s="37">
        <f t="shared" si="37"/>
        <v>0</v>
      </c>
      <c r="EO19" s="37">
        <f t="shared" si="37"/>
        <v>0</v>
      </c>
      <c r="EP19" s="37">
        <f t="shared" si="37"/>
        <v>0</v>
      </c>
      <c r="EQ19" s="37">
        <f t="shared" si="37"/>
        <v>0</v>
      </c>
      <c r="ER19" s="37">
        <f t="shared" si="37"/>
        <v>0</v>
      </c>
      <c r="ES19" s="37">
        <f t="shared" si="37"/>
        <v>0</v>
      </c>
      <c r="ET19" s="37">
        <f t="shared" si="37"/>
        <v>0</v>
      </c>
      <c r="EU19" s="37">
        <f t="shared" si="37"/>
        <v>0</v>
      </c>
      <c r="EV19" s="37">
        <f t="shared" si="37"/>
        <v>0</v>
      </c>
      <c r="EW19" s="37">
        <f t="shared" si="37"/>
        <v>0</v>
      </c>
      <c r="EX19" s="37">
        <f t="shared" si="37"/>
        <v>0</v>
      </c>
      <c r="EY19" s="37">
        <f t="shared" si="37"/>
        <v>0</v>
      </c>
      <c r="EZ19" s="37">
        <f t="shared" si="37"/>
        <v>0</v>
      </c>
      <c r="FA19" s="37">
        <f t="shared" si="37"/>
        <v>0</v>
      </c>
      <c r="FB19" s="37">
        <f t="shared" si="37"/>
        <v>0</v>
      </c>
      <c r="FC19" s="37">
        <f t="shared" si="37"/>
        <v>0</v>
      </c>
      <c r="FD19" s="37">
        <f t="shared" si="37"/>
        <v>0</v>
      </c>
      <c r="FE19" s="37">
        <f t="shared" si="37"/>
        <v>0</v>
      </c>
      <c r="FF19" s="37">
        <f t="shared" si="37"/>
        <v>0</v>
      </c>
      <c r="FG19" s="37">
        <f t="shared" si="37"/>
        <v>0</v>
      </c>
      <c r="FH19" s="37">
        <f t="shared" si="37"/>
        <v>0</v>
      </c>
      <c r="FI19" s="37">
        <f t="shared" si="37"/>
        <v>0</v>
      </c>
      <c r="FJ19" s="37">
        <f t="shared" si="37"/>
        <v>0</v>
      </c>
      <c r="FK19" s="37">
        <f t="shared" si="37"/>
        <v>0</v>
      </c>
      <c r="FL19" s="37">
        <f t="shared" si="37"/>
        <v>0</v>
      </c>
      <c r="FM19" s="37">
        <f t="shared" si="37"/>
        <v>0</v>
      </c>
      <c r="FN19" s="37">
        <f t="shared" si="37"/>
        <v>0</v>
      </c>
      <c r="FO19" s="37">
        <f t="shared" si="37"/>
        <v>0</v>
      </c>
      <c r="FP19" s="37">
        <f t="shared" si="37"/>
        <v>0</v>
      </c>
      <c r="FQ19" s="37">
        <f t="shared" si="37"/>
        <v>0</v>
      </c>
      <c r="FR19" s="37">
        <f t="shared" si="37"/>
        <v>0</v>
      </c>
      <c r="FS19" s="37">
        <f t="shared" si="37"/>
        <v>0</v>
      </c>
      <c r="FT19" s="37">
        <f t="shared" si="37"/>
        <v>0</v>
      </c>
      <c r="FU19" s="37">
        <f t="shared" si="37"/>
        <v>0</v>
      </c>
      <c r="FV19" s="37">
        <f t="shared" si="37"/>
        <v>0</v>
      </c>
      <c r="FW19" s="37">
        <f t="shared" si="37"/>
        <v>0</v>
      </c>
      <c r="FX19" s="37">
        <f t="shared" si="37"/>
        <v>0</v>
      </c>
      <c r="FY19" s="37">
        <f t="shared" si="37"/>
        <v>0</v>
      </c>
      <c r="FZ19" s="37">
        <f t="shared" si="37"/>
        <v>0</v>
      </c>
      <c r="GA19" s="37">
        <f t="shared" si="37"/>
        <v>0</v>
      </c>
      <c r="GB19" s="37">
        <f t="shared" si="37"/>
        <v>0</v>
      </c>
      <c r="GC19" s="37">
        <f t="shared" si="37"/>
        <v>0</v>
      </c>
      <c r="GD19" s="37">
        <f t="shared" si="37"/>
        <v>0</v>
      </c>
      <c r="GE19" s="37">
        <f t="shared" si="37"/>
        <v>0</v>
      </c>
      <c r="GF19" s="37">
        <f t="shared" si="37"/>
        <v>0</v>
      </c>
      <c r="GG19" s="37">
        <f t="shared" si="37"/>
        <v>0</v>
      </c>
      <c r="GH19" s="37">
        <f t="shared" si="37"/>
        <v>0</v>
      </c>
      <c r="GI19" s="37">
        <f t="shared" si="37"/>
        <v>0</v>
      </c>
      <c r="GJ19" s="37">
        <f t="shared" si="37"/>
        <v>0</v>
      </c>
      <c r="GK19" s="37">
        <f t="shared" si="37"/>
        <v>0</v>
      </c>
      <c r="GL19" s="37">
        <f t="shared" si="37"/>
        <v>0</v>
      </c>
      <c r="GM19" s="37">
        <f t="shared" ref="GM19:IK19" si="38">+GM10</f>
        <v>0</v>
      </c>
      <c r="GN19" s="37">
        <f t="shared" si="38"/>
        <v>0</v>
      </c>
      <c r="GO19" s="37">
        <f t="shared" si="38"/>
        <v>0</v>
      </c>
      <c r="GP19" s="37">
        <f t="shared" si="38"/>
        <v>0</v>
      </c>
      <c r="GQ19" s="37">
        <f t="shared" si="38"/>
        <v>0</v>
      </c>
      <c r="GR19" s="37">
        <f t="shared" si="38"/>
        <v>0</v>
      </c>
      <c r="GS19" s="37">
        <f t="shared" si="38"/>
        <v>0</v>
      </c>
      <c r="GT19" s="37">
        <f t="shared" si="38"/>
        <v>0</v>
      </c>
      <c r="GU19" s="37">
        <f t="shared" si="38"/>
        <v>0</v>
      </c>
      <c r="GV19" s="37">
        <f t="shared" si="38"/>
        <v>0</v>
      </c>
      <c r="GW19" s="37">
        <f t="shared" si="38"/>
        <v>0</v>
      </c>
      <c r="GX19" s="37">
        <f t="shared" si="38"/>
        <v>0</v>
      </c>
      <c r="GY19" s="37">
        <f t="shared" si="38"/>
        <v>0</v>
      </c>
      <c r="GZ19" s="37">
        <f t="shared" si="38"/>
        <v>0</v>
      </c>
      <c r="HA19" s="37">
        <f t="shared" si="38"/>
        <v>0</v>
      </c>
      <c r="HB19" s="37">
        <f t="shared" si="38"/>
        <v>0</v>
      </c>
      <c r="HC19" s="37">
        <f t="shared" si="38"/>
        <v>0</v>
      </c>
      <c r="HD19" s="37">
        <f t="shared" si="38"/>
        <v>0</v>
      </c>
      <c r="HE19" s="37">
        <f t="shared" si="38"/>
        <v>0</v>
      </c>
      <c r="HF19" s="37">
        <f t="shared" si="38"/>
        <v>0</v>
      </c>
      <c r="HG19" s="37">
        <f t="shared" si="38"/>
        <v>0</v>
      </c>
      <c r="HH19" s="37">
        <f t="shared" si="38"/>
        <v>0</v>
      </c>
      <c r="HI19" s="37">
        <f t="shared" si="38"/>
        <v>0</v>
      </c>
      <c r="HJ19" s="37">
        <f t="shared" si="38"/>
        <v>0</v>
      </c>
      <c r="HK19" s="37">
        <f t="shared" si="38"/>
        <v>0</v>
      </c>
      <c r="HL19" s="37">
        <f t="shared" si="38"/>
        <v>0</v>
      </c>
      <c r="HM19" s="37">
        <f t="shared" si="38"/>
        <v>0</v>
      </c>
      <c r="HN19" s="37">
        <f t="shared" si="38"/>
        <v>0</v>
      </c>
      <c r="HO19" s="37">
        <f t="shared" si="38"/>
        <v>0</v>
      </c>
      <c r="HP19" s="37">
        <f t="shared" si="38"/>
        <v>0</v>
      </c>
      <c r="HQ19" s="37">
        <f t="shared" si="38"/>
        <v>0</v>
      </c>
      <c r="HR19" s="37">
        <f t="shared" si="38"/>
        <v>0</v>
      </c>
      <c r="HS19" s="37">
        <f t="shared" si="38"/>
        <v>0</v>
      </c>
      <c r="HT19" s="37">
        <f t="shared" si="38"/>
        <v>0</v>
      </c>
      <c r="HU19" s="37">
        <f t="shared" si="38"/>
        <v>0</v>
      </c>
      <c r="HV19" s="37">
        <f t="shared" si="38"/>
        <v>0</v>
      </c>
      <c r="HW19" s="37">
        <f t="shared" si="38"/>
        <v>0</v>
      </c>
      <c r="HX19" s="37">
        <f t="shared" si="38"/>
        <v>0</v>
      </c>
      <c r="HY19" s="37">
        <f t="shared" si="38"/>
        <v>0</v>
      </c>
      <c r="HZ19" s="37">
        <f t="shared" si="38"/>
        <v>0</v>
      </c>
      <c r="IA19" s="37">
        <f t="shared" si="38"/>
        <v>0</v>
      </c>
      <c r="IB19" s="37">
        <f t="shared" si="38"/>
        <v>0</v>
      </c>
      <c r="IC19" s="37">
        <f t="shared" si="38"/>
        <v>0</v>
      </c>
      <c r="ID19" s="37">
        <f t="shared" si="38"/>
        <v>0</v>
      </c>
      <c r="IE19" s="37">
        <f t="shared" si="38"/>
        <v>0</v>
      </c>
      <c r="IF19" s="37">
        <f t="shared" si="38"/>
        <v>0</v>
      </c>
      <c r="IG19" s="37">
        <f t="shared" si="38"/>
        <v>0</v>
      </c>
      <c r="IH19" s="37">
        <f t="shared" si="38"/>
        <v>0</v>
      </c>
      <c r="II19" s="37">
        <f t="shared" si="38"/>
        <v>0</v>
      </c>
      <c r="IJ19" s="37">
        <f t="shared" si="38"/>
        <v>0</v>
      </c>
      <c r="IK19" s="37">
        <f t="shared" si="38"/>
        <v>0</v>
      </c>
    </row>
    <row r="20" spans="2:245" hidden="1" outlineLevel="1" x14ac:dyDescent="0.35">
      <c r="B20" s="40" t="s">
        <v>198</v>
      </c>
      <c r="C20" s="37">
        <f>+C19</f>
        <v>0</v>
      </c>
      <c r="D20" s="37">
        <f>+D19</f>
        <v>0</v>
      </c>
      <c r="E20" s="37">
        <f>+E19</f>
        <v>0</v>
      </c>
      <c r="F20" s="38">
        <f t="shared" ref="F20:Q20" si="39">+F19-F22</f>
        <v>4403008390.3294535</v>
      </c>
      <c r="G20" s="38">
        <f t="shared" si="39"/>
        <v>12402866506.957594</v>
      </c>
      <c r="H20" s="38">
        <f t="shared" si="39"/>
        <v>20397984015.306149</v>
      </c>
      <c r="I20" s="38">
        <f t="shared" si="39"/>
        <v>28392903072.232609</v>
      </c>
      <c r="J20" s="38">
        <f t="shared" si="39"/>
        <v>36387614456.711327</v>
      </c>
      <c r="K20" s="38">
        <f t="shared" si="39"/>
        <v>39979106296.634552</v>
      </c>
      <c r="L20" s="38">
        <f t="shared" si="39"/>
        <v>39973817581.686752</v>
      </c>
      <c r="M20" s="38">
        <f t="shared" si="39"/>
        <v>39973291663.559044</v>
      </c>
      <c r="N20" s="38">
        <f t="shared" si="39"/>
        <v>39972753345.620827</v>
      </c>
      <c r="O20" s="38">
        <f t="shared" si="39"/>
        <v>39972208939.521927</v>
      </c>
      <c r="P20" s="38">
        <f t="shared" si="39"/>
        <v>39971658352.777</v>
      </c>
      <c r="Q20" s="38">
        <f t="shared" si="39"/>
        <v>39971101500.104164</v>
      </c>
      <c r="R20" s="38">
        <f>+Q20-R22</f>
        <v>39914290791.831764</v>
      </c>
      <c r="S20" s="38">
        <f t="shared" ref="S20:CD20" si="40">+R20-S22</f>
        <v>39856991184.183945</v>
      </c>
      <c r="T20" s="38">
        <f t="shared" si="40"/>
        <v>39799198469.809555</v>
      </c>
      <c r="U20" s="38">
        <f t="shared" si="40"/>
        <v>39740908405.149979</v>
      </c>
      <c r="V20" s="38">
        <f t="shared" si="40"/>
        <v>39682116710.127541</v>
      </c>
      <c r="W20" s="38">
        <f t="shared" si="40"/>
        <v>39622819067.831253</v>
      </c>
      <c r="X20" s="38">
        <f t="shared" si="40"/>
        <v>39563011124.199814</v>
      </c>
      <c r="Y20" s="38">
        <f t="shared" si="40"/>
        <v>39502688487.70192</v>
      </c>
      <c r="Z20" s="38">
        <f t="shared" si="40"/>
        <v>39441846729.013794</v>
      </c>
      <c r="AA20" s="38">
        <f t="shared" si="40"/>
        <v>39380481380.693954</v>
      </c>
      <c r="AB20" s="38">
        <f t="shared" si="40"/>
        <v>39318587936.855194</v>
      </c>
      <c r="AC20" s="38">
        <f t="shared" si="40"/>
        <v>39256161852.833702</v>
      </c>
      <c r="AD20" s="38">
        <f t="shared" si="40"/>
        <v>39193198544.8554</v>
      </c>
      <c r="AE20" s="38">
        <f t="shared" si="40"/>
        <v>39129693389.699326</v>
      </c>
      <c r="AF20" s="38">
        <f t="shared" si="40"/>
        <v>39065641724.358192</v>
      </c>
      <c r="AG20" s="38">
        <f t="shared" si="40"/>
        <v>39001038845.695984</v>
      </c>
      <c r="AH20" s="38">
        <f t="shared" si="40"/>
        <v>38935880010.102615</v>
      </c>
      <c r="AI20" s="38">
        <f t="shared" si="40"/>
        <v>38870160433.145638</v>
      </c>
      <c r="AJ20" s="38">
        <f t="shared" si="40"/>
        <v>38803875289.218918</v>
      </c>
      <c r="AK20" s="38">
        <f t="shared" si="40"/>
        <v>38737019711.188301</v>
      </c>
      <c r="AL20" s="38">
        <f t="shared" si="40"/>
        <v>38669588790.034248</v>
      </c>
      <c r="AM20" s="38">
        <f t="shared" si="40"/>
        <v>38601577574.491371</v>
      </c>
      <c r="AN20" s="38">
        <f t="shared" si="40"/>
        <v>38532981070.684868</v>
      </c>
      <c r="AO20" s="38">
        <f t="shared" si="40"/>
        <v>38463794241.763855</v>
      </c>
      <c r="AP20" s="38">
        <f t="shared" si="40"/>
        <v>38394012007.531502</v>
      </c>
      <c r="AQ20" s="38">
        <f t="shared" si="40"/>
        <v>38323629244.072021</v>
      </c>
      <c r="AR20" s="38">
        <f t="shared" si="40"/>
        <v>38252640783.374443</v>
      </c>
      <c r="AS20" s="38">
        <f t="shared" si="40"/>
        <v>38181041412.953117</v>
      </c>
      <c r="AT20" s="38">
        <f t="shared" si="40"/>
        <v>38108825875.464989</v>
      </c>
      <c r="AU20" s="38">
        <f t="shared" si="40"/>
        <v>38035988868.32357</v>
      </c>
      <c r="AV20" s="38">
        <f t="shared" si="40"/>
        <v>37962525043.309586</v>
      </c>
      <c r="AW20" s="38">
        <f t="shared" si="40"/>
        <v>37888429006.178253</v>
      </c>
      <c r="AX20" s="38">
        <f t="shared" si="40"/>
        <v>37813695316.263222</v>
      </c>
      <c r="AY20" s="38">
        <f t="shared" si="40"/>
        <v>37738318486.077049</v>
      </c>
      <c r="AZ20" s="38">
        <f t="shared" si="40"/>
        <v>37662292980.908302</v>
      </c>
      <c r="BA20" s="38">
        <f t="shared" si="40"/>
        <v>37585613218.415138</v>
      </c>
      <c r="BB20" s="38">
        <f t="shared" si="40"/>
        <v>37508273568.215416</v>
      </c>
      <c r="BC20" s="38">
        <f t="shared" si="40"/>
        <v>37430268351.473274</v>
      </c>
      <c r="BD20" s="38">
        <f t="shared" si="40"/>
        <v>37351591840.482147</v>
      </c>
      <c r="BE20" s="38">
        <f t="shared" si="40"/>
        <v>37272238258.244186</v>
      </c>
      <c r="BF20" s="38">
        <f t="shared" si="40"/>
        <v>37192201778.046097</v>
      </c>
      <c r="BG20" s="38">
        <f t="shared" si="40"/>
        <v>37111476523.031265</v>
      </c>
      <c r="BH20" s="38">
        <f t="shared" si="40"/>
        <v>37030056565.768265</v>
      </c>
      <c r="BI20" s="38">
        <f t="shared" si="40"/>
        <v>36947935927.815613</v>
      </c>
      <c r="BJ20" s="38">
        <f t="shared" si="40"/>
        <v>36865108579.282784</v>
      </c>
      <c r="BK20" s="38">
        <f t="shared" si="40"/>
        <v>36781568438.387451</v>
      </c>
      <c r="BL20" s="38">
        <f t="shared" si="40"/>
        <v>36697309371.008926</v>
      </c>
      <c r="BM20" s="38">
        <f t="shared" si="40"/>
        <v>36612325190.237755</v>
      </c>
      <c r="BN20" s="38">
        <f t="shared" si="40"/>
        <v>36526609655.921402</v>
      </c>
      <c r="BO20" s="38">
        <f t="shared" si="40"/>
        <v>36440156474.206085</v>
      </c>
      <c r="BP20" s="38">
        <f t="shared" si="40"/>
        <v>36352959297.074615</v>
      </c>
      <c r="BQ20" s="38">
        <f t="shared" si="40"/>
        <v>36265011721.880287</v>
      </c>
      <c r="BR20" s="38">
        <f t="shared" si="40"/>
        <v>36176307290.87674</v>
      </c>
      <c r="BS20" s="38">
        <f t="shared" si="40"/>
        <v>36086839490.743805</v>
      </c>
      <c r="BT20" s="38">
        <f t="shared" si="40"/>
        <v>35996601752.109222</v>
      </c>
      <c r="BU20" s="38">
        <f t="shared" si="40"/>
        <v>35905587449.066299</v>
      </c>
      <c r="BV20" s="38">
        <f t="shared" si="40"/>
        <v>35813789898.687363</v>
      </c>
      <c r="BW20" s="38">
        <f t="shared" si="40"/>
        <v>35721202360.533066</v>
      </c>
      <c r="BX20" s="38">
        <f t="shared" si="40"/>
        <v>35627818036.157448</v>
      </c>
      <c r="BY20" s="38">
        <f t="shared" si="40"/>
        <v>35533630068.608757</v>
      </c>
      <c r="BZ20" s="38">
        <f t="shared" si="40"/>
        <v>35438631541.925949</v>
      </c>
      <c r="CA20" s="38">
        <f t="shared" si="40"/>
        <v>35342815480.630867</v>
      </c>
      <c r="CB20" s="38">
        <f t="shared" si="40"/>
        <v>35246174849.216064</v>
      </c>
      <c r="CC20" s="38">
        <f t="shared" si="40"/>
        <v>35148702551.628189</v>
      </c>
      <c r="CD20" s="38">
        <f t="shared" si="40"/>
        <v>35050391430.746964</v>
      </c>
      <c r="CE20" s="38">
        <f t="shared" ref="CE20:EP20" si="41">+CD20-CE22</f>
        <v>34951234267.859627</v>
      </c>
      <c r="CF20" s="38">
        <f t="shared" si="41"/>
        <v>34851223782.13092</v>
      </c>
      <c r="CG20" s="38">
        <f t="shared" si="41"/>
        <v>34750352630.068443</v>
      </c>
      <c r="CH20" s="38">
        <f t="shared" si="41"/>
        <v>34648613404.983467</v>
      </c>
      <c r="CI20" s="38">
        <f t="shared" si="41"/>
        <v>34545998636.44706</v>
      </c>
      <c r="CJ20" s="38">
        <f t="shared" si="41"/>
        <v>34442500789.741562</v>
      </c>
      <c r="CK20" s="38">
        <f t="shared" si="41"/>
        <v>34338112265.30735</v>
      </c>
      <c r="CL20" s="38">
        <f t="shared" si="41"/>
        <v>34232825398.184792</v>
      </c>
      <c r="CM20" s="38">
        <f t="shared" si="41"/>
        <v>34126632457.45145</v>
      </c>
      <c r="CN20" s="38">
        <f t="shared" si="41"/>
        <v>34019525645.654419</v>
      </c>
      <c r="CO20" s="38">
        <f t="shared" si="41"/>
        <v>33911497098.237778</v>
      </c>
      <c r="CP20" s="38">
        <f t="shared" si="41"/>
        <v>33802538882.965111</v>
      </c>
      <c r="CQ20" s="38">
        <f t="shared" si="41"/>
        <v>33692642999.337078</v>
      </c>
      <c r="CR20" s="38">
        <f t="shared" si="41"/>
        <v>33581801378.003952</v>
      </c>
      <c r="CS20" s="38">
        <f t="shared" si="41"/>
        <v>33470005880.173111</v>
      </c>
      <c r="CT20" s="38">
        <f t="shared" si="41"/>
        <v>33357248297.011429</v>
      </c>
      <c r="CU20" s="38">
        <f t="shared" si="41"/>
        <v>33243520349.042526</v>
      </c>
      <c r="CV20" s="38">
        <f t="shared" si="41"/>
        <v>33128813685.538826</v>
      </c>
      <c r="CW20" s="38">
        <f t="shared" si="41"/>
        <v>33013119883.908386</v>
      </c>
      <c r="CX20" s="38">
        <f t="shared" si="41"/>
        <v>32896430449.076454</v>
      </c>
      <c r="CY20" s="38">
        <f t="shared" si="41"/>
        <v>32778736812.861694</v>
      </c>
      <c r="CZ20" s="38">
        <f t="shared" si="41"/>
        <v>32660030333.347046</v>
      </c>
      <c r="DA20" s="38">
        <f t="shared" si="41"/>
        <v>32540302294.245182</v>
      </c>
      <c r="DB20" s="38">
        <f t="shared" si="41"/>
        <v>32419543904.258488</v>
      </c>
      <c r="DC20" s="38">
        <f t="shared" si="41"/>
        <v>32297746296.43354</v>
      </c>
      <c r="DD20" s="38">
        <f t="shared" si="41"/>
        <v>32174900527.510036</v>
      </c>
      <c r="DE20" s="38">
        <f t="shared" si="41"/>
        <v>32050997577.264114</v>
      </c>
      <c r="DF20" s="38">
        <f t="shared" si="41"/>
        <v>31926028347.846024</v>
      </c>
      <c r="DG20" s="38">
        <f t="shared" si="41"/>
        <v>31799983663.112087</v>
      </c>
      <c r="DH20" s="38">
        <f t="shared" si="41"/>
        <v>31672854267.950935</v>
      </c>
      <c r="DI20" s="38">
        <f t="shared" si="41"/>
        <v>31544630827.60392</v>
      </c>
      <c r="DJ20" s="38">
        <f t="shared" si="41"/>
        <v>31415303926.979691</v>
      </c>
      <c r="DK20" s="38">
        <f t="shared" si="41"/>
        <v>31284864069.962872</v>
      </c>
      <c r="DL20" s="38">
        <f t="shared" si="41"/>
        <v>31153301678.716785</v>
      </c>
      <c r="DM20" s="38">
        <f t="shared" si="41"/>
        <v>31020607092.98019</v>
      </c>
      <c r="DN20" s="38">
        <f t="shared" si="41"/>
        <v>30886770569.357933</v>
      </c>
      <c r="DO20" s="38">
        <f t="shared" si="41"/>
        <v>30751782280.605541</v>
      </c>
      <c r="DP20" s="38">
        <f t="shared" si="41"/>
        <v>30615632314.907623</v>
      </c>
      <c r="DQ20" s="38">
        <f t="shared" si="41"/>
        <v>30478310675.15007</v>
      </c>
      <c r="DR20" s="38">
        <f t="shared" si="41"/>
        <v>30339807278.186001</v>
      </c>
      <c r="DS20" s="38">
        <f t="shared" si="41"/>
        <v>30200111954.095383</v>
      </c>
      <c r="DT20" s="38">
        <f t="shared" si="41"/>
        <v>30059214445.438278</v>
      </c>
      <c r="DU20" s="38">
        <f t="shared" si="41"/>
        <v>29917104406.501682</v>
      </c>
      <c r="DV20" s="38">
        <f t="shared" si="41"/>
        <v>29773771402.539848</v>
      </c>
      <c r="DW20" s="38">
        <f t="shared" si="41"/>
        <v>29629204909.008106</v>
      </c>
      <c r="DX20" s="38">
        <f t="shared" si="41"/>
        <v>29483394310.79007</v>
      </c>
      <c r="DY20" s="38">
        <f t="shared" si="41"/>
        <v>29336328901.418201</v>
      </c>
      <c r="DZ20" s="38">
        <f t="shared" si="41"/>
        <v>29187997882.287655</v>
      </c>
      <c r="EA20" s="38">
        <f t="shared" si="41"/>
        <v>29038390361.86338</v>
      </c>
      <c r="EB20" s="38">
        <f t="shared" si="41"/>
        <v>28887495354.880379</v>
      </c>
      <c r="EC20" s="38">
        <f t="shared" si="41"/>
        <v>28735301781.537083</v>
      </c>
      <c r="ED20" s="38">
        <f t="shared" si="41"/>
        <v>28581798466.681805</v>
      </c>
      <c r="EE20" s="38">
        <f t="shared" si="41"/>
        <v>28426974138.992172</v>
      </c>
      <c r="EF20" s="38">
        <f t="shared" si="41"/>
        <v>28270817430.147503</v>
      </c>
      <c r="EG20" s="38">
        <f t="shared" si="41"/>
        <v>28113316873.994072</v>
      </c>
      <c r="EH20" s="38">
        <f t="shared" si="41"/>
        <v>27954460905.703171</v>
      </c>
      <c r="EI20" s="38">
        <f t="shared" si="41"/>
        <v>27794237860.92194</v>
      </c>
      <c r="EJ20" s="38">
        <f t="shared" si="41"/>
        <v>27632635974.916893</v>
      </c>
      <c r="EK20" s="38">
        <f t="shared" si="41"/>
        <v>27469643381.710049</v>
      </c>
      <c r="EL20" s="38">
        <f t="shared" si="41"/>
        <v>27305248113.207664</v>
      </c>
      <c r="EM20" s="38">
        <f t="shared" si="41"/>
        <v>27139438098.321442</v>
      </c>
      <c r="EN20" s="38">
        <f t="shared" si="41"/>
        <v>26972201162.08218</v>
      </c>
      <c r="EO20" s="38">
        <f t="shared" si="41"/>
        <v>26803525024.745804</v>
      </c>
      <c r="EP20" s="38">
        <f t="shared" si="41"/>
        <v>26633397300.891697</v>
      </c>
      <c r="EQ20" s="38">
        <f t="shared" ref="EQ20:HB20" si="42">+EP20-EQ22</f>
        <v>26461805498.513275</v>
      </c>
      <c r="ER20" s="38">
        <f t="shared" si="42"/>
        <v>26288737018.100731</v>
      </c>
      <c r="ES20" s="38">
        <f t="shared" si="42"/>
        <v>26114179151.715885</v>
      </c>
      <c r="ET20" s="38">
        <f t="shared" si="42"/>
        <v>25938119082.059082</v>
      </c>
      <c r="EU20" s="38">
        <f t="shared" si="42"/>
        <v>25760543881.528046</v>
      </c>
      <c r="EV20" s="38">
        <f t="shared" si="42"/>
        <v>25581440511.26865</v>
      </c>
      <c r="EW20" s="38">
        <f t="shared" si="42"/>
        <v>25400795820.217506</v>
      </c>
      <c r="EX20" s="38">
        <f t="shared" si="42"/>
        <v>25218596544.136314</v>
      </c>
      <c r="EY20" s="38">
        <f t="shared" si="42"/>
        <v>25034829304.637913</v>
      </c>
      <c r="EZ20" s="38">
        <f t="shared" si="42"/>
        <v>24849480608.203938</v>
      </c>
      <c r="FA20" s="38">
        <f t="shared" si="42"/>
        <v>24662536845.194031</v>
      </c>
      <c r="FB20" s="38">
        <f t="shared" si="42"/>
        <v>24473984288.846527</v>
      </c>
      <c r="FC20" s="38">
        <f t="shared" si="42"/>
        <v>24283809094.270523</v>
      </c>
      <c r="FD20" s="38">
        <f t="shared" si="42"/>
        <v>24091997297.429298</v>
      </c>
      <c r="FE20" s="38">
        <f t="shared" si="42"/>
        <v>23898534814.114971</v>
      </c>
      <c r="FF20" s="38">
        <f t="shared" si="42"/>
        <v>23703407438.914333</v>
      </c>
      <c r="FG20" s="38">
        <f t="shared" si="42"/>
        <v>23506600844.165787</v>
      </c>
      <c r="FH20" s="38">
        <f t="shared" si="42"/>
        <v>23308100578.907299</v>
      </c>
      <c r="FI20" s="38">
        <f t="shared" si="42"/>
        <v>23107892067.815315</v>
      </c>
      <c r="FJ20" s="38">
        <f t="shared" si="42"/>
        <v>22905960610.134529</v>
      </c>
      <c r="FK20" s="38">
        <f t="shared" si="42"/>
        <v>22702291378.59845</v>
      </c>
      <c r="FL20" s="38">
        <f t="shared" si="42"/>
        <v>22496869418.340675</v>
      </c>
      <c r="FM20" s="38">
        <f t="shared" si="42"/>
        <v>22289679645.796799</v>
      </c>
      <c r="FN20" s="38">
        <f t="shared" si="42"/>
        <v>22080706847.596859</v>
      </c>
      <c r="FO20" s="38">
        <f t="shared" si="42"/>
        <v>21869935679.448273</v>
      </c>
      <c r="FP20" s="38">
        <f t="shared" si="42"/>
        <v>21657350665.009144</v>
      </c>
      <c r="FQ20" s="38">
        <f t="shared" si="42"/>
        <v>21442936194.751877</v>
      </c>
      <c r="FR20" s="38">
        <f t="shared" si="42"/>
        <v>21226676524.817009</v>
      </c>
      <c r="FS20" s="38">
        <f t="shared" si="42"/>
        <v>21008555775.857193</v>
      </c>
      <c r="FT20" s="38">
        <f t="shared" si="42"/>
        <v>20788557931.871212</v>
      </c>
      <c r="FU20" s="38">
        <f t="shared" si="42"/>
        <v>20566666839.027966</v>
      </c>
      <c r="FV20" s="38">
        <f t="shared" si="42"/>
        <v>20342866204.48035</v>
      </c>
      <c r="FW20" s="38">
        <f t="shared" si="42"/>
        <v>20117139595.168915</v>
      </c>
      <c r="FX20" s="38">
        <f t="shared" si="42"/>
        <v>19889470436.615223</v>
      </c>
      <c r="FY20" s="38">
        <f t="shared" si="42"/>
        <v>19659842011.704842</v>
      </c>
      <c r="FZ20" s="38">
        <f t="shared" si="42"/>
        <v>19428237459.459846</v>
      </c>
      <c r="GA20" s="38">
        <f t="shared" si="42"/>
        <v>19194639773.80077</v>
      </c>
      <c r="GB20" s="38">
        <f t="shared" si="42"/>
        <v>18959031802.297882</v>
      </c>
      <c r="GC20" s="38">
        <f t="shared" si="42"/>
        <v>18721396244.911751</v>
      </c>
      <c r="GD20" s="38">
        <f t="shared" si="42"/>
        <v>18481715652.722939</v>
      </c>
      <c r="GE20" s="38">
        <f t="shared" si="42"/>
        <v>18239972426.650776</v>
      </c>
      <c r="GF20" s="38">
        <f t="shared" si="42"/>
        <v>17996148816.16111</v>
      </c>
      <c r="GG20" s="38">
        <f t="shared" si="42"/>
        <v>17750226917.96294</v>
      </c>
      <c r="GH20" s="38">
        <f t="shared" si="42"/>
        <v>17502188674.693817</v>
      </c>
      <c r="GI20" s="38">
        <f t="shared" si="42"/>
        <v>17252015873.593952</v>
      </c>
      <c r="GJ20" s="38">
        <f t="shared" si="42"/>
        <v>16999690145.168896</v>
      </c>
      <c r="GK20" s="38">
        <f t="shared" si="42"/>
        <v>16745192961.840721</v>
      </c>
      <c r="GL20" s="38">
        <f t="shared" si="42"/>
        <v>16488505636.587593</v>
      </c>
      <c r="GM20" s="38">
        <f t="shared" si="42"/>
        <v>16229609321.571636</v>
      </c>
      <c r="GN20" s="38">
        <f t="shared" si="42"/>
        <v>15968485006.754988</v>
      </c>
      <c r="GO20" s="38">
        <f t="shared" si="42"/>
        <v>15705113518.503941</v>
      </c>
      <c r="GP20" s="38">
        <f t="shared" si="42"/>
        <v>15439475518.18108</v>
      </c>
      <c r="GQ20" s="38">
        <f t="shared" si="42"/>
        <v>15171551500.725302</v>
      </c>
      <c r="GR20" s="38">
        <f t="shared" si="42"/>
        <v>14901321793.219606</v>
      </c>
      <c r="GS20" s="38">
        <f t="shared" si="42"/>
        <v>14628766553.446575</v>
      </c>
      <c r="GT20" s="38">
        <f t="shared" si="42"/>
        <v>14353865768.431408</v>
      </c>
      <c r="GU20" s="38">
        <f t="shared" si="42"/>
        <v>14076599252.972427</v>
      </c>
      <c r="GV20" s="38">
        <f t="shared" si="42"/>
        <v>13796946648.158937</v>
      </c>
      <c r="GW20" s="38">
        <f t="shared" si="42"/>
        <v>13514887419.876322</v>
      </c>
      <c r="GX20" s="38">
        <f t="shared" si="42"/>
        <v>13230400857.298281</v>
      </c>
      <c r="GY20" s="38">
        <f t="shared" si="42"/>
        <v>12943466071.366096</v>
      </c>
      <c r="GZ20" s="38">
        <f t="shared" si="42"/>
        <v>12654061993.254805</v>
      </c>
      <c r="HA20" s="38">
        <f t="shared" si="42"/>
        <v>12362167372.826168</v>
      </c>
      <c r="HB20" s="38">
        <f t="shared" si="42"/>
        <v>12067760777.06834</v>
      </c>
      <c r="HC20" s="38">
        <f t="shared" ref="HC20:IK20" si="43">+HB20-HC22</f>
        <v>11770820588.5221</v>
      </c>
      <c r="HD20" s="38">
        <f t="shared" si="43"/>
        <v>11471325003.693539</v>
      </c>
      <c r="HE20" s="38">
        <f t="shared" si="43"/>
        <v>11169252031.453087</v>
      </c>
      <c r="HF20" s="38">
        <f t="shared" si="43"/>
        <v>10864579491.420776</v>
      </c>
      <c r="HG20" s="38">
        <f t="shared" si="43"/>
        <v>10557285012.337589</v>
      </c>
      <c r="HH20" s="38">
        <f t="shared" si="43"/>
        <v>10247346030.422798</v>
      </c>
      <c r="HI20" s="38">
        <f t="shared" si="43"/>
        <v>9934739787.7171745</v>
      </c>
      <c r="HJ20" s="38">
        <f t="shared" si="43"/>
        <v>9619443330.411932</v>
      </c>
      <c r="HK20" s="38">
        <f t="shared" si="43"/>
        <v>9301433507.1632919</v>
      </c>
      <c r="HL20" s="38">
        <f t="shared" si="43"/>
        <v>8980686967.3925457</v>
      </c>
      <c r="HM20" s="38">
        <f t="shared" si="43"/>
        <v>8657180159.5714874</v>
      </c>
      <c r="HN20" s="38">
        <f t="shared" si="43"/>
        <v>8330889329.4930878</v>
      </c>
      <c r="HO20" s="38">
        <f t="shared" si="43"/>
        <v>8001790518.5272894</v>
      </c>
      <c r="HP20" s="38">
        <f t="shared" si="43"/>
        <v>7669859561.8617935</v>
      </c>
      <c r="HQ20" s="38">
        <f t="shared" si="43"/>
        <v>7335072086.7277012</v>
      </c>
      <c r="HR20" s="38">
        <f t="shared" si="43"/>
        <v>6997403510.6098919</v>
      </c>
      <c r="HS20" s="38">
        <f t="shared" si="43"/>
        <v>6656829039.4419947</v>
      </c>
      <c r="HT20" s="38">
        <f t="shared" si="43"/>
        <v>6313323665.7858315</v>
      </c>
      <c r="HU20" s="38">
        <f t="shared" si="43"/>
        <v>5966862166.9951878</v>
      </c>
      <c r="HV20" s="38">
        <f t="shared" si="43"/>
        <v>5617419103.3637867</v>
      </c>
      <c r="HW20" s="38">
        <f t="shared" si="43"/>
        <v>5264968816.2573185</v>
      </c>
      <c r="HX20" s="38">
        <f t="shared" si="43"/>
        <v>4909485426.2294006</v>
      </c>
      <c r="HY20" s="38">
        <f t="shared" si="43"/>
        <v>4550942831.1213217</v>
      </c>
      <c r="HZ20" s="38">
        <f t="shared" si="43"/>
        <v>4189314704.145431</v>
      </c>
      <c r="IA20" s="38">
        <f t="shared" si="43"/>
        <v>3824574491.9520369</v>
      </c>
      <c r="IB20" s="38">
        <f t="shared" si="43"/>
        <v>3456695412.6796675</v>
      </c>
      <c r="IC20" s="38">
        <f t="shared" si="43"/>
        <v>3085650453.9885526</v>
      </c>
      <c r="ID20" s="38">
        <f t="shared" si="43"/>
        <v>2711412371.0771837</v>
      </c>
      <c r="IE20" s="38">
        <f t="shared" si="43"/>
        <v>2333953684.6818032</v>
      </c>
      <c r="IF20" s="38">
        <f t="shared" si="43"/>
        <v>1953246679.0586772</v>
      </c>
      <c r="IG20" s="38">
        <f t="shared" si="43"/>
        <v>1569263399.949007</v>
      </c>
      <c r="IH20" s="38">
        <f t="shared" si="43"/>
        <v>1181975652.526325</v>
      </c>
      <c r="II20" s="38">
        <f t="shared" si="43"/>
        <v>791354999.326226</v>
      </c>
      <c r="IJ20" s="38">
        <f t="shared" si="43"/>
        <v>397372758.15828443</v>
      </c>
      <c r="IK20" s="38">
        <f t="shared" si="43"/>
        <v>0</v>
      </c>
    </row>
    <row r="21" spans="2:245" hidden="1" outlineLevel="1" x14ac:dyDescent="0.35">
      <c r="B21" s="40" t="s">
        <v>205</v>
      </c>
      <c r="C21" s="39">
        <v>0</v>
      </c>
      <c r="D21" s="39">
        <v>0</v>
      </c>
      <c r="E21" s="39">
        <v>0</v>
      </c>
      <c r="F21" s="38">
        <f>+E20*Variables!$D$4</f>
        <v>0</v>
      </c>
      <c r="G21" s="38">
        <f>+F20*Variables!$D$4</f>
        <v>37891237.716145515</v>
      </c>
      <c r="H21" s="38">
        <f>+G20*Variables!$D$4</f>
        <v>106736104.3892049</v>
      </c>
      <c r="I21" s="38">
        <f>+H20*Variables!$D$4</f>
        <v>175540174.52060077</v>
      </c>
      <c r="J21" s="38">
        <f>+I20*Variables!$D$4</f>
        <v>244342536.82649571</v>
      </c>
      <c r="K21" s="38">
        <f>+J20*Variables!$D$4</f>
        <v>313143111.95294726</v>
      </c>
      <c r="L21" s="38">
        <f>+K20*Variables!$D$4</f>
        <v>344050632.22045803</v>
      </c>
      <c r="M21" s="38">
        <f>+L20*Variables!$D$4</f>
        <v>344005118.80382681</v>
      </c>
      <c r="N21" s="38">
        <f>+M20*Variables!$D$4</f>
        <v>344000592.87813473</v>
      </c>
      <c r="O21" s="38">
        <f>+N20*Variables!$D$4</f>
        <v>343995960.24263746</v>
      </c>
      <c r="P21" s="38">
        <f>+O20*Variables!$D$4</f>
        <v>343991275.21388465</v>
      </c>
      <c r="Q21" s="38">
        <f>+P20*Variables!$D$4</f>
        <v>343986536.99596953</v>
      </c>
      <c r="R21" s="38">
        <f>+Q20*Variables!$D$4</f>
        <v>343981744.85497665</v>
      </c>
      <c r="S21" s="38">
        <f>+R20*Variables!$D$4</f>
        <v>343492845.47956324</v>
      </c>
      <c r="T21" s="38">
        <f>+S20*Variables!$D$4</f>
        <v>342999738.75299102</v>
      </c>
      <c r="U21" s="38">
        <f>+T20*Variables!$D$4</f>
        <v>342502388.46780169</v>
      </c>
      <c r="V21" s="38">
        <f>+U20*Variables!$D$4</f>
        <v>342000758.10494423</v>
      </c>
      <c r="W21" s="38">
        <f>+V20*Variables!$D$4</f>
        <v>341494810.83109319</v>
      </c>
      <c r="X21" s="38">
        <f>+W20*Variables!$D$4</f>
        <v>340984509.49594462</v>
      </c>
      <c r="Y21" s="38">
        <f>+X20*Variables!$D$4</f>
        <v>340469816.62948763</v>
      </c>
      <c r="Z21" s="38">
        <f>+Y20*Variables!$D$4</f>
        <v>339950694.43925369</v>
      </c>
      <c r="AA21" s="38">
        <f>+Z20*Variables!$D$4</f>
        <v>339427104.80754107</v>
      </c>
      <c r="AB21" s="38">
        <f>+AA20*Variables!$D$4</f>
        <v>338899009.2886163</v>
      </c>
      <c r="AC21" s="38">
        <f>+AB20*Variables!$D$4</f>
        <v>338366369.10589117</v>
      </c>
      <c r="AD21" s="38">
        <f>+AC20*Variables!$D$4</f>
        <v>337829145.14907527</v>
      </c>
      <c r="AE21" s="38">
        <f>+AD20*Variables!$D$4</f>
        <v>337287297.9713046</v>
      </c>
      <c r="AF21" s="38">
        <f>+AE20*Variables!$D$4</f>
        <v>336740787.78624463</v>
      </c>
      <c r="AG21" s="38">
        <f>+AF20*Variables!$D$4</f>
        <v>336189574.46516931</v>
      </c>
      <c r="AH21" s="38">
        <f>+AG20*Variables!$D$4</f>
        <v>335633617.53401434</v>
      </c>
      <c r="AI21" s="38">
        <f>+AH20*Variables!$D$4</f>
        <v>335072876.17040527</v>
      </c>
      <c r="AJ21" s="38">
        <f>+AI20*Variables!$D$4</f>
        <v>334507309.20066005</v>
      </c>
      <c r="AK21" s="38">
        <f>+AJ20*Variables!$D$4</f>
        <v>333936875.09676588</v>
      </c>
      <c r="AL21" s="38">
        <f>+AK20*Variables!$D$4</f>
        <v>333361531.97332954</v>
      </c>
      <c r="AM21" s="38">
        <f>+AL20*Variables!$D$4</f>
        <v>332781237.58450246</v>
      </c>
      <c r="AN21" s="38">
        <f>+AM20*Variables!$D$4</f>
        <v>332195949.32087815</v>
      </c>
      <c r="AO21" s="38">
        <f>+AN20*Variables!$D$4</f>
        <v>331605624.20636386</v>
      </c>
      <c r="AP21" s="38">
        <f>+AO20*Variables!$D$4</f>
        <v>331010218.89502484</v>
      </c>
      <c r="AQ21" s="38">
        <f>+AP20*Variables!$D$4</f>
        <v>330409689.66790158</v>
      </c>
      <c r="AR21" s="38">
        <f>+AQ20*Variables!$D$4</f>
        <v>329803992.42979956</v>
      </c>
      <c r="AS21" s="38">
        <f>+AR20*Variables!$D$4</f>
        <v>329193082.70605183</v>
      </c>
      <c r="AT21" s="38">
        <f>+AS20*Variables!$D$4</f>
        <v>328576915.63925278</v>
      </c>
      <c r="AU21" s="38">
        <f>+AT20*Variables!$D$4</f>
        <v>327955445.98596483</v>
      </c>
      <c r="AV21" s="38">
        <f>+AU20*Variables!$D$4</f>
        <v>327328628.11339623</v>
      </c>
      <c r="AW21" s="38">
        <f>+AV20*Variables!$D$4</f>
        <v>326696415.9960503</v>
      </c>
      <c r="AX21" s="38">
        <f>+AW20*Variables!$D$4</f>
        <v>326058763.21234584</v>
      </c>
      <c r="AY21" s="38">
        <f>+AX20*Variables!$D$4</f>
        <v>325415622.94120878</v>
      </c>
      <c r="AZ21" s="38">
        <f>+AY20*Variables!$D$4</f>
        <v>324766947.95863396</v>
      </c>
      <c r="BA21" s="38">
        <f>+AZ20*Variables!$D$4</f>
        <v>324112690.63421774</v>
      </c>
      <c r="BB21" s="38">
        <f>+BA20*Variables!$D$4</f>
        <v>323452802.92766064</v>
      </c>
      <c r="BC21" s="38">
        <f>+BB20*Variables!$D$4</f>
        <v>322787236.3852399</v>
      </c>
      <c r="BD21" s="38">
        <f>+BC20*Variables!$D$4</f>
        <v>322115942.13625145</v>
      </c>
      <c r="BE21" s="38">
        <f>+BD20*Variables!$D$4</f>
        <v>321438870.88942182</v>
      </c>
      <c r="BF21" s="38">
        <f>+BE20*Variables!$D$4</f>
        <v>320755972.92928845</v>
      </c>
      <c r="BG21" s="38">
        <f>+BF20*Variables!$D$4</f>
        <v>320067198.11254942</v>
      </c>
      <c r="BH21" s="38">
        <f>+BG20*Variables!$D$4</f>
        <v>319372495.86438167</v>
      </c>
      <c r="BI21" s="38">
        <f>+BH20*Variables!$D$4</f>
        <v>318671815.17472714</v>
      </c>
      <c r="BJ21" s="38">
        <f>+BI20*Variables!$D$4</f>
        <v>317965104.59454751</v>
      </c>
      <c r="BK21" s="38">
        <f>+BJ20*Variables!$D$4</f>
        <v>317252312.23204631</v>
      </c>
      <c r="BL21" s="38">
        <f>+BK20*Variables!$D$4</f>
        <v>316533385.74885863</v>
      </c>
      <c r="BM21" s="38">
        <f>+BL20*Variables!$D$4</f>
        <v>315808272.35620815</v>
      </c>
      <c r="BN21" s="38">
        <f>+BM20*Variables!$D$4</f>
        <v>315076918.81103098</v>
      </c>
      <c r="BO21" s="38">
        <f>+BN20*Variables!$D$4</f>
        <v>314339271.41206604</v>
      </c>
      <c r="BP21" s="38">
        <f>+BO20*Variables!$D$4</f>
        <v>313595275.99591213</v>
      </c>
      <c r="BQ21" s="38">
        <f>+BP20*Variables!$D$4</f>
        <v>312844877.93305081</v>
      </c>
      <c r="BR21" s="38">
        <f>+BQ20*Variables!$D$4</f>
        <v>312088022.12383497</v>
      </c>
      <c r="BS21" s="38">
        <f>+BR20*Variables!$D$4</f>
        <v>311324652.99444312</v>
      </c>
      <c r="BT21" s="38">
        <f>+BS20*Variables!$D$4</f>
        <v>310554714.49279881</v>
      </c>
      <c r="BU21" s="38">
        <f>+BT20*Variables!$D$4</f>
        <v>309778150.08445472</v>
      </c>
      <c r="BV21" s="38">
        <f>+BU20*Variables!$D$4</f>
        <v>308994902.74844164</v>
      </c>
      <c r="BW21" s="38">
        <f>+BV20*Variables!$D$4</f>
        <v>308204914.97308153</v>
      </c>
      <c r="BX21" s="38">
        <f>+BW20*Variables!$D$4</f>
        <v>307408128.75176466</v>
      </c>
      <c r="BY21" s="38">
        <f>+BX20*Variables!$D$4</f>
        <v>306604485.57869011</v>
      </c>
      <c r="BZ21" s="38">
        <f>+BY20*Variables!$D$4</f>
        <v>305793926.44457024</v>
      </c>
      <c r="CA21" s="38">
        <f>+BZ20*Variables!$D$4</f>
        <v>304976391.83229744</v>
      </c>
      <c r="CB21" s="38">
        <f>+CA20*Variables!$D$4</f>
        <v>304151821.71257412</v>
      </c>
      <c r="CC21" s="38">
        <f>+CB20*Variables!$D$4</f>
        <v>303320155.53950495</v>
      </c>
      <c r="CD21" s="38">
        <f>+CC20*Variables!$D$4</f>
        <v>302481332.24615103</v>
      </c>
      <c r="CE21" s="38">
        <f>+CD20*Variables!$D$4</f>
        <v>301635290.24004608</v>
      </c>
      <c r="CF21" s="38">
        <f>+CE20*Variables!$D$4</f>
        <v>300781967.39867365</v>
      </c>
      <c r="CG21" s="38">
        <f>+CF20*Variables!$D$4</f>
        <v>299921301.06490588</v>
      </c>
      <c r="CH21" s="38">
        <f>+CG20*Variables!$D$4</f>
        <v>299053228.04240257</v>
      </c>
      <c r="CI21" s="38">
        <f>+CH20*Variables!$D$4</f>
        <v>298177684.59097099</v>
      </c>
      <c r="CJ21" s="38">
        <f>+CI20*Variables!$D$4</f>
        <v>297294606.42188549</v>
      </c>
      <c r="CK21" s="38">
        <f>+CJ20*Variables!$D$4</f>
        <v>296403928.69316697</v>
      </c>
      <c r="CL21" s="38">
        <f>+CK20*Variables!$D$4</f>
        <v>295505586.0048219</v>
      </c>
      <c r="CM21" s="38">
        <f>+CL20*Variables!$D$4</f>
        <v>294599512.39403993</v>
      </c>
      <c r="CN21" s="38">
        <f>+CM20*Variables!$D$4</f>
        <v>293685641.33035058</v>
      </c>
      <c r="CO21" s="38">
        <f>+CN20*Variables!$D$4</f>
        <v>292763905.710738</v>
      </c>
      <c r="CP21" s="38">
        <f>+CO20*Variables!$D$4</f>
        <v>291834237.85471386</v>
      </c>
      <c r="CQ21" s="38">
        <f>+CP20*Variables!$D$4</f>
        <v>290896569.49934769</v>
      </c>
      <c r="CR21" s="38">
        <f>+CQ20*Variables!$D$4</f>
        <v>289950831.79425466</v>
      </c>
      <c r="CS21" s="38">
        <f>+CR20*Variables!$D$4</f>
        <v>288996955.29653984</v>
      </c>
      <c r="CT21" s="38">
        <f>+CS20*Variables!$D$4</f>
        <v>288034869.96569943</v>
      </c>
      <c r="CU21" s="38">
        <f>+CT20*Variables!$D$4</f>
        <v>287064505.15847778</v>
      </c>
      <c r="CV21" s="38">
        <f>+CU20*Variables!$D$4</f>
        <v>286085789.62368029</v>
      </c>
      <c r="CW21" s="38">
        <f>+CV20*Variables!$D$4</f>
        <v>285098651.49694157</v>
      </c>
      <c r="CX21" s="38">
        <f>+CW20*Variables!$D$4</f>
        <v>284103018.29544872</v>
      </c>
      <c r="CY21" s="38">
        <f>+CX20*Variables!$D$4</f>
        <v>283098816.91261905</v>
      </c>
      <c r="CZ21" s="38">
        <f>+CY20*Variables!$D$4</f>
        <v>282085973.61273217</v>
      </c>
      <c r="DA21" s="38">
        <f>+CZ20*Variables!$D$4</f>
        <v>281064414.02551556</v>
      </c>
      <c r="DB21" s="38">
        <f>+DA20*Variables!$D$4</f>
        <v>280034063.14068401</v>
      </c>
      <c r="DC21" s="38">
        <f>+DB20*Variables!$D$4</f>
        <v>278994845.3024317</v>
      </c>
      <c r="DD21" s="38">
        <f>+DC20*Variables!$D$4</f>
        <v>277946684.20387709</v>
      </c>
      <c r="DE21" s="38">
        <f>+DD20*Variables!$D$4</f>
        <v>276889502.88145971</v>
      </c>
      <c r="DF21" s="38">
        <f>+DE20*Variables!$D$4</f>
        <v>275823223.70928931</v>
      </c>
      <c r="DG21" s="38">
        <f>+DF20*Variables!$D$4</f>
        <v>274747768.39344555</v>
      </c>
      <c r="DH21" s="38">
        <f>+DG20*Variables!$D$4</f>
        <v>273663057.9662295</v>
      </c>
      <c r="DI21" s="38">
        <f>+DH20*Variables!$D$4</f>
        <v>272569012.78036499</v>
      </c>
      <c r="DJ21" s="38">
        <f>+DI20*Variables!$D$4</f>
        <v>271465552.50315046</v>
      </c>
      <c r="DK21" s="38">
        <f>+DJ20*Variables!$D$4</f>
        <v>270352596.11056036</v>
      </c>
      <c r="DL21" s="38">
        <f>+DK20*Variables!$D$4</f>
        <v>269230061.88129568</v>
      </c>
      <c r="DM21" s="38">
        <f>+DL20*Variables!$D$4</f>
        <v>268097867.39078349</v>
      </c>
      <c r="DN21" s="38">
        <f>+DM20*Variables!$D$4</f>
        <v>266955929.50512469</v>
      </c>
      <c r="DO21" s="38">
        <f>+DN20*Variables!$D$4</f>
        <v>265804164.37498966</v>
      </c>
      <c r="DP21" s="38">
        <f>+DO20*Variables!$D$4</f>
        <v>264642487.42946154</v>
      </c>
      <c r="DQ21" s="38">
        <f>+DP20*Variables!$D$4</f>
        <v>263470813.36982641</v>
      </c>
      <c r="DR21" s="38">
        <f>+DQ20*Variables!$D$4</f>
        <v>262289056.16330993</v>
      </c>
      <c r="DS21" s="38">
        <f>+DR20*Variables!$D$4</f>
        <v>261097129.0367603</v>
      </c>
      <c r="DT21" s="38">
        <f>+DS20*Variables!$D$4</f>
        <v>259894944.47027677</v>
      </c>
      <c r="DU21" s="38">
        <f>+DT20*Variables!$D$4</f>
        <v>258682414.19078314</v>
      </c>
      <c r="DV21" s="38">
        <f>+DU20*Variables!$D$4</f>
        <v>257459449.1655463</v>
      </c>
      <c r="DW21" s="38">
        <f>+DV20*Variables!$D$4</f>
        <v>256225959.59563869</v>
      </c>
      <c r="DX21" s="38">
        <f>+DW20*Variables!$D$4</f>
        <v>254981854.90934464</v>
      </c>
      <c r="DY21" s="38">
        <f>+DX20*Variables!$D$4</f>
        <v>253727043.75550997</v>
      </c>
      <c r="DZ21" s="38">
        <f>+DY20*Variables!$D$4</f>
        <v>252461433.99683434</v>
      </c>
      <c r="EA21" s="38">
        <f>+DZ20*Variables!$D$4</f>
        <v>251184932.70310569</v>
      </c>
      <c r="EB21" s="38">
        <f>+EA20*Variables!$D$4</f>
        <v>249897446.14437687</v>
      </c>
      <c r="EC21" s="38">
        <f>+EB20*Variables!$D$4</f>
        <v>248598879.78408328</v>
      </c>
      <c r="ED21" s="38">
        <f>+EC20*Variables!$D$4</f>
        <v>247289138.27210107</v>
      </c>
      <c r="EE21" s="38">
        <f>+ED20*Variables!$D$4</f>
        <v>245968125.43774614</v>
      </c>
      <c r="EF21" s="38">
        <f>+EE20*Variables!$D$4</f>
        <v>244635744.28271243</v>
      </c>
      <c r="EG21" s="38">
        <f>+EF20*Variables!$D$4</f>
        <v>243291896.97394961</v>
      </c>
      <c r="EH21" s="38">
        <f>+EG20*Variables!$D$4</f>
        <v>241936484.8364796</v>
      </c>
      <c r="EI21" s="38">
        <f>+EH20*Variables!$D$4</f>
        <v>240569408.34615099</v>
      </c>
      <c r="EJ21" s="38">
        <f>+EI20*Variables!$D$4</f>
        <v>239190567.12233132</v>
      </c>
      <c r="EK21" s="38">
        <f>+EJ20*Variables!$D$4</f>
        <v>237799859.92053637</v>
      </c>
      <c r="EL21" s="38">
        <f>+EK20*Variables!$D$4</f>
        <v>236397184.62499613</v>
      </c>
      <c r="EM21" s="38">
        <f>+EL20*Variables!$D$4</f>
        <v>234982438.24115667</v>
      </c>
      <c r="EN21" s="38">
        <f>+EM20*Variables!$D$4</f>
        <v>233555516.88811755</v>
      </c>
      <c r="EO21" s="38">
        <f>+EN20*Variables!$D$4</f>
        <v>232116315.79100412</v>
      </c>
      <c r="EP21" s="38">
        <f>+EO20*Variables!$D$4</f>
        <v>230664729.27327424</v>
      </c>
      <c r="EQ21" s="38">
        <f>+EP20*Variables!$D$4</f>
        <v>229200650.74895865</v>
      </c>
      <c r="ER21" s="38">
        <f>+EQ20*Variables!$D$4</f>
        <v>227723972.71483478</v>
      </c>
      <c r="ES21" s="38">
        <f>+ER20*Variables!$D$4</f>
        <v>226234586.74253297</v>
      </c>
      <c r="ET21" s="38">
        <f>+ES20*Variables!$D$4</f>
        <v>224732383.470575</v>
      </c>
      <c r="EU21" s="38">
        <f>+ET20*Variables!$D$4</f>
        <v>223217252.59634382</v>
      </c>
      <c r="EV21" s="38">
        <f>+EU20*Variables!$D$4</f>
        <v>221689082.86798447</v>
      </c>
      <c r="EW21" s="38">
        <f>+EV20*Variables!$D$4</f>
        <v>220147762.07623512</v>
      </c>
      <c r="EX21" s="38">
        <f>+EW20*Variables!$D$4</f>
        <v>218593177.04618788</v>
      </c>
      <c r="EY21" s="38">
        <f>+EX20*Variables!$D$4</f>
        <v>217025213.62897861</v>
      </c>
      <c r="EZ21" s="38">
        <f>+EY20*Variables!$D$4</f>
        <v>215443756.69340536</v>
      </c>
      <c r="FA21" s="38">
        <f>+EZ20*Variables!$D$4</f>
        <v>213848690.11747453</v>
      </c>
      <c r="FB21" s="38">
        <f>+FA20*Variables!$D$4</f>
        <v>212239896.77987447</v>
      </c>
      <c r="FC21" s="38">
        <f>+FB20*Variables!$D$4</f>
        <v>210617258.55137554</v>
      </c>
      <c r="FD21" s="38">
        <f>+FC20*Variables!$D$4</f>
        <v>208980656.28615606</v>
      </c>
      <c r="FE21" s="38">
        <f>+FD20*Variables!$D$4</f>
        <v>207329969.81305397</v>
      </c>
      <c r="FF21" s="38">
        <f>+FE20*Variables!$D$4</f>
        <v>205665077.92674291</v>
      </c>
      <c r="FG21" s="38">
        <f>+FF20*Variables!$D$4</f>
        <v>203985858.37883246</v>
      </c>
      <c r="FH21" s="38">
        <f>+FG20*Variables!$D$4</f>
        <v>202292187.86889181</v>
      </c>
      <c r="FI21" s="38">
        <f>+FH20*Variables!$D$4</f>
        <v>200583942.03539601</v>
      </c>
      <c r="FJ21" s="38">
        <f>+FI20*Variables!$D$4</f>
        <v>198860995.44659466</v>
      </c>
      <c r="FK21" s="38">
        <f>+FJ20*Variables!$D$4</f>
        <v>197123221.59130159</v>
      </c>
      <c r="FL21" s="38">
        <f>+FK20*Variables!$D$4</f>
        <v>195370492.86960575</v>
      </c>
      <c r="FM21" s="38">
        <f>+FL20*Variables!$D$4</f>
        <v>193602680.58350164</v>
      </c>
      <c r="FN21" s="38">
        <f>+FM20*Variables!$D$4</f>
        <v>191819654.92743951</v>
      </c>
      <c r="FO21" s="38">
        <f>+FN20*Variables!$D$4</f>
        <v>190021284.97879413</v>
      </c>
      <c r="FP21" s="38">
        <f>+FO20*Variables!$D$4</f>
        <v>188207438.68825135</v>
      </c>
      <c r="FQ21" s="38">
        <f>+FP20*Variables!$D$4</f>
        <v>186377982.8701123</v>
      </c>
      <c r="FR21" s="38">
        <f>+FQ20*Variables!$D$4</f>
        <v>184532783.19251379</v>
      </c>
      <c r="FS21" s="38">
        <f>+FR20*Variables!$D$4</f>
        <v>182671704.16756463</v>
      </c>
      <c r="FT21" s="38">
        <f>+FS20*Variables!$D$4</f>
        <v>180794609.14139739</v>
      </c>
      <c r="FU21" s="38">
        <f>+FT20*Variables!$D$4</f>
        <v>178901360.284134</v>
      </c>
      <c r="FV21" s="38">
        <f>+FU20*Variables!$D$4</f>
        <v>176991818.57976544</v>
      </c>
      <c r="FW21" s="38">
        <f>+FV20*Variables!$D$4</f>
        <v>175065843.81594416</v>
      </c>
      <c r="FX21" s="38">
        <f>+FW20*Variables!$D$4</f>
        <v>173123294.57368866</v>
      </c>
      <c r="FY21" s="38">
        <f>+FX20*Variables!$D$4</f>
        <v>171164028.21699947</v>
      </c>
      <c r="FZ21" s="38">
        <f>+FY20*Variables!$D$4</f>
        <v>169187900.88238579</v>
      </c>
      <c r="GA21" s="38">
        <f>+FZ20*Variables!$D$4</f>
        <v>167194767.4683021</v>
      </c>
      <c r="GB21" s="38">
        <f>+GA20*Variables!$D$4</f>
        <v>165184481.62449357</v>
      </c>
      <c r="GC21" s="38">
        <f>+GB20*Variables!$D$4</f>
        <v>163156895.74125004</v>
      </c>
      <c r="GD21" s="38">
        <f>+GC20*Variables!$D$4</f>
        <v>161111860.93856758</v>
      </c>
      <c r="GE21" s="38">
        <f>+GD20*Variables!$D$4</f>
        <v>159049227.05521646</v>
      </c>
      <c r="GF21" s="38">
        <f>+GE20*Variables!$D$4</f>
        <v>156968842.63771531</v>
      </c>
      <c r="GG21" s="38">
        <f>+GF20*Variables!$D$4</f>
        <v>154870554.92921028</v>
      </c>
      <c r="GH21" s="38">
        <f>+GG20*Variables!$D$4</f>
        <v>152754209.85825861</v>
      </c>
      <c r="GI21" s="38">
        <f>+GH20*Variables!$D$4</f>
        <v>150619652.02751547</v>
      </c>
      <c r="GJ21" s="38">
        <f>+GI20*Variables!$D$4</f>
        <v>148466724.70232368</v>
      </c>
      <c r="GK21" s="38">
        <f>+GJ20*Variables!$D$4</f>
        <v>146295269.79920503</v>
      </c>
      <c r="GL21" s="38">
        <f>+GK20*Variables!$D$4</f>
        <v>144105127.87425274</v>
      </c>
      <c r="GM21" s="38">
        <f>+GL20*Variables!$D$4</f>
        <v>141896138.11142376</v>
      </c>
      <c r="GN21" s="38">
        <f>+GM20*Variables!$D$4</f>
        <v>139668138.31073073</v>
      </c>
      <c r="GO21" s="38">
        <f>+GN20*Variables!$D$4</f>
        <v>137420964.87633196</v>
      </c>
      <c r="GP21" s="38">
        <f>+GO20*Variables!$D$4</f>
        <v>135154452.804519</v>
      </c>
      <c r="GQ21" s="38">
        <f>+GP20*Variables!$D$4</f>
        <v>132868435.67160095</v>
      </c>
      <c r="GR21" s="38">
        <f>+GQ20*Variables!$D$4</f>
        <v>130562745.62168443</v>
      </c>
      <c r="GS21" s="38">
        <f>+GR20*Variables!$D$4</f>
        <v>128237213.35434832</v>
      </c>
      <c r="GT21" s="38">
        <f>+GS20*Variables!$D$4</f>
        <v>125891668.11221258</v>
      </c>
      <c r="GU21" s="38">
        <f>+GT20*Variables!$D$4</f>
        <v>123525937.66839997</v>
      </c>
      <c r="GV21" s="38">
        <f>+GU20*Variables!$D$4</f>
        <v>121139848.31388992</v>
      </c>
      <c r="GW21" s="38">
        <f>+GV20*Variables!$D$4</f>
        <v>118733224.84476355</v>
      </c>
      <c r="GX21" s="38">
        <f>+GW20*Variables!$D$4</f>
        <v>116305890.54933889</v>
      </c>
      <c r="GY21" s="38">
        <f>+GX20*Variables!$D$4</f>
        <v>113857667.19519556</v>
      </c>
      <c r="GZ21" s="38">
        <f>+GY20*Variables!$D$4</f>
        <v>111388375.01608749</v>
      </c>
      <c r="HA21" s="38">
        <f>+GZ20*Variables!$D$4</f>
        <v>108897832.69874333</v>
      </c>
      <c r="HB21" s="38">
        <f>+HA20*Variables!$D$4</f>
        <v>106385857.36955301</v>
      </c>
      <c r="HC21" s="38">
        <f>+HB20*Variables!$D$4</f>
        <v>103852264.58113992</v>
      </c>
      <c r="HD21" s="38">
        <f>+HC20*Variables!$D$4</f>
        <v>101296868.29881743</v>
      </c>
      <c r="HE21" s="38">
        <f>+HD20*Variables!$D$4</f>
        <v>98719480.886928827</v>
      </c>
      <c r="HF21" s="38">
        <f>+HE20*Variables!$D$4</f>
        <v>96119913.095069781</v>
      </c>
      <c r="HG21" s="38">
        <f>+HF20*Variables!$D$4</f>
        <v>93497974.044192255</v>
      </c>
      <c r="HH21" s="38">
        <f>+HG20*Variables!$D$4</f>
        <v>90853471.212588772</v>
      </c>
      <c r="HI21" s="38">
        <f>+HH20*Variables!$D$4</f>
        <v>88186210.421755999</v>
      </c>
      <c r="HJ21" s="38">
        <f>+HI20*Variables!$D$4</f>
        <v>85495995.822136864</v>
      </c>
      <c r="HK21" s="38">
        <f>+HJ20*Variables!$D$4</f>
        <v>82782629.878739789</v>
      </c>
      <c r="HL21" s="38">
        <f>+HK20*Variables!$D$4</f>
        <v>80045913.356634319</v>
      </c>
      <c r="HM21" s="38">
        <f>+HL20*Variables!$D$4</f>
        <v>77285645.30632177</v>
      </c>
      <c r="HN21" s="38">
        <f>+HM20*Variables!$D$4</f>
        <v>74501623.048980147</v>
      </c>
      <c r="HO21" s="38">
        <f>+HN20*Variables!$D$4</f>
        <v>71693642.161581933</v>
      </c>
      <c r="HP21" s="38">
        <f>+HO20*Variables!$D$4</f>
        <v>68861496.461883903</v>
      </c>
      <c r="HQ21" s="38">
        <f>+HP20*Variables!$D$4</f>
        <v>66004977.993287757</v>
      </c>
      <c r="HR21" s="38">
        <f>+HQ20*Variables!$D$4</f>
        <v>63123877.009570375</v>
      </c>
      <c r="HS21" s="38">
        <f>+HR20*Variables!$D$4</f>
        <v>60217981.959482834</v>
      </c>
      <c r="HT21" s="38">
        <f>+HS20*Variables!$D$4</f>
        <v>57287079.471216679</v>
      </c>
      <c r="HU21" s="38">
        <f>+HT20*Variables!$D$4</f>
        <v>54330954.336736716</v>
      </c>
      <c r="HV21" s="38">
        <f>+HU20*Variables!$D$4</f>
        <v>51349389.495978817</v>
      </c>
      <c r="HW21" s="38">
        <f>+HV20*Variables!$D$4</f>
        <v>48342166.020911843</v>
      </c>
      <c r="HX21" s="38">
        <f>+HW20*Variables!$D$4</f>
        <v>45309063.099462338</v>
      </c>
      <c r="HY21" s="38">
        <f>+HX20*Variables!$D$4</f>
        <v>42249858.019300945</v>
      </c>
      <c r="HZ21" s="38">
        <f>+HY20*Variables!$D$4</f>
        <v>39164326.151489221</v>
      </c>
      <c r="IA21" s="38">
        <f>+HZ20*Variables!$D$4</f>
        <v>36052240.933985777</v>
      </c>
      <c r="IB21" s="38">
        <f>+IA20*Variables!$D$4</f>
        <v>32913373.855010454</v>
      </c>
      <c r="IC21" s="38">
        <f>+IB20*Variables!$D$4</f>
        <v>29747494.436265334</v>
      </c>
      <c r="ID21" s="38">
        <f>+IC20*Variables!$D$4</f>
        <v>26554370.216011364</v>
      </c>
      <c r="IE21" s="38">
        <f>+ID20*Variables!$D$4</f>
        <v>23333766.73199933</v>
      </c>
      <c r="IF21" s="38">
        <f>+IE20*Variables!$D$4</f>
        <v>20085447.504253954</v>
      </c>
      <c r="IG21" s="38">
        <f>+IF20*Variables!$D$4</f>
        <v>16809174.017709807</v>
      </c>
      <c r="IH21" s="38">
        <f>+IG20*Variables!$D$4</f>
        <v>13504705.704697825</v>
      </c>
      <c r="II21" s="38">
        <f>+IH20*Variables!$D$4</f>
        <v>10171799.927281097</v>
      </c>
      <c r="IJ21" s="38">
        <f>+II20*Variables!$D$4</f>
        <v>6810211.9594386136</v>
      </c>
      <c r="IK21" s="38">
        <f>+IJ20*Variables!$D$4</f>
        <v>3419694.9690957386</v>
      </c>
    </row>
    <row r="22" spans="2:245" hidden="1" outlineLevel="1" x14ac:dyDescent="0.35">
      <c r="B22" s="40" t="s">
        <v>199</v>
      </c>
      <c r="C22" s="39">
        <v>0</v>
      </c>
      <c r="D22" s="39">
        <v>0</v>
      </c>
      <c r="E22" s="39">
        <v>0</v>
      </c>
      <c r="F22" s="38">
        <f t="shared" ref="F22:Q22" si="44">+F18-F21</f>
        <v>0</v>
      </c>
      <c r="G22" s="38">
        <f t="shared" si="44"/>
        <v>5611683.9708666652</v>
      </c>
      <c r="H22" s="38">
        <f t="shared" si="44"/>
        <v>15963976.221317098</v>
      </c>
      <c r="I22" s="38">
        <f t="shared" si="44"/>
        <v>26514719.893865526</v>
      </c>
      <c r="J22" s="38">
        <f t="shared" si="44"/>
        <v>37273136.014152467</v>
      </c>
      <c r="K22" s="38">
        <f t="shared" si="44"/>
        <v>48242706.360474169</v>
      </c>
      <c r="L22" s="38">
        <f t="shared" si="44"/>
        <v>53531421.308275461</v>
      </c>
      <c r="M22" s="38">
        <f t="shared" si="44"/>
        <v>54057339.435984075</v>
      </c>
      <c r="N22" s="38">
        <f t="shared" si="44"/>
        <v>54595657.374196529</v>
      </c>
      <c r="O22" s="38">
        <f t="shared" si="44"/>
        <v>55140063.473097086</v>
      </c>
      <c r="P22" s="38">
        <f t="shared" si="44"/>
        <v>55690650.218028605</v>
      </c>
      <c r="Q22" s="38">
        <f t="shared" si="44"/>
        <v>56247502.890857816</v>
      </c>
      <c r="R22" s="38">
        <f t="shared" ref="R22:CC22" si="45">+R18-R21</f>
        <v>56810708.272403598</v>
      </c>
      <c r="S22" s="38">
        <f t="shared" si="45"/>
        <v>57299607.647817016</v>
      </c>
      <c r="T22" s="38">
        <f t="shared" si="45"/>
        <v>57792714.374389231</v>
      </c>
      <c r="U22" s="38">
        <f t="shared" si="45"/>
        <v>58290064.659578562</v>
      </c>
      <c r="V22" s="38">
        <f t="shared" si="45"/>
        <v>58791695.022436023</v>
      </c>
      <c r="W22" s="38">
        <f t="shared" si="45"/>
        <v>59297642.29628706</v>
      </c>
      <c r="X22" s="38">
        <f t="shared" si="45"/>
        <v>59807943.631435633</v>
      </c>
      <c r="Y22" s="38">
        <f t="shared" si="45"/>
        <v>60322636.497892559</v>
      </c>
      <c r="Z22" s="38">
        <f t="shared" si="45"/>
        <v>60841758.688126504</v>
      </c>
      <c r="AA22" s="38">
        <f t="shared" si="45"/>
        <v>61365348.31983912</v>
      </c>
      <c r="AB22" s="38">
        <f t="shared" si="45"/>
        <v>61893443.838763893</v>
      </c>
      <c r="AC22" s="38">
        <f t="shared" si="45"/>
        <v>62426084.021489024</v>
      </c>
      <c r="AD22" s="38">
        <f t="shared" si="45"/>
        <v>62963307.978304923</v>
      </c>
      <c r="AE22" s="38">
        <f t="shared" si="45"/>
        <v>63505155.156075656</v>
      </c>
      <c r="AF22" s="38">
        <f t="shared" si="45"/>
        <v>64051665.341135621</v>
      </c>
      <c r="AG22" s="38">
        <f t="shared" si="45"/>
        <v>64602878.662210941</v>
      </c>
      <c r="AH22" s="38">
        <f t="shared" si="45"/>
        <v>65158835.593365908</v>
      </c>
      <c r="AI22" s="38">
        <f t="shared" si="45"/>
        <v>65719576.956974983</v>
      </c>
      <c r="AJ22" s="38">
        <f t="shared" si="45"/>
        <v>66285143.926720142</v>
      </c>
      <c r="AK22" s="38">
        <f t="shared" si="45"/>
        <v>66855578.030614316</v>
      </c>
      <c r="AL22" s="38">
        <f t="shared" si="45"/>
        <v>67430921.154050648</v>
      </c>
      <c r="AM22" s="38">
        <f t="shared" si="45"/>
        <v>68011215.542877734</v>
      </c>
      <c r="AN22" s="38">
        <f t="shared" si="45"/>
        <v>68596503.806502044</v>
      </c>
      <c r="AO22" s="38">
        <f t="shared" si="45"/>
        <v>69186828.921016276</v>
      </c>
      <c r="AP22" s="38">
        <f t="shared" si="45"/>
        <v>69782234.232355356</v>
      </c>
      <c r="AQ22" s="38">
        <f t="shared" si="45"/>
        <v>70382763.459478676</v>
      </c>
      <c r="AR22" s="38">
        <f t="shared" si="45"/>
        <v>70988460.697580636</v>
      </c>
      <c r="AS22" s="38">
        <f t="shared" si="45"/>
        <v>71599370.421328425</v>
      </c>
      <c r="AT22" s="38">
        <f t="shared" si="45"/>
        <v>72215537.48812747</v>
      </c>
      <c r="AU22" s="38">
        <f t="shared" si="45"/>
        <v>72837007.141415417</v>
      </c>
      <c r="AV22" s="38">
        <f t="shared" si="45"/>
        <v>73463825.013983965</v>
      </c>
      <c r="AW22" s="38">
        <f t="shared" si="45"/>
        <v>74096037.131329894</v>
      </c>
      <c r="AX22" s="38">
        <f t="shared" si="45"/>
        <v>74733689.915034354</v>
      </c>
      <c r="AY22" s="38">
        <f t="shared" si="45"/>
        <v>75376830.186171412</v>
      </c>
      <c r="AZ22" s="38">
        <f t="shared" si="45"/>
        <v>76025505.168746233</v>
      </c>
      <c r="BA22" s="38">
        <f t="shared" si="45"/>
        <v>76679762.493162453</v>
      </c>
      <c r="BB22" s="38">
        <f t="shared" si="45"/>
        <v>77339650.199719548</v>
      </c>
      <c r="BC22" s="38">
        <f t="shared" si="45"/>
        <v>78005216.742140293</v>
      </c>
      <c r="BD22" s="38">
        <f t="shared" si="45"/>
        <v>78676510.991128683</v>
      </c>
      <c r="BE22" s="38">
        <f t="shared" si="45"/>
        <v>79353582.237958372</v>
      </c>
      <c r="BF22" s="38">
        <f t="shared" si="45"/>
        <v>80036480.198091686</v>
      </c>
      <c r="BG22" s="38">
        <f t="shared" si="45"/>
        <v>80725255.014830709</v>
      </c>
      <c r="BH22" s="38">
        <f t="shared" si="45"/>
        <v>81419957.262998462</v>
      </c>
      <c r="BI22" s="38">
        <f t="shared" si="45"/>
        <v>82120637.952652991</v>
      </c>
      <c r="BJ22" s="38">
        <f t="shared" si="45"/>
        <v>82827348.532832623</v>
      </c>
      <c r="BK22" s="38">
        <f t="shared" si="45"/>
        <v>83540140.895333827</v>
      </c>
      <c r="BL22" s="38">
        <f t="shared" si="45"/>
        <v>84259067.378521562</v>
      </c>
      <c r="BM22" s="38">
        <f t="shared" si="45"/>
        <v>84984180.771172047</v>
      </c>
      <c r="BN22" s="38">
        <f t="shared" si="45"/>
        <v>85715534.316349208</v>
      </c>
      <c r="BO22" s="38">
        <f t="shared" si="45"/>
        <v>86453181.71531409</v>
      </c>
      <c r="BP22" s="38">
        <f t="shared" si="45"/>
        <v>87197177.131467938</v>
      </c>
      <c r="BQ22" s="38">
        <f t="shared" si="45"/>
        <v>87947575.194329262</v>
      </c>
      <c r="BR22" s="38">
        <f t="shared" si="45"/>
        <v>88704431.003545105</v>
      </c>
      <c r="BS22" s="38">
        <f t="shared" si="45"/>
        <v>89467800.132936954</v>
      </c>
      <c r="BT22" s="38">
        <f t="shared" si="45"/>
        <v>90237738.634581268</v>
      </c>
      <c r="BU22" s="38">
        <f t="shared" si="45"/>
        <v>91014303.042925358</v>
      </c>
      <c r="BV22" s="38">
        <f t="shared" si="45"/>
        <v>91797550.378938437</v>
      </c>
      <c r="BW22" s="38">
        <f t="shared" si="45"/>
        <v>92587538.154298604</v>
      </c>
      <c r="BX22" s="38">
        <f t="shared" si="45"/>
        <v>93384324.375615478</v>
      </c>
      <c r="BY22" s="38">
        <f t="shared" si="45"/>
        <v>94187967.548690021</v>
      </c>
      <c r="BZ22" s="38">
        <f t="shared" si="45"/>
        <v>94998526.68280983</v>
      </c>
      <c r="CA22" s="38">
        <f t="shared" si="45"/>
        <v>95816061.295082629</v>
      </c>
      <c r="CB22" s="38">
        <f t="shared" si="45"/>
        <v>96640631.414806008</v>
      </c>
      <c r="CC22" s="38">
        <f t="shared" si="45"/>
        <v>97472297.587875187</v>
      </c>
      <c r="CD22" s="38">
        <f t="shared" ref="CD22:EO22" si="46">+CD18-CD21</f>
        <v>98311120.881229103</v>
      </c>
      <c r="CE22" s="38">
        <f t="shared" si="46"/>
        <v>99157162.887334108</v>
      </c>
      <c r="CF22" s="38">
        <f t="shared" si="46"/>
        <v>100010485.72870654</v>
      </c>
      <c r="CG22" s="38">
        <f t="shared" si="46"/>
        <v>100871152.06247425</v>
      </c>
      <c r="CH22" s="38">
        <f t="shared" si="46"/>
        <v>101739225.08497757</v>
      </c>
      <c r="CI22" s="38">
        <f t="shared" si="46"/>
        <v>102614768.5364092</v>
      </c>
      <c r="CJ22" s="38">
        <f t="shared" si="46"/>
        <v>103497846.7054947</v>
      </c>
      <c r="CK22" s="38">
        <f t="shared" si="46"/>
        <v>104388524.43421316</v>
      </c>
      <c r="CL22" s="38">
        <f t="shared" si="46"/>
        <v>105286867.12255824</v>
      </c>
      <c r="CM22" s="38">
        <f t="shared" si="46"/>
        <v>106192940.7333402</v>
      </c>
      <c r="CN22" s="38">
        <f t="shared" si="46"/>
        <v>107106811.7970295</v>
      </c>
      <c r="CO22" s="38">
        <f t="shared" si="46"/>
        <v>108028547.41664213</v>
      </c>
      <c r="CP22" s="38">
        <f t="shared" si="46"/>
        <v>108958215.27266628</v>
      </c>
      <c r="CQ22" s="38">
        <f t="shared" si="46"/>
        <v>109895883.62803245</v>
      </c>
      <c r="CR22" s="38">
        <f t="shared" si="46"/>
        <v>110841621.33312547</v>
      </c>
      <c r="CS22" s="38">
        <f t="shared" si="46"/>
        <v>111795497.83084023</v>
      </c>
      <c r="CT22" s="38">
        <f t="shared" si="46"/>
        <v>112757583.16168064</v>
      </c>
      <c r="CU22" s="38">
        <f t="shared" si="46"/>
        <v>113727947.96890235</v>
      </c>
      <c r="CV22" s="38">
        <f t="shared" si="46"/>
        <v>114706663.50369966</v>
      </c>
      <c r="CW22" s="38">
        <f t="shared" si="46"/>
        <v>115693801.63043851</v>
      </c>
      <c r="CX22" s="38">
        <f t="shared" si="46"/>
        <v>116689434.83193123</v>
      </c>
      <c r="CY22" s="38">
        <f t="shared" si="46"/>
        <v>117693636.21476102</v>
      </c>
      <c r="CZ22" s="38">
        <f t="shared" si="46"/>
        <v>118706479.5146479</v>
      </c>
      <c r="DA22" s="38">
        <f t="shared" si="46"/>
        <v>119728039.1018644</v>
      </c>
      <c r="DB22" s="38">
        <f t="shared" si="46"/>
        <v>120758389.98669606</v>
      </c>
      <c r="DC22" s="38">
        <f t="shared" si="46"/>
        <v>121797607.82494837</v>
      </c>
      <c r="DD22" s="38">
        <f t="shared" si="46"/>
        <v>122845768.92350298</v>
      </c>
      <c r="DE22" s="38">
        <f t="shared" si="46"/>
        <v>123902950.24592036</v>
      </c>
      <c r="DF22" s="38">
        <f t="shared" si="46"/>
        <v>124969229.41809076</v>
      </c>
      <c r="DG22" s="38">
        <f t="shared" si="46"/>
        <v>126044684.73393452</v>
      </c>
      <c r="DH22" s="38">
        <f t="shared" si="46"/>
        <v>127129395.16115046</v>
      </c>
      <c r="DI22" s="38">
        <f t="shared" si="46"/>
        <v>128223440.34701496</v>
      </c>
      <c r="DJ22" s="38">
        <f t="shared" si="46"/>
        <v>129326900.62422949</v>
      </c>
      <c r="DK22" s="38">
        <f t="shared" si="46"/>
        <v>130439857.01681972</v>
      </c>
      <c r="DL22" s="38">
        <f t="shared" si="46"/>
        <v>131562391.24608439</v>
      </c>
      <c r="DM22" s="38">
        <f t="shared" si="46"/>
        <v>132694585.73659647</v>
      </c>
      <c r="DN22" s="38">
        <f t="shared" si="46"/>
        <v>133836523.62225538</v>
      </c>
      <c r="DO22" s="38">
        <f t="shared" si="46"/>
        <v>134988288.75239024</v>
      </c>
      <c r="DP22" s="38">
        <f t="shared" si="46"/>
        <v>136149965.69791836</v>
      </c>
      <c r="DQ22" s="38">
        <f t="shared" si="46"/>
        <v>137321639.75755349</v>
      </c>
      <c r="DR22" s="38">
        <f t="shared" si="46"/>
        <v>138503396.96407014</v>
      </c>
      <c r="DS22" s="38">
        <f t="shared" si="46"/>
        <v>139695324.09061959</v>
      </c>
      <c r="DT22" s="38">
        <f t="shared" si="46"/>
        <v>140897508.65710318</v>
      </c>
      <c r="DU22" s="38">
        <f t="shared" si="46"/>
        <v>142110038.93659693</v>
      </c>
      <c r="DV22" s="38">
        <f t="shared" si="46"/>
        <v>143333003.96183366</v>
      </c>
      <c r="DW22" s="38">
        <f t="shared" si="46"/>
        <v>144566493.53174126</v>
      </c>
      <c r="DX22" s="38">
        <f t="shared" si="46"/>
        <v>145810598.21803543</v>
      </c>
      <c r="DY22" s="38">
        <f t="shared" si="46"/>
        <v>147065409.37186992</v>
      </c>
      <c r="DZ22" s="38">
        <f t="shared" si="46"/>
        <v>148331019.13054562</v>
      </c>
      <c r="EA22" s="38">
        <f t="shared" si="46"/>
        <v>149607520.42427427</v>
      </c>
      <c r="EB22" s="38">
        <f t="shared" si="46"/>
        <v>150895006.98300308</v>
      </c>
      <c r="EC22" s="38">
        <f t="shared" si="46"/>
        <v>152193573.3432968</v>
      </c>
      <c r="ED22" s="38">
        <f t="shared" si="46"/>
        <v>153503314.85527888</v>
      </c>
      <c r="EE22" s="38">
        <f t="shared" si="46"/>
        <v>154824327.68963382</v>
      </c>
      <c r="EF22" s="38">
        <f t="shared" si="46"/>
        <v>156156708.84466764</v>
      </c>
      <c r="EG22" s="38">
        <f t="shared" si="46"/>
        <v>157500556.15343034</v>
      </c>
      <c r="EH22" s="38">
        <f t="shared" si="46"/>
        <v>158855968.29090053</v>
      </c>
      <c r="EI22" s="38">
        <f t="shared" si="46"/>
        <v>160223044.78122908</v>
      </c>
      <c r="EJ22" s="38">
        <f t="shared" si="46"/>
        <v>161601886.00504857</v>
      </c>
      <c r="EK22" s="38">
        <f t="shared" si="46"/>
        <v>162992593.20684353</v>
      </c>
      <c r="EL22" s="38">
        <f t="shared" si="46"/>
        <v>164395268.50238383</v>
      </c>
      <c r="EM22" s="38">
        <f t="shared" si="46"/>
        <v>165810014.88622329</v>
      </c>
      <c r="EN22" s="38">
        <f t="shared" si="46"/>
        <v>167236936.2392624</v>
      </c>
      <c r="EO22" s="38">
        <f t="shared" si="46"/>
        <v>168676137.33637577</v>
      </c>
      <c r="EP22" s="38">
        <f t="shared" ref="EP22:HA22" si="47">+EP18-EP21</f>
        <v>170127723.85410571</v>
      </c>
      <c r="EQ22" s="38">
        <f t="shared" si="47"/>
        <v>171591802.37842125</v>
      </c>
      <c r="ER22" s="38">
        <f t="shared" si="47"/>
        <v>173068480.41254511</v>
      </c>
      <c r="ES22" s="38">
        <f t="shared" si="47"/>
        <v>174557866.38484699</v>
      </c>
      <c r="ET22" s="38">
        <f t="shared" si="47"/>
        <v>176060069.65680495</v>
      </c>
      <c r="EU22" s="38">
        <f t="shared" si="47"/>
        <v>177575200.53103626</v>
      </c>
      <c r="EV22" s="38">
        <f t="shared" si="47"/>
        <v>179103370.2593956</v>
      </c>
      <c r="EW22" s="38">
        <f t="shared" si="47"/>
        <v>180644691.05114484</v>
      </c>
      <c r="EX22" s="38">
        <f t="shared" si="47"/>
        <v>182199276.0811922</v>
      </c>
      <c r="EY22" s="38">
        <f t="shared" si="47"/>
        <v>183767239.49840146</v>
      </c>
      <c r="EZ22" s="38">
        <f t="shared" si="47"/>
        <v>185348696.43397471</v>
      </c>
      <c r="FA22" s="38">
        <f t="shared" si="47"/>
        <v>186943763.00990555</v>
      </c>
      <c r="FB22" s="38">
        <f t="shared" si="47"/>
        <v>188552556.34750548</v>
      </c>
      <c r="FC22" s="38">
        <f t="shared" si="47"/>
        <v>190175194.57600453</v>
      </c>
      <c r="FD22" s="38">
        <f t="shared" si="47"/>
        <v>191811796.84122401</v>
      </c>
      <c r="FE22" s="38">
        <f t="shared" si="47"/>
        <v>193462483.31432599</v>
      </c>
      <c r="FF22" s="38">
        <f t="shared" si="47"/>
        <v>195127375.20063716</v>
      </c>
      <c r="FG22" s="38">
        <f t="shared" si="47"/>
        <v>196806594.74854749</v>
      </c>
      <c r="FH22" s="38">
        <f t="shared" si="47"/>
        <v>198500265.25848827</v>
      </c>
      <c r="FI22" s="38">
        <f t="shared" si="47"/>
        <v>200208511.09198406</v>
      </c>
      <c r="FJ22" s="38">
        <f t="shared" si="47"/>
        <v>201931457.68078542</v>
      </c>
      <c r="FK22" s="38">
        <f t="shared" si="47"/>
        <v>203669231.53607836</v>
      </c>
      <c r="FL22" s="38">
        <f t="shared" si="47"/>
        <v>205421960.2577742</v>
      </c>
      <c r="FM22" s="38">
        <f t="shared" si="47"/>
        <v>207189772.54387832</v>
      </c>
      <c r="FN22" s="38">
        <f t="shared" si="47"/>
        <v>208972798.19994044</v>
      </c>
      <c r="FO22" s="38">
        <f t="shared" si="47"/>
        <v>210771168.14858595</v>
      </c>
      <c r="FP22" s="38">
        <f t="shared" si="47"/>
        <v>212585014.43912873</v>
      </c>
      <c r="FQ22" s="38">
        <f t="shared" si="47"/>
        <v>214414470.25726765</v>
      </c>
      <c r="FR22" s="38">
        <f t="shared" si="47"/>
        <v>216259669.93486634</v>
      </c>
      <c r="FS22" s="38">
        <f t="shared" si="47"/>
        <v>218120748.95981544</v>
      </c>
      <c r="FT22" s="38">
        <f t="shared" si="47"/>
        <v>219997843.98598251</v>
      </c>
      <c r="FU22" s="38">
        <f t="shared" si="47"/>
        <v>221891092.84324607</v>
      </c>
      <c r="FV22" s="38">
        <f t="shared" si="47"/>
        <v>223800634.54761463</v>
      </c>
      <c r="FW22" s="38">
        <f t="shared" si="47"/>
        <v>225726609.31143579</v>
      </c>
      <c r="FX22" s="38">
        <f t="shared" si="47"/>
        <v>227669158.55369142</v>
      </c>
      <c r="FY22" s="38">
        <f t="shared" si="47"/>
        <v>229628424.9103806</v>
      </c>
      <c r="FZ22" s="38">
        <f t="shared" si="47"/>
        <v>231604552.24499428</v>
      </c>
      <c r="GA22" s="38">
        <f t="shared" si="47"/>
        <v>233597685.65907779</v>
      </c>
      <c r="GB22" s="38">
        <f t="shared" si="47"/>
        <v>235607971.50288638</v>
      </c>
      <c r="GC22" s="38">
        <f t="shared" si="47"/>
        <v>237635557.38613003</v>
      </c>
      <c r="GD22" s="38">
        <f t="shared" si="47"/>
        <v>239680592.18881238</v>
      </c>
      <c r="GE22" s="38">
        <f t="shared" si="47"/>
        <v>241743226.07216361</v>
      </c>
      <c r="GF22" s="38">
        <f t="shared" si="47"/>
        <v>243823610.48966464</v>
      </c>
      <c r="GG22" s="38">
        <f t="shared" si="47"/>
        <v>245921898.19816962</v>
      </c>
      <c r="GH22" s="38">
        <f t="shared" si="47"/>
        <v>248038243.26912129</v>
      </c>
      <c r="GI22" s="38">
        <f t="shared" si="47"/>
        <v>250172801.09986442</v>
      </c>
      <c r="GJ22" s="38">
        <f t="shared" si="47"/>
        <v>252325728.42505622</v>
      </c>
      <c r="GK22" s="38">
        <f t="shared" si="47"/>
        <v>254497183.32817486</v>
      </c>
      <c r="GL22" s="38">
        <f t="shared" si="47"/>
        <v>256687325.25312722</v>
      </c>
      <c r="GM22" s="38">
        <f t="shared" si="47"/>
        <v>258896315.01595607</v>
      </c>
      <c r="GN22" s="38">
        <f t="shared" si="47"/>
        <v>261124314.81664911</v>
      </c>
      <c r="GO22" s="38">
        <f t="shared" si="47"/>
        <v>263371488.25104788</v>
      </c>
      <c r="GP22" s="38">
        <f t="shared" si="47"/>
        <v>265638000.32286084</v>
      </c>
      <c r="GQ22" s="38">
        <f t="shared" si="47"/>
        <v>267924017.45577896</v>
      </c>
      <c r="GR22" s="38">
        <f t="shared" si="47"/>
        <v>270229707.50569546</v>
      </c>
      <c r="GS22" s="38">
        <f t="shared" si="47"/>
        <v>272555239.77303159</v>
      </c>
      <c r="GT22" s="38">
        <f t="shared" si="47"/>
        <v>274900785.0151673</v>
      </c>
      <c r="GU22" s="38">
        <f t="shared" si="47"/>
        <v>277266515.4589799</v>
      </c>
      <c r="GV22" s="38">
        <f t="shared" si="47"/>
        <v>279652604.81348997</v>
      </c>
      <c r="GW22" s="38">
        <f t="shared" si="47"/>
        <v>282059228.28261638</v>
      </c>
      <c r="GX22" s="38">
        <f t="shared" si="47"/>
        <v>284486562.57804102</v>
      </c>
      <c r="GY22" s="38">
        <f t="shared" si="47"/>
        <v>286934785.9321844</v>
      </c>
      <c r="GZ22" s="38">
        <f t="shared" si="47"/>
        <v>289404078.11129242</v>
      </c>
      <c r="HA22" s="38">
        <f t="shared" si="47"/>
        <v>291894620.42863661</v>
      </c>
      <c r="HB22" s="38">
        <f t="shared" ref="HB22:IK22" si="48">+HB18-HB21</f>
        <v>294406595.75782692</v>
      </c>
      <c r="HC22" s="38">
        <f t="shared" si="48"/>
        <v>296940188.54623997</v>
      </c>
      <c r="HD22" s="38">
        <f t="shared" si="48"/>
        <v>299495584.8285625</v>
      </c>
      <c r="HE22" s="38">
        <f t="shared" si="48"/>
        <v>302072972.2404511</v>
      </c>
      <c r="HF22" s="38">
        <f t="shared" si="48"/>
        <v>304672540.03231013</v>
      </c>
      <c r="HG22" s="38">
        <f t="shared" si="48"/>
        <v>307294479.0831877</v>
      </c>
      <c r="HH22" s="38">
        <f t="shared" si="48"/>
        <v>309938981.91479111</v>
      </c>
      <c r="HI22" s="38">
        <f t="shared" si="48"/>
        <v>312606242.70562398</v>
      </c>
      <c r="HJ22" s="38">
        <f t="shared" si="48"/>
        <v>315296457.30524307</v>
      </c>
      <c r="HK22" s="38">
        <f t="shared" si="48"/>
        <v>318009823.24864018</v>
      </c>
      <c r="HL22" s="38">
        <f t="shared" si="48"/>
        <v>320746539.77074575</v>
      </c>
      <c r="HM22" s="38">
        <f t="shared" si="48"/>
        <v>323506807.82105815</v>
      </c>
      <c r="HN22" s="38">
        <f t="shared" si="48"/>
        <v>326290830.07839978</v>
      </c>
      <c r="HO22" s="38">
        <f t="shared" si="48"/>
        <v>329098810.96579796</v>
      </c>
      <c r="HP22" s="38">
        <f t="shared" si="48"/>
        <v>331930956.66549605</v>
      </c>
      <c r="HQ22" s="38">
        <f t="shared" si="48"/>
        <v>334787475.13409233</v>
      </c>
      <c r="HR22" s="38">
        <f t="shared" si="48"/>
        <v>337668576.11780959</v>
      </c>
      <c r="HS22" s="38">
        <f t="shared" si="48"/>
        <v>340574471.16789722</v>
      </c>
      <c r="HT22" s="38">
        <f t="shared" si="48"/>
        <v>343505373.65616345</v>
      </c>
      <c r="HU22" s="38">
        <f t="shared" si="48"/>
        <v>346461498.79064333</v>
      </c>
      <c r="HV22" s="38">
        <f t="shared" si="48"/>
        <v>349443063.63140124</v>
      </c>
      <c r="HW22" s="38">
        <f t="shared" si="48"/>
        <v>352450287.10646808</v>
      </c>
      <c r="HX22" s="38">
        <f t="shared" si="48"/>
        <v>355483390.02791762</v>
      </c>
      <c r="HY22" s="38">
        <f t="shared" si="48"/>
        <v>358542595.10807902</v>
      </c>
      <c r="HZ22" s="38">
        <f t="shared" si="48"/>
        <v>361628126.97589076</v>
      </c>
      <c r="IA22" s="38">
        <f t="shared" si="48"/>
        <v>364740212.1933943</v>
      </c>
      <c r="IB22" s="38">
        <f t="shared" si="48"/>
        <v>367879079.2723695</v>
      </c>
      <c r="IC22" s="38">
        <f t="shared" si="48"/>
        <v>371044958.69111478</v>
      </c>
      <c r="ID22" s="38">
        <f t="shared" si="48"/>
        <v>374238082.91136873</v>
      </c>
      <c r="IE22" s="38">
        <f t="shared" si="48"/>
        <v>377458686.39538062</v>
      </c>
      <c r="IF22" s="38">
        <f t="shared" si="48"/>
        <v>380707005.62312603</v>
      </c>
      <c r="IG22" s="38">
        <f t="shared" si="48"/>
        <v>383983279.10967028</v>
      </c>
      <c r="IH22" s="38">
        <f t="shared" si="48"/>
        <v>387287747.42268211</v>
      </c>
      <c r="II22" s="38">
        <f t="shared" si="48"/>
        <v>390620653.20009905</v>
      </c>
      <c r="IJ22" s="38">
        <f t="shared" si="48"/>
        <v>393982241.16794157</v>
      </c>
      <c r="IK22" s="38">
        <f t="shared" si="48"/>
        <v>397372758.15828443</v>
      </c>
    </row>
    <row r="23" spans="2:245" collapsed="1" x14ac:dyDescent="0.35">
      <c r="B23" t="s">
        <v>209</v>
      </c>
      <c r="F23" s="10">
        <f>(Variables!C8/12)*(1+Variables!$C$6)</f>
        <v>150071256.5625</v>
      </c>
      <c r="G23" s="10">
        <f>+F23</f>
        <v>150071256.5625</v>
      </c>
      <c r="H23" s="10">
        <f t="shared" ref="H23:Q23" si="49">+G23</f>
        <v>150071256.5625</v>
      </c>
      <c r="I23" s="10">
        <f t="shared" si="49"/>
        <v>150071256.5625</v>
      </c>
      <c r="J23" s="10">
        <f t="shared" si="49"/>
        <v>150071256.5625</v>
      </c>
      <c r="K23" s="10">
        <f t="shared" si="49"/>
        <v>150071256.5625</v>
      </c>
      <c r="L23" s="10">
        <f t="shared" si="49"/>
        <v>150071256.5625</v>
      </c>
      <c r="M23" s="10">
        <f t="shared" si="49"/>
        <v>150071256.5625</v>
      </c>
      <c r="N23" s="10">
        <f t="shared" si="49"/>
        <v>150071256.5625</v>
      </c>
      <c r="O23" s="10">
        <f t="shared" si="49"/>
        <v>150071256.5625</v>
      </c>
      <c r="P23" s="10">
        <f t="shared" si="49"/>
        <v>150071256.5625</v>
      </c>
      <c r="Q23" s="10">
        <f t="shared" si="49"/>
        <v>150071256.5625</v>
      </c>
      <c r="R23" s="11">
        <f>+F23*(1+Variables!$C$6)</f>
        <v>155683921.5579375</v>
      </c>
      <c r="S23" s="11">
        <f>+G23*(1+Variables!$C$6)</f>
        <v>155683921.5579375</v>
      </c>
      <c r="T23" s="11">
        <f>+H23*(1+Variables!$C$6)</f>
        <v>155683921.5579375</v>
      </c>
      <c r="U23" s="11">
        <f>+I23*(1+Variables!$C$6)</f>
        <v>155683921.5579375</v>
      </c>
      <c r="V23" s="11">
        <f>+J23*(1+Variables!$C$6)</f>
        <v>155683921.5579375</v>
      </c>
      <c r="W23" s="11">
        <f>+K23*(1+Variables!$C$6)</f>
        <v>155683921.5579375</v>
      </c>
      <c r="X23" s="11">
        <f>+L23*(1+Variables!$C$6)</f>
        <v>155683921.5579375</v>
      </c>
      <c r="Y23" s="11">
        <f>+M23*(1+Variables!$C$6)</f>
        <v>155683921.5579375</v>
      </c>
      <c r="Z23" s="11">
        <f>+N23*(1+Variables!$C$6)</f>
        <v>155683921.5579375</v>
      </c>
      <c r="AA23" s="11">
        <f>+O23*(1+Variables!$C$6)</f>
        <v>155683921.5579375</v>
      </c>
      <c r="AB23" s="11">
        <f>+P23*(1+Variables!$C$6)</f>
        <v>155683921.5579375</v>
      </c>
      <c r="AC23" s="11">
        <f>+Q23*(1+Variables!$C$6)</f>
        <v>155683921.5579375</v>
      </c>
      <c r="AD23" s="11">
        <f>+R23*(1+Variables!$C$6)</f>
        <v>161506500.22420439</v>
      </c>
      <c r="AE23" s="11">
        <f>+S23*(1+Variables!$C$6)</f>
        <v>161506500.22420439</v>
      </c>
      <c r="AF23" s="11">
        <f>+T23*(1+Variables!$C$6)</f>
        <v>161506500.22420439</v>
      </c>
      <c r="AG23" s="11">
        <f>+U23*(1+Variables!$C$6)</f>
        <v>161506500.22420439</v>
      </c>
      <c r="AH23" s="11">
        <f>+V23*(1+Variables!$C$6)</f>
        <v>161506500.22420439</v>
      </c>
      <c r="AI23" s="11">
        <f>+W23*(1+Variables!$C$6)</f>
        <v>161506500.22420439</v>
      </c>
      <c r="AJ23" s="11">
        <f>+X23*(1+Variables!$C$6)</f>
        <v>161506500.22420439</v>
      </c>
      <c r="AK23" s="11">
        <f>+Y23*(1+Variables!$C$6)</f>
        <v>161506500.22420439</v>
      </c>
      <c r="AL23" s="11">
        <f>+Z23*(1+Variables!$C$6)</f>
        <v>161506500.22420439</v>
      </c>
      <c r="AM23" s="11">
        <f>+AA23*(1+Variables!$C$6)</f>
        <v>161506500.22420439</v>
      </c>
      <c r="AN23" s="11">
        <f>+AB23*(1+Variables!$C$6)</f>
        <v>161506500.22420439</v>
      </c>
      <c r="AO23" s="11">
        <f>+AC23*(1+Variables!$C$6)</f>
        <v>161506500.22420439</v>
      </c>
      <c r="AP23" s="11">
        <f>+AD23*(1+Variables!$C$6)</f>
        <v>167546843.33258966</v>
      </c>
      <c r="AQ23" s="11">
        <f>+AE23*(1+Variables!$C$6)</f>
        <v>167546843.33258966</v>
      </c>
      <c r="AR23" s="11">
        <f>+AF23*(1+Variables!$C$6)</f>
        <v>167546843.33258966</v>
      </c>
      <c r="AS23" s="11">
        <f>+AG23*(1+Variables!$C$6)</f>
        <v>167546843.33258966</v>
      </c>
      <c r="AT23" s="11">
        <f>+AH23*(1+Variables!$C$6)</f>
        <v>167546843.33258966</v>
      </c>
      <c r="AU23" s="11">
        <f>+AI23*(1+Variables!$C$6)</f>
        <v>167546843.33258966</v>
      </c>
      <c r="AV23" s="11">
        <f>+AJ23*(1+Variables!$C$6)</f>
        <v>167546843.33258966</v>
      </c>
      <c r="AW23" s="11">
        <f>+AK23*(1+Variables!$C$6)</f>
        <v>167546843.33258966</v>
      </c>
      <c r="AX23" s="11">
        <f>+AL23*(1+Variables!$C$6)</f>
        <v>167546843.33258966</v>
      </c>
      <c r="AY23" s="11">
        <f>+AM23*(1+Variables!$C$6)</f>
        <v>167546843.33258966</v>
      </c>
      <c r="AZ23" s="11">
        <f>+AN23*(1+Variables!$C$6)</f>
        <v>167546843.33258966</v>
      </c>
      <c r="BA23" s="11">
        <f>+AO23*(1+Variables!$C$6)</f>
        <v>167546843.33258966</v>
      </c>
      <c r="BB23" s="11">
        <f>+AP23*(1+Variables!$C$6)</f>
        <v>173813095.27322853</v>
      </c>
      <c r="BC23" s="11">
        <f>+AQ23*(1+Variables!$C$6)</f>
        <v>173813095.27322853</v>
      </c>
      <c r="BD23" s="11">
        <f>+AR23*(1+Variables!$C$6)</f>
        <v>173813095.27322853</v>
      </c>
      <c r="BE23" s="11">
        <f>+AS23*(1+Variables!$C$6)</f>
        <v>173813095.27322853</v>
      </c>
      <c r="BF23" s="11">
        <f>+AT23*(1+Variables!$C$6)</f>
        <v>173813095.27322853</v>
      </c>
      <c r="BG23" s="11">
        <f>+AU23*(1+Variables!$C$6)</f>
        <v>173813095.27322853</v>
      </c>
      <c r="BH23" s="11">
        <f>+AV23*(1+Variables!$C$6)</f>
        <v>173813095.27322853</v>
      </c>
      <c r="BI23" s="11">
        <f>+AW23*(1+Variables!$C$6)</f>
        <v>173813095.27322853</v>
      </c>
      <c r="BJ23" s="11">
        <f>+AX23*(1+Variables!$C$6)</f>
        <v>173813095.27322853</v>
      </c>
      <c r="BK23" s="11">
        <f>+AY23*(1+Variables!$C$6)</f>
        <v>173813095.27322853</v>
      </c>
      <c r="BL23" s="11">
        <f>+AZ23*(1+Variables!$C$6)</f>
        <v>173813095.27322853</v>
      </c>
      <c r="BM23" s="11">
        <f>+BA23*(1+Variables!$C$6)</f>
        <v>173813095.27322853</v>
      </c>
      <c r="BN23" s="11">
        <f>+BB23*(1+Variables!$C$6)</f>
        <v>180313705.03644729</v>
      </c>
      <c r="BO23" s="11">
        <f>+BC23*(1+Variables!$C$6)</f>
        <v>180313705.03644729</v>
      </c>
      <c r="BP23" s="11">
        <f>+BD23*(1+Variables!$C$6)</f>
        <v>180313705.03644729</v>
      </c>
      <c r="BQ23" s="11">
        <f>+BE23*(1+Variables!$C$6)</f>
        <v>180313705.03644729</v>
      </c>
      <c r="BR23" s="11">
        <f>+BF23*(1+Variables!$C$6)</f>
        <v>180313705.03644729</v>
      </c>
      <c r="BS23" s="11">
        <f>+BG23*(1+Variables!$C$6)</f>
        <v>180313705.03644729</v>
      </c>
      <c r="BT23" s="11">
        <f>+BH23*(1+Variables!$C$6)</f>
        <v>180313705.03644729</v>
      </c>
      <c r="BU23" s="11">
        <f>+BI23*(1+Variables!$C$6)</f>
        <v>180313705.03644729</v>
      </c>
      <c r="BV23" s="11">
        <f>+BJ23*(1+Variables!$C$6)</f>
        <v>180313705.03644729</v>
      </c>
      <c r="BW23" s="11">
        <f>+BK23*(1+Variables!$C$6)</f>
        <v>180313705.03644729</v>
      </c>
      <c r="BX23" s="11">
        <f>+BL23*(1+Variables!$C$6)</f>
        <v>180313705.03644729</v>
      </c>
      <c r="BY23" s="11">
        <f>+BM23*(1+Variables!$C$6)</f>
        <v>180313705.03644729</v>
      </c>
      <c r="BZ23" s="11">
        <f>+BN23*(1+Variables!$C$6)</f>
        <v>187057437.60481045</v>
      </c>
      <c r="CA23" s="11">
        <f>+BO23*(1+Variables!$C$6)</f>
        <v>187057437.60481045</v>
      </c>
      <c r="CB23" s="11">
        <f>+BP23*(1+Variables!$C$6)</f>
        <v>187057437.60481045</v>
      </c>
      <c r="CC23" s="11">
        <f>+BQ23*(1+Variables!$C$6)</f>
        <v>187057437.60481045</v>
      </c>
      <c r="CD23" s="11">
        <f>+BR23*(1+Variables!$C$6)</f>
        <v>187057437.60481045</v>
      </c>
      <c r="CE23" s="11">
        <f>+BS23*(1+Variables!$C$6)</f>
        <v>187057437.60481045</v>
      </c>
      <c r="CF23" s="11">
        <f>+BT23*(1+Variables!$C$6)</f>
        <v>187057437.60481045</v>
      </c>
      <c r="CG23" s="11">
        <f>+BU23*(1+Variables!$C$6)</f>
        <v>187057437.60481045</v>
      </c>
      <c r="CH23" s="11">
        <f>+BV23*(1+Variables!$C$6)</f>
        <v>187057437.60481045</v>
      </c>
      <c r="CI23" s="11">
        <f>+BW23*(1+Variables!$C$6)</f>
        <v>187057437.60481045</v>
      </c>
      <c r="CJ23" s="11">
        <f>+BX23*(1+Variables!$C$6)</f>
        <v>187057437.60481045</v>
      </c>
      <c r="CK23" s="11">
        <f>+BY23*(1+Variables!$C$6)</f>
        <v>187057437.60481045</v>
      </c>
      <c r="CL23" s="11">
        <f>+BZ23*(1+Variables!$C$6)</f>
        <v>194053385.77123037</v>
      </c>
      <c r="CM23" s="11">
        <f>+CA23*(1+Variables!$C$6)</f>
        <v>194053385.77123037</v>
      </c>
      <c r="CN23" s="11">
        <f>+CB23*(1+Variables!$C$6)</f>
        <v>194053385.77123037</v>
      </c>
      <c r="CO23" s="11">
        <f>+CC23*(1+Variables!$C$6)</f>
        <v>194053385.77123037</v>
      </c>
      <c r="CP23" s="11">
        <f>+CD23*(1+Variables!$C$6)</f>
        <v>194053385.77123037</v>
      </c>
      <c r="CQ23" s="11">
        <f>+CE23*(1+Variables!$C$6)</f>
        <v>194053385.77123037</v>
      </c>
      <c r="CR23" s="11">
        <f>+CF23*(1+Variables!$C$6)</f>
        <v>194053385.77123037</v>
      </c>
      <c r="CS23" s="11">
        <f>+CG23*(1+Variables!$C$6)</f>
        <v>194053385.77123037</v>
      </c>
      <c r="CT23" s="11">
        <f>+CH23*(1+Variables!$C$6)</f>
        <v>194053385.77123037</v>
      </c>
      <c r="CU23" s="11">
        <f>+CI23*(1+Variables!$C$6)</f>
        <v>194053385.77123037</v>
      </c>
      <c r="CV23" s="11">
        <f>+CJ23*(1+Variables!$C$6)</f>
        <v>194053385.77123037</v>
      </c>
      <c r="CW23" s="11">
        <f>+CK23*(1+Variables!$C$6)</f>
        <v>194053385.77123037</v>
      </c>
      <c r="CX23" s="11">
        <f>+CL23*(1+Variables!$C$6)</f>
        <v>201310982.39907441</v>
      </c>
      <c r="CY23" s="11">
        <f>+CM23*(1+Variables!$C$6)</f>
        <v>201310982.39907441</v>
      </c>
      <c r="CZ23" s="11">
        <f>+CN23*(1+Variables!$C$6)</f>
        <v>201310982.39907441</v>
      </c>
      <c r="DA23" s="11">
        <f>+CO23*(1+Variables!$C$6)</f>
        <v>201310982.39907441</v>
      </c>
      <c r="DB23" s="11">
        <f>+CP23*(1+Variables!$C$6)</f>
        <v>201310982.39907441</v>
      </c>
      <c r="DC23" s="11">
        <f>+CQ23*(1+Variables!$C$6)</f>
        <v>201310982.39907441</v>
      </c>
      <c r="DD23" s="11">
        <f>+CR23*(1+Variables!$C$6)</f>
        <v>201310982.39907441</v>
      </c>
      <c r="DE23" s="11">
        <f>+CS23*(1+Variables!$C$6)</f>
        <v>201310982.39907441</v>
      </c>
      <c r="DF23" s="11">
        <f>+CT23*(1+Variables!$C$6)</f>
        <v>201310982.39907441</v>
      </c>
      <c r="DG23" s="11">
        <f>+CU23*(1+Variables!$C$6)</f>
        <v>201310982.39907441</v>
      </c>
      <c r="DH23" s="11">
        <f>+CV23*(1+Variables!$C$6)</f>
        <v>201310982.39907441</v>
      </c>
      <c r="DI23" s="11">
        <f>+CW23*(1+Variables!$C$6)</f>
        <v>201310982.39907441</v>
      </c>
      <c r="DJ23" s="11">
        <f>+CX23*(1+Variables!$C$6)</f>
        <v>208840013.14079982</v>
      </c>
      <c r="DK23" s="11">
        <f>+CY23*(1+Variables!$C$6)</f>
        <v>208840013.14079982</v>
      </c>
      <c r="DL23" s="11">
        <f>+CZ23*(1+Variables!$C$6)</f>
        <v>208840013.14079982</v>
      </c>
      <c r="DM23" s="11">
        <f>+DA23*(1+Variables!$C$6)</f>
        <v>208840013.14079982</v>
      </c>
      <c r="DN23" s="11">
        <f>+DB23*(1+Variables!$C$6)</f>
        <v>208840013.14079982</v>
      </c>
      <c r="DO23" s="11">
        <f>+DC23*(1+Variables!$C$6)</f>
        <v>208840013.14079982</v>
      </c>
      <c r="DP23" s="11">
        <f>+DD23*(1+Variables!$C$6)</f>
        <v>208840013.14079982</v>
      </c>
      <c r="DQ23" s="11">
        <f>+DE23*(1+Variables!$C$6)</f>
        <v>208840013.14079982</v>
      </c>
      <c r="DR23" s="11">
        <f>+DF23*(1+Variables!$C$6)</f>
        <v>208840013.14079982</v>
      </c>
      <c r="DS23" s="11">
        <f>+DG23*(1+Variables!$C$6)</f>
        <v>208840013.14079982</v>
      </c>
      <c r="DT23" s="11">
        <f>+DH23*(1+Variables!$C$6)</f>
        <v>208840013.14079982</v>
      </c>
      <c r="DU23" s="11">
        <f>+DI23*(1+Variables!$C$6)</f>
        <v>208840013.14079982</v>
      </c>
      <c r="DV23" s="11">
        <f>+DJ23*(1+Variables!$C$6)</f>
        <v>216650629.63226575</v>
      </c>
      <c r="DW23" s="11">
        <f>+DK23*(1+Variables!$C$6)</f>
        <v>216650629.63226575</v>
      </c>
      <c r="DX23" s="11">
        <f>+DL23*(1+Variables!$C$6)</f>
        <v>216650629.63226575</v>
      </c>
      <c r="DY23" s="11">
        <f>+DM23*(1+Variables!$C$6)</f>
        <v>216650629.63226575</v>
      </c>
      <c r="DZ23" s="11">
        <f>+DN23*(1+Variables!$C$6)</f>
        <v>216650629.63226575</v>
      </c>
      <c r="EA23" s="11">
        <f>+DO23*(1+Variables!$C$6)</f>
        <v>216650629.63226575</v>
      </c>
      <c r="EB23" s="11">
        <f>+DP23*(1+Variables!$C$6)</f>
        <v>216650629.63226575</v>
      </c>
      <c r="EC23" s="11">
        <f>+DQ23*(1+Variables!$C$6)</f>
        <v>216650629.63226575</v>
      </c>
      <c r="ED23" s="11">
        <f>+DR23*(1+Variables!$C$6)</f>
        <v>216650629.63226575</v>
      </c>
      <c r="EE23" s="11">
        <f>+DS23*(1+Variables!$C$6)</f>
        <v>216650629.63226575</v>
      </c>
      <c r="EF23" s="11">
        <f>+DT23*(1+Variables!$C$6)</f>
        <v>216650629.63226575</v>
      </c>
      <c r="EG23" s="11">
        <f>+DU23*(1+Variables!$C$6)</f>
        <v>216650629.63226575</v>
      </c>
      <c r="EH23" s="11">
        <f>+DV23*(1+Variables!$C$6)</f>
        <v>224753363.18051252</v>
      </c>
      <c r="EI23" s="11">
        <f>+DW23*(1+Variables!$C$6)</f>
        <v>224753363.18051252</v>
      </c>
      <c r="EJ23" s="11">
        <f>+DX23*(1+Variables!$C$6)</f>
        <v>224753363.18051252</v>
      </c>
      <c r="EK23" s="11">
        <f>+DY23*(1+Variables!$C$6)</f>
        <v>224753363.18051252</v>
      </c>
      <c r="EL23" s="11">
        <f>+DZ23*(1+Variables!$C$6)</f>
        <v>224753363.18051252</v>
      </c>
      <c r="EM23" s="11">
        <f>+EA23*(1+Variables!$C$6)</f>
        <v>224753363.18051252</v>
      </c>
      <c r="EN23" s="11">
        <f>+EB23*(1+Variables!$C$6)</f>
        <v>224753363.18051252</v>
      </c>
      <c r="EO23" s="11">
        <f>+EC23*(1+Variables!$C$6)</f>
        <v>224753363.18051252</v>
      </c>
      <c r="EP23" s="11">
        <f>+ED23*(1+Variables!$C$6)</f>
        <v>224753363.18051252</v>
      </c>
      <c r="EQ23" s="11">
        <f>+EE23*(1+Variables!$C$6)</f>
        <v>224753363.18051252</v>
      </c>
      <c r="ER23" s="11">
        <f>+EF23*(1+Variables!$C$6)</f>
        <v>224753363.18051252</v>
      </c>
      <c r="ES23" s="11">
        <f>+EG23*(1+Variables!$C$6)</f>
        <v>224753363.18051252</v>
      </c>
      <c r="ET23" s="11">
        <f>+EH23*(1+Variables!$C$6)</f>
        <v>233159138.96346369</v>
      </c>
      <c r="EU23" s="11">
        <f>+EI23*(1+Variables!$C$6)</f>
        <v>233159138.96346369</v>
      </c>
      <c r="EV23" s="11">
        <f>+EJ23*(1+Variables!$C$6)</f>
        <v>233159138.96346369</v>
      </c>
      <c r="EW23" s="11">
        <f>+EK23*(1+Variables!$C$6)</f>
        <v>233159138.96346369</v>
      </c>
      <c r="EX23" s="11">
        <f>+EL23*(1+Variables!$C$6)</f>
        <v>233159138.96346369</v>
      </c>
      <c r="EY23" s="11">
        <f>+EM23*(1+Variables!$C$6)</f>
        <v>233159138.96346369</v>
      </c>
      <c r="EZ23" s="11">
        <f>+EN23*(1+Variables!$C$6)</f>
        <v>233159138.96346369</v>
      </c>
      <c r="FA23" s="11">
        <f>+EO23*(1+Variables!$C$6)</f>
        <v>233159138.96346369</v>
      </c>
      <c r="FB23" s="11">
        <f>+EP23*(1+Variables!$C$6)</f>
        <v>233159138.96346369</v>
      </c>
      <c r="FC23" s="11">
        <f>+EQ23*(1+Variables!$C$6)</f>
        <v>233159138.96346369</v>
      </c>
      <c r="FD23" s="11">
        <f>+ER23*(1+Variables!$C$6)</f>
        <v>233159138.96346369</v>
      </c>
      <c r="FE23" s="11">
        <f>+ES23*(1+Variables!$C$6)</f>
        <v>233159138.96346369</v>
      </c>
      <c r="FF23" s="11">
        <f>+ET23*(1+Variables!$C$6)</f>
        <v>241879290.76069725</v>
      </c>
      <c r="FG23" s="11">
        <f>+EU23*(1+Variables!$C$6)</f>
        <v>241879290.76069725</v>
      </c>
      <c r="FH23" s="11">
        <f>+EV23*(1+Variables!$C$6)</f>
        <v>241879290.76069725</v>
      </c>
      <c r="FI23" s="11">
        <f>+EW23*(1+Variables!$C$6)</f>
        <v>241879290.76069725</v>
      </c>
      <c r="FJ23" s="11">
        <f>+EX23*(1+Variables!$C$6)</f>
        <v>241879290.76069725</v>
      </c>
      <c r="FK23" s="11">
        <f>+EY23*(1+Variables!$C$6)</f>
        <v>241879290.76069725</v>
      </c>
      <c r="FL23" s="11">
        <f>+EZ23*(1+Variables!$C$6)</f>
        <v>241879290.76069725</v>
      </c>
      <c r="FM23" s="11">
        <f>+FA23*(1+Variables!$C$6)</f>
        <v>241879290.76069725</v>
      </c>
      <c r="FN23" s="11">
        <f>+FB23*(1+Variables!$C$6)</f>
        <v>241879290.76069725</v>
      </c>
      <c r="FO23" s="11">
        <f>+FC23*(1+Variables!$C$6)</f>
        <v>241879290.76069725</v>
      </c>
      <c r="FP23" s="11">
        <f>+FD23*(1+Variables!$C$6)</f>
        <v>241879290.76069725</v>
      </c>
      <c r="FQ23" s="11">
        <f>+FE23*(1+Variables!$C$6)</f>
        <v>241879290.76069725</v>
      </c>
      <c r="FR23" s="11">
        <f>+FF23*(1+Variables!$C$6)</f>
        <v>250925576.23514736</v>
      </c>
      <c r="FS23" s="11">
        <f>+FG23*(1+Variables!$C$6)</f>
        <v>250925576.23514736</v>
      </c>
      <c r="FT23" s="11">
        <f>+FH23*(1+Variables!$C$6)</f>
        <v>250925576.23514736</v>
      </c>
      <c r="FU23" s="11">
        <f>+FI23*(1+Variables!$C$6)</f>
        <v>250925576.23514736</v>
      </c>
      <c r="FV23" s="11">
        <f>+FJ23*(1+Variables!$C$6)</f>
        <v>250925576.23514736</v>
      </c>
      <c r="FW23" s="11">
        <f>+FK23*(1+Variables!$C$6)</f>
        <v>250925576.23514736</v>
      </c>
      <c r="FX23" s="11">
        <f>+FL23*(1+Variables!$C$6)</f>
        <v>250925576.23514736</v>
      </c>
      <c r="FY23" s="11">
        <f>+FM23*(1+Variables!$C$6)</f>
        <v>250925576.23514736</v>
      </c>
      <c r="FZ23" s="11">
        <f>+FN23*(1+Variables!$C$6)</f>
        <v>250925576.23514736</v>
      </c>
      <c r="GA23" s="11">
        <f>+FO23*(1+Variables!$C$6)</f>
        <v>250925576.23514736</v>
      </c>
      <c r="GB23" s="11">
        <f>+FP23*(1+Variables!$C$6)</f>
        <v>250925576.23514736</v>
      </c>
      <c r="GC23" s="11">
        <f>+FQ23*(1+Variables!$C$6)</f>
        <v>250925576.23514736</v>
      </c>
      <c r="GD23" s="11">
        <f>+FR23*(1+Variables!$C$6)</f>
        <v>260310192.78634191</v>
      </c>
      <c r="GE23" s="11">
        <f>+FS23*(1+Variables!$C$6)</f>
        <v>260310192.78634191</v>
      </c>
      <c r="GF23" s="11">
        <f>+FT23*(1+Variables!$C$6)</f>
        <v>260310192.78634191</v>
      </c>
      <c r="GG23" s="11">
        <f>+FU23*(1+Variables!$C$6)</f>
        <v>260310192.78634191</v>
      </c>
      <c r="GH23" s="11">
        <f>+FV23*(1+Variables!$C$6)</f>
        <v>260310192.78634191</v>
      </c>
      <c r="GI23" s="11">
        <f>+FW23*(1+Variables!$C$6)</f>
        <v>260310192.78634191</v>
      </c>
      <c r="GJ23" s="11">
        <f>+FX23*(1+Variables!$C$6)</f>
        <v>260310192.78634191</v>
      </c>
      <c r="GK23" s="11">
        <f>+FY23*(1+Variables!$C$6)</f>
        <v>260310192.78634191</v>
      </c>
      <c r="GL23" s="11">
        <f>+FZ23*(1+Variables!$C$6)</f>
        <v>260310192.78634191</v>
      </c>
      <c r="GM23" s="11">
        <f>+GA23*(1+Variables!$C$6)</f>
        <v>260310192.78634191</v>
      </c>
      <c r="GN23" s="11">
        <f>+GB23*(1+Variables!$C$6)</f>
        <v>260310192.78634191</v>
      </c>
      <c r="GO23" s="11">
        <f>+GC23*(1+Variables!$C$6)</f>
        <v>260310192.78634191</v>
      </c>
      <c r="GP23" s="11">
        <f>+GD23*(1+Variables!$C$6)</f>
        <v>270045793.9965511</v>
      </c>
      <c r="GQ23" s="11">
        <f>+GE23*(1+Variables!$C$6)</f>
        <v>270045793.9965511</v>
      </c>
      <c r="GR23" s="11">
        <f>+GF23*(1+Variables!$C$6)</f>
        <v>270045793.9965511</v>
      </c>
      <c r="GS23" s="11">
        <f>+GG23*(1+Variables!$C$6)</f>
        <v>270045793.9965511</v>
      </c>
      <c r="GT23" s="11">
        <f>+GH23*(1+Variables!$C$6)</f>
        <v>270045793.9965511</v>
      </c>
      <c r="GU23" s="11">
        <f>+GI23*(1+Variables!$C$6)</f>
        <v>270045793.9965511</v>
      </c>
      <c r="GV23" s="11">
        <f>+GJ23*(1+Variables!$C$6)</f>
        <v>270045793.9965511</v>
      </c>
      <c r="GW23" s="11">
        <f>+GK23*(1+Variables!$C$6)</f>
        <v>270045793.9965511</v>
      </c>
      <c r="GX23" s="11">
        <f>+GL23*(1+Variables!$C$6)</f>
        <v>270045793.9965511</v>
      </c>
      <c r="GY23" s="11">
        <f>+GM23*(1+Variables!$C$6)</f>
        <v>270045793.9965511</v>
      </c>
      <c r="GZ23" s="11">
        <f>+GN23*(1+Variables!$C$6)</f>
        <v>270045793.9965511</v>
      </c>
      <c r="HA23" s="11">
        <f>+GO23*(1+Variables!$C$6)</f>
        <v>270045793.9965511</v>
      </c>
      <c r="HB23" s="11">
        <f>+GP23*(1+Variables!$C$6)</f>
        <v>280145506.69202214</v>
      </c>
      <c r="HC23" s="11">
        <f>+GQ23*(1+Variables!$C$6)</f>
        <v>280145506.69202214</v>
      </c>
      <c r="HD23" s="11">
        <f>+GR23*(1+Variables!$C$6)</f>
        <v>280145506.69202214</v>
      </c>
      <c r="HE23" s="11">
        <f>+GS23*(1+Variables!$C$6)</f>
        <v>280145506.69202214</v>
      </c>
      <c r="HF23" s="11">
        <f>+GT23*(1+Variables!$C$6)</f>
        <v>280145506.69202214</v>
      </c>
      <c r="HG23" s="11">
        <f>+GU23*(1+Variables!$C$6)</f>
        <v>280145506.69202214</v>
      </c>
      <c r="HH23" s="11">
        <f>+GV23*(1+Variables!$C$6)</f>
        <v>280145506.69202214</v>
      </c>
      <c r="HI23" s="11">
        <f>+GW23*(1+Variables!$C$6)</f>
        <v>280145506.69202214</v>
      </c>
      <c r="HJ23" s="11">
        <f>+GX23*(1+Variables!$C$6)</f>
        <v>280145506.69202214</v>
      </c>
      <c r="HK23" s="11">
        <f>+GY23*(1+Variables!$C$6)</f>
        <v>280145506.69202214</v>
      </c>
      <c r="HL23" s="11">
        <f>+GZ23*(1+Variables!$C$6)</f>
        <v>280145506.69202214</v>
      </c>
      <c r="HM23" s="11">
        <f>+HA23*(1+Variables!$C$6)</f>
        <v>280145506.69202214</v>
      </c>
      <c r="HN23" s="11">
        <f>+HB23*(1+Variables!$C$6)</f>
        <v>290622948.64230382</v>
      </c>
      <c r="HO23" s="11">
        <f>+HC23*(1+Variables!$C$6)</f>
        <v>290622948.64230382</v>
      </c>
      <c r="HP23" s="11">
        <f>+HD23*(1+Variables!$C$6)</f>
        <v>290622948.64230382</v>
      </c>
      <c r="HQ23" s="11">
        <f>+HE23*(1+Variables!$C$6)</f>
        <v>290622948.64230382</v>
      </c>
      <c r="HR23" s="11">
        <f>+HF23*(1+Variables!$C$6)</f>
        <v>290622948.64230382</v>
      </c>
      <c r="HS23" s="11">
        <f>+HG23*(1+Variables!$C$6)</f>
        <v>290622948.64230382</v>
      </c>
      <c r="HT23" s="11">
        <f>+HH23*(1+Variables!$C$6)</f>
        <v>290622948.64230382</v>
      </c>
      <c r="HU23" s="11">
        <f>+HI23*(1+Variables!$C$6)</f>
        <v>290622948.64230382</v>
      </c>
      <c r="HV23" s="11">
        <f>+HJ23*(1+Variables!$C$6)</f>
        <v>290622948.64230382</v>
      </c>
      <c r="HW23" s="11">
        <f>+HK23*(1+Variables!$C$6)</f>
        <v>290622948.64230382</v>
      </c>
      <c r="HX23" s="11">
        <f>+HL23*(1+Variables!$C$6)</f>
        <v>290622948.64230382</v>
      </c>
      <c r="HY23" s="11">
        <f>+HM23*(1+Variables!$C$6)</f>
        <v>290622948.64230382</v>
      </c>
      <c r="HZ23" s="11">
        <f>+HN23*(1+Variables!$C$6)</f>
        <v>301492246.92152601</v>
      </c>
      <c r="IA23" s="11">
        <f>+HO23*(1+Variables!$C$6)</f>
        <v>301492246.92152601</v>
      </c>
      <c r="IB23" s="11">
        <f>+HP23*(1+Variables!$C$6)</f>
        <v>301492246.92152601</v>
      </c>
      <c r="IC23" s="11">
        <f>+HQ23*(1+Variables!$C$6)</f>
        <v>301492246.92152601</v>
      </c>
      <c r="ID23" s="11">
        <f>+HR23*(1+Variables!$C$6)</f>
        <v>301492246.92152601</v>
      </c>
      <c r="IE23" s="11">
        <f>+HS23*(1+Variables!$C$6)</f>
        <v>301492246.92152601</v>
      </c>
      <c r="IF23" s="11">
        <f>+HT23*(1+Variables!$C$6)</f>
        <v>301492246.92152601</v>
      </c>
      <c r="IG23" s="11">
        <f>+HU23*(1+Variables!$C$6)</f>
        <v>301492246.92152601</v>
      </c>
      <c r="IH23" s="11">
        <f>+HV23*(1+Variables!$C$6)</f>
        <v>301492246.92152601</v>
      </c>
      <c r="II23" s="11">
        <f>+HW23*(1+Variables!$C$6)</f>
        <v>301492246.92152601</v>
      </c>
      <c r="IJ23" s="11">
        <f>+HX23*(1+Variables!$C$6)</f>
        <v>301492246.92152601</v>
      </c>
      <c r="IK23" s="11">
        <f>+HY23*(1+Variables!$C$6)</f>
        <v>301492246.92152601</v>
      </c>
    </row>
    <row r="24" spans="2:245" x14ac:dyDescent="0.35">
      <c r="B24" t="s">
        <v>210</v>
      </c>
      <c r="F24" s="10">
        <f>+(Variables!C9/12)*(1+Variables!$C$6)</f>
        <v>143074750</v>
      </c>
      <c r="G24" s="11">
        <f>+F24</f>
        <v>143074750</v>
      </c>
      <c r="H24" s="11">
        <f t="shared" ref="H24:N24" si="50">+G24</f>
        <v>143074750</v>
      </c>
      <c r="I24" s="11">
        <f t="shared" si="50"/>
        <v>143074750</v>
      </c>
      <c r="J24" s="11">
        <f t="shared" si="50"/>
        <v>143074750</v>
      </c>
      <c r="K24" s="11">
        <f t="shared" si="50"/>
        <v>143074750</v>
      </c>
      <c r="L24" s="11">
        <f t="shared" si="50"/>
        <v>143074750</v>
      </c>
      <c r="M24" s="11">
        <f t="shared" si="50"/>
        <v>143074750</v>
      </c>
      <c r="N24" s="11">
        <f t="shared" si="50"/>
        <v>143074750</v>
      </c>
      <c r="O24" s="11">
        <f>+F24*(1+Variables!$C$6)</f>
        <v>148425745.65000001</v>
      </c>
      <c r="P24" s="11">
        <f t="shared" ref="P24:Q24" si="51">+O24</f>
        <v>148425745.65000001</v>
      </c>
      <c r="Q24" s="11">
        <f t="shared" si="51"/>
        <v>148425745.65000001</v>
      </c>
      <c r="R24" s="11">
        <f>+F24*(1+Variables!$C$6)</f>
        <v>148425745.65000001</v>
      </c>
      <c r="S24" s="11">
        <f>+G24*(1+Variables!$C$6)</f>
        <v>148425745.65000001</v>
      </c>
      <c r="T24" s="11">
        <f>+H24*(1+Variables!$C$6)</f>
        <v>148425745.65000001</v>
      </c>
      <c r="U24" s="11">
        <f>+I24*(1+Variables!$C$6)</f>
        <v>148425745.65000001</v>
      </c>
      <c r="V24" s="11">
        <f>+J24*(1+Variables!$C$6)</f>
        <v>148425745.65000001</v>
      </c>
      <c r="W24" s="11">
        <f>+K24*(1+Variables!$C$6)</f>
        <v>148425745.65000001</v>
      </c>
      <c r="X24" s="11">
        <f>+L24*(1+Variables!$C$6)</f>
        <v>148425745.65000001</v>
      </c>
      <c r="Y24" s="11">
        <f>+M24*(1+Variables!$C$6)</f>
        <v>148425745.65000001</v>
      </c>
      <c r="Z24" s="11">
        <f>+N24*(1+Variables!$C$6)</f>
        <v>148425745.65000001</v>
      </c>
      <c r="AA24" s="11">
        <f>+O24*(1+Variables!$C$6)</f>
        <v>153976868.53731003</v>
      </c>
      <c r="AB24" s="11">
        <f>+P24*(1+Variables!$C$6)</f>
        <v>153976868.53731003</v>
      </c>
      <c r="AC24" s="11">
        <f>+Q24*(1+Variables!$C$6)</f>
        <v>153976868.53731003</v>
      </c>
      <c r="AD24" s="11">
        <f>+R24*(1+Variables!$C$6)</f>
        <v>153976868.53731003</v>
      </c>
      <c r="AE24" s="11">
        <f>+S24*(1+Variables!$C$6)</f>
        <v>153976868.53731003</v>
      </c>
      <c r="AF24" s="11">
        <f>+T24*(1+Variables!$C$6)</f>
        <v>153976868.53731003</v>
      </c>
      <c r="AG24" s="11">
        <f>+U24*(1+Variables!$C$6)</f>
        <v>153976868.53731003</v>
      </c>
      <c r="AH24" s="11">
        <f>+V24*(1+Variables!$C$6)</f>
        <v>153976868.53731003</v>
      </c>
      <c r="AI24" s="11">
        <f>+W24*(1+Variables!$C$6)</f>
        <v>153976868.53731003</v>
      </c>
      <c r="AJ24" s="11">
        <f>+X24*(1+Variables!$C$6)</f>
        <v>153976868.53731003</v>
      </c>
      <c r="AK24" s="11">
        <f>+Y24*(1+Variables!$C$6)</f>
        <v>153976868.53731003</v>
      </c>
      <c r="AL24" s="11">
        <f>+Z24*(1+Variables!$C$6)</f>
        <v>153976868.53731003</v>
      </c>
      <c r="AM24" s="11">
        <f>+AA24*(1+Variables!$C$6)</f>
        <v>159735603.42060545</v>
      </c>
      <c r="AN24" s="11">
        <f>+AB24*(1+Variables!$C$6)</f>
        <v>159735603.42060545</v>
      </c>
      <c r="AO24" s="11">
        <f>+AC24*(1+Variables!$C$6)</f>
        <v>159735603.42060545</v>
      </c>
      <c r="AP24" s="11">
        <f>+AD24*(1+Variables!$C$6)</f>
        <v>159735603.42060545</v>
      </c>
      <c r="AQ24" s="11">
        <f>+AE24*(1+Variables!$C$6)</f>
        <v>159735603.42060545</v>
      </c>
      <c r="AR24" s="11">
        <f>+AF24*(1+Variables!$C$6)</f>
        <v>159735603.42060545</v>
      </c>
      <c r="AS24" s="11">
        <f>+AG24*(1+Variables!$C$6)</f>
        <v>159735603.42060545</v>
      </c>
      <c r="AT24" s="11">
        <f>+AH24*(1+Variables!$C$6)</f>
        <v>159735603.42060545</v>
      </c>
      <c r="AU24" s="11">
        <f>+AI24*(1+Variables!$C$6)</f>
        <v>159735603.42060545</v>
      </c>
      <c r="AV24" s="11">
        <f>+AJ24*(1+Variables!$C$6)</f>
        <v>159735603.42060545</v>
      </c>
      <c r="AW24" s="11">
        <f>+AK24*(1+Variables!$C$6)</f>
        <v>159735603.42060545</v>
      </c>
      <c r="AX24" s="11">
        <f>+AL24*(1+Variables!$C$6)</f>
        <v>159735603.42060545</v>
      </c>
      <c r="AY24" s="11">
        <f>+AM24*(1+Variables!$C$6)</f>
        <v>165709714.98853612</v>
      </c>
      <c r="AZ24" s="11">
        <f>+AN24*(1+Variables!$C$6)</f>
        <v>165709714.98853612</v>
      </c>
      <c r="BA24" s="11">
        <f>+AO24*(1+Variables!$C$6)</f>
        <v>165709714.98853612</v>
      </c>
      <c r="BB24" s="11">
        <f>+AP24*(1+Variables!$C$6)</f>
        <v>165709714.98853612</v>
      </c>
      <c r="BC24" s="11">
        <f>+AQ24*(1+Variables!$C$6)</f>
        <v>165709714.98853612</v>
      </c>
      <c r="BD24" s="11">
        <f>+AR24*(1+Variables!$C$6)</f>
        <v>165709714.98853612</v>
      </c>
      <c r="BE24" s="11">
        <f>+AS24*(1+Variables!$C$6)</f>
        <v>165709714.98853612</v>
      </c>
      <c r="BF24" s="11">
        <f>+AT24*(1+Variables!$C$6)</f>
        <v>165709714.98853612</v>
      </c>
      <c r="BG24" s="11">
        <f>+AU24*(1+Variables!$C$6)</f>
        <v>165709714.98853612</v>
      </c>
      <c r="BH24" s="11">
        <f>+AV24*(1+Variables!$C$6)</f>
        <v>165709714.98853612</v>
      </c>
      <c r="BI24" s="11">
        <f>+AW24*(1+Variables!$C$6)</f>
        <v>165709714.98853612</v>
      </c>
      <c r="BJ24" s="11">
        <f>+AX24*(1+Variables!$C$6)</f>
        <v>165709714.98853612</v>
      </c>
      <c r="BK24" s="11">
        <f>+AY24*(1+Variables!$C$6)</f>
        <v>171907258.32910737</v>
      </c>
      <c r="BL24" s="11">
        <f>+AZ24*(1+Variables!$C$6)</f>
        <v>171907258.32910737</v>
      </c>
      <c r="BM24" s="11">
        <f>+BA24*(1+Variables!$C$6)</f>
        <v>171907258.32910737</v>
      </c>
      <c r="BN24" s="11">
        <f>+BB24*(1+Variables!$C$6)</f>
        <v>171907258.32910737</v>
      </c>
      <c r="BO24" s="11">
        <f>+BC24*(1+Variables!$C$6)</f>
        <v>171907258.32910737</v>
      </c>
      <c r="BP24" s="11">
        <f>+BD24*(1+Variables!$C$6)</f>
        <v>171907258.32910737</v>
      </c>
      <c r="BQ24" s="11">
        <f>+BE24*(1+Variables!$C$6)</f>
        <v>171907258.32910737</v>
      </c>
      <c r="BR24" s="11">
        <f>+BF24*(1+Variables!$C$6)</f>
        <v>171907258.32910737</v>
      </c>
      <c r="BS24" s="11">
        <f>+BG24*(1+Variables!$C$6)</f>
        <v>171907258.32910737</v>
      </c>
      <c r="BT24" s="11">
        <f>+BH24*(1+Variables!$C$6)</f>
        <v>171907258.32910737</v>
      </c>
      <c r="BU24" s="11">
        <f>+BI24*(1+Variables!$C$6)</f>
        <v>171907258.32910737</v>
      </c>
      <c r="BV24" s="11">
        <f>+BJ24*(1+Variables!$C$6)</f>
        <v>171907258.32910737</v>
      </c>
      <c r="BW24" s="11">
        <f>+BK24*(1+Variables!$C$6)</f>
        <v>178336589.79061601</v>
      </c>
      <c r="BX24" s="11">
        <f>+BL24*(1+Variables!$C$6)</f>
        <v>178336589.79061601</v>
      </c>
      <c r="BY24" s="11">
        <f>+BM24*(1+Variables!$C$6)</f>
        <v>178336589.79061601</v>
      </c>
      <c r="BZ24" s="11">
        <f>+BN24*(1+Variables!$C$6)</f>
        <v>178336589.79061601</v>
      </c>
      <c r="CA24" s="11">
        <f>+BO24*(1+Variables!$C$6)</f>
        <v>178336589.79061601</v>
      </c>
      <c r="CB24" s="11">
        <f>+BP24*(1+Variables!$C$6)</f>
        <v>178336589.79061601</v>
      </c>
      <c r="CC24" s="11">
        <f>+BQ24*(1+Variables!$C$6)</f>
        <v>178336589.79061601</v>
      </c>
      <c r="CD24" s="11">
        <f>+BR24*(1+Variables!$C$6)</f>
        <v>178336589.79061601</v>
      </c>
      <c r="CE24" s="11">
        <f>+BS24*(1+Variables!$C$6)</f>
        <v>178336589.79061601</v>
      </c>
      <c r="CF24" s="11">
        <f>+BT24*(1+Variables!$C$6)</f>
        <v>178336589.79061601</v>
      </c>
      <c r="CG24" s="11">
        <f>+BU24*(1+Variables!$C$6)</f>
        <v>178336589.79061601</v>
      </c>
      <c r="CH24" s="11">
        <f>+BV24*(1+Variables!$C$6)</f>
        <v>178336589.79061601</v>
      </c>
      <c r="CI24" s="11">
        <f>+BW24*(1+Variables!$C$6)</f>
        <v>185006378.24878505</v>
      </c>
      <c r="CJ24" s="11">
        <f>+BX24*(1+Variables!$C$6)</f>
        <v>185006378.24878505</v>
      </c>
      <c r="CK24" s="11">
        <f>+BY24*(1+Variables!$C$6)</f>
        <v>185006378.24878505</v>
      </c>
      <c r="CL24" s="11">
        <f>+BZ24*(1+Variables!$C$6)</f>
        <v>185006378.24878505</v>
      </c>
      <c r="CM24" s="11">
        <f>+CA24*(1+Variables!$C$6)</f>
        <v>185006378.24878505</v>
      </c>
      <c r="CN24" s="11">
        <f>+CB24*(1+Variables!$C$6)</f>
        <v>185006378.24878505</v>
      </c>
      <c r="CO24" s="11">
        <f>+CC24*(1+Variables!$C$6)</f>
        <v>185006378.24878505</v>
      </c>
      <c r="CP24" s="11">
        <f>+CD24*(1+Variables!$C$6)</f>
        <v>185006378.24878505</v>
      </c>
      <c r="CQ24" s="11">
        <f>+CE24*(1+Variables!$C$6)</f>
        <v>185006378.24878505</v>
      </c>
      <c r="CR24" s="11">
        <f>+CF24*(1+Variables!$C$6)</f>
        <v>185006378.24878505</v>
      </c>
      <c r="CS24" s="11">
        <f>+CG24*(1+Variables!$C$6)</f>
        <v>185006378.24878505</v>
      </c>
      <c r="CT24" s="11">
        <f>+CH24*(1+Variables!$C$6)</f>
        <v>185006378.24878505</v>
      </c>
      <c r="CU24" s="11">
        <f>+CI24*(1+Variables!$C$6)</f>
        <v>191925616.79528964</v>
      </c>
      <c r="CV24" s="11">
        <f>+CJ24*(1+Variables!$C$6)</f>
        <v>191925616.79528964</v>
      </c>
      <c r="CW24" s="11">
        <f>+CK24*(1+Variables!$C$6)</f>
        <v>191925616.79528964</v>
      </c>
      <c r="CX24" s="11">
        <f>+CL24*(1+Variables!$C$6)</f>
        <v>191925616.79528964</v>
      </c>
      <c r="CY24" s="11">
        <f>+CM24*(1+Variables!$C$6)</f>
        <v>191925616.79528964</v>
      </c>
      <c r="CZ24" s="11">
        <f>+CN24*(1+Variables!$C$6)</f>
        <v>191925616.79528964</v>
      </c>
      <c r="DA24" s="11">
        <f>+CO24*(1+Variables!$C$6)</f>
        <v>191925616.79528964</v>
      </c>
      <c r="DB24" s="11">
        <f>+CP24*(1+Variables!$C$6)</f>
        <v>191925616.79528964</v>
      </c>
      <c r="DC24" s="11">
        <f>+CQ24*(1+Variables!$C$6)</f>
        <v>191925616.79528964</v>
      </c>
      <c r="DD24" s="11">
        <f>+CR24*(1+Variables!$C$6)</f>
        <v>191925616.79528964</v>
      </c>
      <c r="DE24" s="11">
        <f>+CS24*(1+Variables!$C$6)</f>
        <v>191925616.79528964</v>
      </c>
      <c r="DF24" s="11">
        <f>+CT24*(1+Variables!$C$6)</f>
        <v>191925616.79528964</v>
      </c>
      <c r="DG24" s="11">
        <f>+CU24*(1+Variables!$C$6)</f>
        <v>199103634.86343348</v>
      </c>
      <c r="DH24" s="11">
        <f>+CV24*(1+Variables!$C$6)</f>
        <v>199103634.86343348</v>
      </c>
      <c r="DI24" s="11">
        <f>+CW24*(1+Variables!$C$6)</f>
        <v>199103634.86343348</v>
      </c>
      <c r="DJ24" s="11">
        <f>+CX24*(1+Variables!$C$6)</f>
        <v>199103634.86343348</v>
      </c>
      <c r="DK24" s="11">
        <f>+CY24*(1+Variables!$C$6)</f>
        <v>199103634.86343348</v>
      </c>
      <c r="DL24" s="11">
        <f>+CZ24*(1+Variables!$C$6)</f>
        <v>199103634.86343348</v>
      </c>
      <c r="DM24" s="11">
        <f>+DA24*(1+Variables!$C$6)</f>
        <v>199103634.86343348</v>
      </c>
      <c r="DN24" s="11">
        <f>+DB24*(1+Variables!$C$6)</f>
        <v>199103634.86343348</v>
      </c>
      <c r="DO24" s="11">
        <f>+DC24*(1+Variables!$C$6)</f>
        <v>199103634.86343348</v>
      </c>
      <c r="DP24" s="11">
        <f>+DD24*(1+Variables!$C$6)</f>
        <v>199103634.86343348</v>
      </c>
      <c r="DQ24" s="11">
        <f>+DE24*(1+Variables!$C$6)</f>
        <v>199103634.86343348</v>
      </c>
      <c r="DR24" s="11">
        <f>+DF24*(1+Variables!$C$6)</f>
        <v>199103634.86343348</v>
      </c>
      <c r="DS24" s="11">
        <f>+DG24*(1+Variables!$C$6)</f>
        <v>206550110.8073259</v>
      </c>
      <c r="DT24" s="11">
        <f>+DH24*(1+Variables!$C$6)</f>
        <v>206550110.8073259</v>
      </c>
      <c r="DU24" s="11">
        <f>+DI24*(1+Variables!$C$6)</f>
        <v>206550110.8073259</v>
      </c>
      <c r="DV24" s="11">
        <f>+DJ24*(1+Variables!$C$6)</f>
        <v>206550110.8073259</v>
      </c>
      <c r="DW24" s="11">
        <f>+DK24*(1+Variables!$C$6)</f>
        <v>206550110.8073259</v>
      </c>
      <c r="DX24" s="11">
        <f>+DL24*(1+Variables!$C$6)</f>
        <v>206550110.8073259</v>
      </c>
      <c r="DY24" s="11">
        <f>+DM24*(1+Variables!$C$6)</f>
        <v>206550110.8073259</v>
      </c>
      <c r="DZ24" s="11">
        <f>+DN24*(1+Variables!$C$6)</f>
        <v>206550110.8073259</v>
      </c>
      <c r="EA24" s="11">
        <f>+DO24*(1+Variables!$C$6)</f>
        <v>206550110.8073259</v>
      </c>
      <c r="EB24" s="11">
        <f>+DP24*(1+Variables!$C$6)</f>
        <v>206550110.8073259</v>
      </c>
      <c r="EC24" s="11">
        <f>+DQ24*(1+Variables!$C$6)</f>
        <v>206550110.8073259</v>
      </c>
      <c r="ED24" s="11">
        <f>+DR24*(1+Variables!$C$6)</f>
        <v>206550110.8073259</v>
      </c>
      <c r="EE24" s="11">
        <f>+DS24*(1+Variables!$C$6)</f>
        <v>214275084.95151991</v>
      </c>
      <c r="EF24" s="11">
        <f>+DT24*(1+Variables!$C$6)</f>
        <v>214275084.95151991</v>
      </c>
      <c r="EG24" s="11">
        <f>+DU24*(1+Variables!$C$6)</f>
        <v>214275084.95151991</v>
      </c>
      <c r="EH24" s="11">
        <f>+DV24*(1+Variables!$C$6)</f>
        <v>214275084.95151991</v>
      </c>
      <c r="EI24" s="11">
        <f>+DW24*(1+Variables!$C$6)</f>
        <v>214275084.95151991</v>
      </c>
      <c r="EJ24" s="11">
        <f>+DX24*(1+Variables!$C$6)</f>
        <v>214275084.95151991</v>
      </c>
      <c r="EK24" s="11">
        <f>+DY24*(1+Variables!$C$6)</f>
        <v>214275084.95151991</v>
      </c>
      <c r="EL24" s="11">
        <f>+DZ24*(1+Variables!$C$6)</f>
        <v>214275084.95151991</v>
      </c>
      <c r="EM24" s="11">
        <f>+EA24*(1+Variables!$C$6)</f>
        <v>214275084.95151991</v>
      </c>
      <c r="EN24" s="11">
        <f>+EB24*(1+Variables!$C$6)</f>
        <v>214275084.95151991</v>
      </c>
      <c r="EO24" s="11">
        <f>+EC24*(1+Variables!$C$6)</f>
        <v>214275084.95151991</v>
      </c>
      <c r="EP24" s="11">
        <f>+ED24*(1+Variables!$C$6)</f>
        <v>214275084.95151991</v>
      </c>
      <c r="EQ24" s="11">
        <f>+EE24*(1+Variables!$C$6)</f>
        <v>222288973.12870678</v>
      </c>
      <c r="ER24" s="11">
        <f>+EF24*(1+Variables!$C$6)</f>
        <v>222288973.12870678</v>
      </c>
      <c r="ES24" s="11">
        <f>+EG24*(1+Variables!$C$6)</f>
        <v>222288973.12870678</v>
      </c>
      <c r="ET24" s="11">
        <f>+EH24*(1+Variables!$C$6)</f>
        <v>222288973.12870678</v>
      </c>
      <c r="EU24" s="11">
        <f>+EI24*(1+Variables!$C$6)</f>
        <v>222288973.12870678</v>
      </c>
      <c r="EV24" s="11">
        <f>+EJ24*(1+Variables!$C$6)</f>
        <v>222288973.12870678</v>
      </c>
      <c r="EW24" s="11">
        <f>+EK24*(1+Variables!$C$6)</f>
        <v>222288973.12870678</v>
      </c>
      <c r="EX24" s="11">
        <f>+EL24*(1+Variables!$C$6)</f>
        <v>222288973.12870678</v>
      </c>
      <c r="EY24" s="11">
        <f>+EM24*(1+Variables!$C$6)</f>
        <v>222288973.12870678</v>
      </c>
      <c r="EZ24" s="11">
        <f>+EN24*(1+Variables!$C$6)</f>
        <v>222288973.12870678</v>
      </c>
      <c r="FA24" s="11">
        <f>+EO24*(1+Variables!$C$6)</f>
        <v>222288973.12870678</v>
      </c>
      <c r="FB24" s="11">
        <f>+EP24*(1+Variables!$C$6)</f>
        <v>222288973.12870678</v>
      </c>
      <c r="FC24" s="11">
        <f>+EQ24*(1+Variables!$C$6)</f>
        <v>230602580.72372043</v>
      </c>
      <c r="FD24" s="11">
        <f>+ER24*(1+Variables!$C$6)</f>
        <v>230602580.72372043</v>
      </c>
      <c r="FE24" s="11">
        <f>+ES24*(1+Variables!$C$6)</f>
        <v>230602580.72372043</v>
      </c>
      <c r="FF24" s="11">
        <f>+ET24*(1+Variables!$C$6)</f>
        <v>230602580.72372043</v>
      </c>
      <c r="FG24" s="11">
        <f>+EU24*(1+Variables!$C$6)</f>
        <v>230602580.72372043</v>
      </c>
      <c r="FH24" s="11">
        <f>+EV24*(1+Variables!$C$6)</f>
        <v>230602580.72372043</v>
      </c>
      <c r="FI24" s="11">
        <f>+EW24*(1+Variables!$C$6)</f>
        <v>230602580.72372043</v>
      </c>
      <c r="FJ24" s="11">
        <f>+EX24*(1+Variables!$C$6)</f>
        <v>230602580.72372043</v>
      </c>
      <c r="FK24" s="11">
        <f>+EY24*(1+Variables!$C$6)</f>
        <v>230602580.72372043</v>
      </c>
      <c r="FL24" s="11">
        <f>+EZ24*(1+Variables!$C$6)</f>
        <v>230602580.72372043</v>
      </c>
      <c r="FM24" s="11">
        <f>+FA24*(1+Variables!$C$6)</f>
        <v>230602580.72372043</v>
      </c>
      <c r="FN24" s="11">
        <f>+FB24*(1+Variables!$C$6)</f>
        <v>230602580.72372043</v>
      </c>
      <c r="FO24" s="11">
        <f>+FC24*(1+Variables!$C$6)</f>
        <v>239227117.2427876</v>
      </c>
      <c r="FP24" s="11">
        <f>+FD24*(1+Variables!$C$6)</f>
        <v>239227117.2427876</v>
      </c>
      <c r="FQ24" s="11">
        <f>+FE24*(1+Variables!$C$6)</f>
        <v>239227117.2427876</v>
      </c>
      <c r="FR24" s="11">
        <f>+FF24*(1+Variables!$C$6)</f>
        <v>239227117.2427876</v>
      </c>
      <c r="FS24" s="11">
        <f>+FG24*(1+Variables!$C$6)</f>
        <v>239227117.2427876</v>
      </c>
      <c r="FT24" s="11">
        <f>+FH24*(1+Variables!$C$6)</f>
        <v>239227117.2427876</v>
      </c>
      <c r="FU24" s="11">
        <f>+FI24*(1+Variables!$C$6)</f>
        <v>239227117.2427876</v>
      </c>
      <c r="FV24" s="11">
        <f>+FJ24*(1+Variables!$C$6)</f>
        <v>239227117.2427876</v>
      </c>
      <c r="FW24" s="11">
        <f>+FK24*(1+Variables!$C$6)</f>
        <v>239227117.2427876</v>
      </c>
      <c r="FX24" s="11">
        <f>+FL24*(1+Variables!$C$6)</f>
        <v>239227117.2427876</v>
      </c>
      <c r="FY24" s="11">
        <f>+FM24*(1+Variables!$C$6)</f>
        <v>239227117.2427876</v>
      </c>
      <c r="FZ24" s="11">
        <f>+FN24*(1+Variables!$C$6)</f>
        <v>239227117.2427876</v>
      </c>
      <c r="GA24" s="11">
        <f>+FO24*(1+Variables!$C$6)</f>
        <v>248174211.42766789</v>
      </c>
      <c r="GB24" s="11">
        <f>+FP24*(1+Variables!$C$6)</f>
        <v>248174211.42766789</v>
      </c>
      <c r="GC24" s="11">
        <f>+FQ24*(1+Variables!$C$6)</f>
        <v>248174211.42766789</v>
      </c>
      <c r="GD24" s="11">
        <f>+FR24*(1+Variables!$C$6)</f>
        <v>248174211.42766789</v>
      </c>
      <c r="GE24" s="11">
        <f>+FS24*(1+Variables!$C$6)</f>
        <v>248174211.42766789</v>
      </c>
      <c r="GF24" s="11">
        <f>+FT24*(1+Variables!$C$6)</f>
        <v>248174211.42766789</v>
      </c>
      <c r="GG24" s="11">
        <f>+FU24*(1+Variables!$C$6)</f>
        <v>248174211.42766789</v>
      </c>
      <c r="GH24" s="11">
        <f>+FV24*(1+Variables!$C$6)</f>
        <v>248174211.42766789</v>
      </c>
      <c r="GI24" s="11">
        <f>+FW24*(1+Variables!$C$6)</f>
        <v>248174211.42766789</v>
      </c>
      <c r="GJ24" s="11">
        <f>+FX24*(1+Variables!$C$6)</f>
        <v>248174211.42766789</v>
      </c>
      <c r="GK24" s="11">
        <f>+FY24*(1+Variables!$C$6)</f>
        <v>248174211.42766789</v>
      </c>
      <c r="GL24" s="11">
        <f>+FZ24*(1+Variables!$C$6)</f>
        <v>248174211.42766789</v>
      </c>
      <c r="GM24" s="11">
        <f>+GA24*(1+Variables!$C$6)</f>
        <v>257455926.93506268</v>
      </c>
      <c r="GN24" s="11">
        <f>+GB24*(1+Variables!$C$6)</f>
        <v>257455926.93506268</v>
      </c>
      <c r="GO24" s="11">
        <f>+GC24*(1+Variables!$C$6)</f>
        <v>257455926.93506268</v>
      </c>
      <c r="GP24" s="11">
        <f>+GD24*(1+Variables!$C$6)</f>
        <v>257455926.93506268</v>
      </c>
      <c r="GQ24" s="11">
        <f>+GE24*(1+Variables!$C$6)</f>
        <v>257455926.93506268</v>
      </c>
      <c r="GR24" s="11">
        <f>+GF24*(1+Variables!$C$6)</f>
        <v>257455926.93506268</v>
      </c>
      <c r="GS24" s="11">
        <f>+GG24*(1+Variables!$C$6)</f>
        <v>257455926.93506268</v>
      </c>
      <c r="GT24" s="11">
        <f>+GH24*(1+Variables!$C$6)</f>
        <v>257455926.93506268</v>
      </c>
      <c r="GU24" s="11">
        <f>+GI24*(1+Variables!$C$6)</f>
        <v>257455926.93506268</v>
      </c>
      <c r="GV24" s="11">
        <f>+GJ24*(1+Variables!$C$6)</f>
        <v>257455926.93506268</v>
      </c>
      <c r="GW24" s="11">
        <f>+GK24*(1+Variables!$C$6)</f>
        <v>257455926.93506268</v>
      </c>
      <c r="GX24" s="11">
        <f>+GL24*(1+Variables!$C$6)</f>
        <v>257455926.93506268</v>
      </c>
      <c r="GY24" s="11">
        <f>+GM24*(1+Variables!$C$6)</f>
        <v>267084778.60243404</v>
      </c>
      <c r="GZ24" s="11">
        <f>+GN24*(1+Variables!$C$6)</f>
        <v>267084778.60243404</v>
      </c>
      <c r="HA24" s="11">
        <f>+GO24*(1+Variables!$C$6)</f>
        <v>267084778.60243404</v>
      </c>
      <c r="HB24" s="11">
        <f>+GP24*(1+Variables!$C$6)</f>
        <v>267084778.60243404</v>
      </c>
      <c r="HC24" s="11">
        <f>+GQ24*(1+Variables!$C$6)</f>
        <v>267084778.60243404</v>
      </c>
      <c r="HD24" s="11">
        <f>+GR24*(1+Variables!$C$6)</f>
        <v>267084778.60243404</v>
      </c>
      <c r="HE24" s="11">
        <f>+GS24*(1+Variables!$C$6)</f>
        <v>267084778.60243404</v>
      </c>
      <c r="HF24" s="11">
        <f>+GT24*(1+Variables!$C$6)</f>
        <v>267084778.60243404</v>
      </c>
      <c r="HG24" s="11">
        <f>+GU24*(1+Variables!$C$6)</f>
        <v>267084778.60243404</v>
      </c>
      <c r="HH24" s="11">
        <f>+GV24*(1+Variables!$C$6)</f>
        <v>267084778.60243404</v>
      </c>
      <c r="HI24" s="11">
        <f>+GW24*(1+Variables!$C$6)</f>
        <v>267084778.60243404</v>
      </c>
      <c r="HJ24" s="11">
        <f>+GX24*(1+Variables!$C$6)</f>
        <v>267084778.60243404</v>
      </c>
      <c r="HK24" s="11">
        <f>+GY24*(1+Variables!$C$6)</f>
        <v>277073749.32216507</v>
      </c>
      <c r="HL24" s="11">
        <f>+GZ24*(1+Variables!$C$6)</f>
        <v>277073749.32216507</v>
      </c>
      <c r="HM24" s="11">
        <f>+HA24*(1+Variables!$C$6)</f>
        <v>277073749.32216507</v>
      </c>
      <c r="HN24" s="11">
        <f>+HB24*(1+Variables!$C$6)</f>
        <v>277073749.32216507</v>
      </c>
      <c r="HO24" s="11">
        <f>+HC24*(1+Variables!$C$6)</f>
        <v>277073749.32216507</v>
      </c>
      <c r="HP24" s="11">
        <f>+HD24*(1+Variables!$C$6)</f>
        <v>277073749.32216507</v>
      </c>
      <c r="HQ24" s="11">
        <f>+HE24*(1+Variables!$C$6)</f>
        <v>277073749.32216507</v>
      </c>
      <c r="HR24" s="11">
        <f>+HF24*(1+Variables!$C$6)</f>
        <v>277073749.32216507</v>
      </c>
      <c r="HS24" s="11">
        <f>+HG24*(1+Variables!$C$6)</f>
        <v>277073749.32216507</v>
      </c>
      <c r="HT24" s="11">
        <f>+HH24*(1+Variables!$C$6)</f>
        <v>277073749.32216507</v>
      </c>
      <c r="HU24" s="11">
        <f>+HI24*(1+Variables!$C$6)</f>
        <v>277073749.32216507</v>
      </c>
      <c r="HV24" s="11">
        <f>+HJ24*(1+Variables!$C$6)</f>
        <v>277073749.32216507</v>
      </c>
      <c r="HW24" s="11">
        <f>+HK24*(1+Variables!$C$6)</f>
        <v>287436307.54681408</v>
      </c>
      <c r="HX24" s="11">
        <f>+HL24*(1+Variables!$C$6)</f>
        <v>287436307.54681408</v>
      </c>
      <c r="HY24" s="11">
        <f>+HM24*(1+Variables!$C$6)</f>
        <v>287436307.54681408</v>
      </c>
      <c r="HZ24" s="11">
        <f>+HN24*(1+Variables!$C$6)</f>
        <v>287436307.54681408</v>
      </c>
      <c r="IA24" s="11">
        <f>+HO24*(1+Variables!$C$6)</f>
        <v>287436307.54681408</v>
      </c>
      <c r="IB24" s="11">
        <f>+HP24*(1+Variables!$C$6)</f>
        <v>287436307.54681408</v>
      </c>
      <c r="IC24" s="11">
        <f>+HQ24*(1+Variables!$C$6)</f>
        <v>287436307.54681408</v>
      </c>
      <c r="ID24" s="11">
        <f>+HR24*(1+Variables!$C$6)</f>
        <v>287436307.54681408</v>
      </c>
      <c r="IE24" s="11">
        <f>+HS24*(1+Variables!$C$6)</f>
        <v>287436307.54681408</v>
      </c>
      <c r="IF24" s="11">
        <f>+HT24*(1+Variables!$C$6)</f>
        <v>287436307.54681408</v>
      </c>
      <c r="IG24" s="11">
        <f>+HU24*(1+Variables!$C$6)</f>
        <v>287436307.54681408</v>
      </c>
      <c r="IH24" s="11">
        <f>+HV24*(1+Variables!$C$6)</f>
        <v>287436307.54681408</v>
      </c>
      <c r="II24" s="11">
        <f>+HW24*(1+Variables!$C$6)</f>
        <v>298186425.44906497</v>
      </c>
      <c r="IJ24" s="11">
        <f>+HX24*(1+Variables!$C$6)</f>
        <v>298186425.44906497</v>
      </c>
      <c r="IK24" s="11">
        <f>+HY24*(1+Variables!$C$6)</f>
        <v>298186425.44906497</v>
      </c>
    </row>
    <row r="25" spans="2:245" x14ac:dyDescent="0.35">
      <c r="B25" t="s">
        <v>211</v>
      </c>
      <c r="F25" s="10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f>+Variables!$C$11/12</f>
        <v>275656109.16666669</v>
      </c>
      <c r="AE25" s="11">
        <f>+AD25</f>
        <v>275656109.16666669</v>
      </c>
      <c r="AF25" s="11">
        <f t="shared" ref="AF25:AO25" si="52">+AE25</f>
        <v>275656109.16666669</v>
      </c>
      <c r="AG25" s="11">
        <f t="shared" si="52"/>
        <v>275656109.16666669</v>
      </c>
      <c r="AH25" s="11">
        <f t="shared" si="52"/>
        <v>275656109.16666669</v>
      </c>
      <c r="AI25" s="11">
        <f t="shared" si="52"/>
        <v>275656109.16666669</v>
      </c>
      <c r="AJ25" s="11">
        <f t="shared" si="52"/>
        <v>275656109.16666669</v>
      </c>
      <c r="AK25" s="11">
        <f t="shared" si="52"/>
        <v>275656109.16666669</v>
      </c>
      <c r="AL25" s="11">
        <f t="shared" si="52"/>
        <v>275656109.16666669</v>
      </c>
      <c r="AM25" s="11">
        <f t="shared" si="52"/>
        <v>275656109.16666669</v>
      </c>
      <c r="AN25" s="11">
        <f t="shared" si="52"/>
        <v>275656109.16666669</v>
      </c>
      <c r="AO25" s="11">
        <f t="shared" si="52"/>
        <v>275656109.16666669</v>
      </c>
      <c r="AP25" s="11">
        <f>+AD25*(1+Variables!$C$6)</f>
        <v>285965647.64950007</v>
      </c>
      <c r="AQ25" s="11">
        <f>+AE25*(1+Variables!$C$6)</f>
        <v>285965647.64950007</v>
      </c>
      <c r="AR25" s="11">
        <f>+AF25*(1+Variables!$C$6)</f>
        <v>285965647.64950007</v>
      </c>
      <c r="AS25" s="11">
        <f>+AG25*(1+Variables!$C$6)</f>
        <v>285965647.64950007</v>
      </c>
      <c r="AT25" s="11">
        <f>+AH25*(1+Variables!$C$6)</f>
        <v>285965647.64950007</v>
      </c>
      <c r="AU25" s="11">
        <f>+AI25*(1+Variables!$C$6)</f>
        <v>285965647.64950007</v>
      </c>
      <c r="AV25" s="11">
        <f>+AJ25*(1+Variables!$C$6)</f>
        <v>285965647.64950007</v>
      </c>
      <c r="AW25" s="11">
        <f>+AK25*(1+Variables!$C$6)</f>
        <v>285965647.64950007</v>
      </c>
      <c r="AX25" s="11">
        <f>+AL25*(1+Variables!$C$6)</f>
        <v>285965647.64950007</v>
      </c>
      <c r="AY25" s="11">
        <f>+AM25*(1+Variables!$C$6)</f>
        <v>285965647.64950007</v>
      </c>
      <c r="AZ25" s="11">
        <f>+AN25*(1+Variables!$C$6)</f>
        <v>285965647.64950007</v>
      </c>
      <c r="BA25" s="11">
        <f>+AO25*(1+Variables!$C$6)</f>
        <v>285965647.64950007</v>
      </c>
      <c r="BB25" s="11">
        <f>+AP25*(1+Variables!$C$6)</f>
        <v>296660762.87159139</v>
      </c>
      <c r="BC25" s="11">
        <f>+AQ25*(1+Variables!$C$6)</f>
        <v>296660762.87159139</v>
      </c>
      <c r="BD25" s="11">
        <f>+AR25*(1+Variables!$C$6)</f>
        <v>296660762.87159139</v>
      </c>
      <c r="BE25" s="11">
        <f>+AS25*(1+Variables!$C$6)</f>
        <v>296660762.87159139</v>
      </c>
      <c r="BF25" s="11">
        <f>+AT25*(1+Variables!$C$6)</f>
        <v>296660762.87159139</v>
      </c>
      <c r="BG25" s="11">
        <f>+AU25*(1+Variables!$C$6)</f>
        <v>296660762.87159139</v>
      </c>
      <c r="BH25" s="11">
        <f>+AV25*(1+Variables!$C$6)</f>
        <v>296660762.87159139</v>
      </c>
      <c r="BI25" s="11">
        <f>+AW25*(1+Variables!$C$6)</f>
        <v>296660762.87159139</v>
      </c>
      <c r="BJ25" s="11">
        <f>+AX25*(1+Variables!$C$6)</f>
        <v>296660762.87159139</v>
      </c>
      <c r="BK25" s="11">
        <f>+AY25*(1+Variables!$C$6)</f>
        <v>296660762.87159139</v>
      </c>
      <c r="BL25" s="11">
        <f>+AZ25*(1+Variables!$C$6)</f>
        <v>296660762.87159139</v>
      </c>
      <c r="BM25" s="11">
        <f>+BA25*(1+Variables!$C$6)</f>
        <v>296660762.87159139</v>
      </c>
      <c r="BN25" s="11">
        <f>+BB25*(1+Variables!$C$6)</f>
        <v>307755875.40298891</v>
      </c>
      <c r="BO25" s="11">
        <f>+BC25*(1+Variables!$C$6)</f>
        <v>307755875.40298891</v>
      </c>
      <c r="BP25" s="11">
        <f>+BD25*(1+Variables!$C$6)</f>
        <v>307755875.40298891</v>
      </c>
      <c r="BQ25" s="11">
        <f>+BE25*(1+Variables!$C$6)</f>
        <v>307755875.40298891</v>
      </c>
      <c r="BR25" s="11">
        <f>+BF25*(1+Variables!$C$6)</f>
        <v>307755875.40298891</v>
      </c>
      <c r="BS25" s="11">
        <f>+BG25*(1+Variables!$C$6)</f>
        <v>307755875.40298891</v>
      </c>
      <c r="BT25" s="11">
        <f>+BH25*(1+Variables!$C$6)</f>
        <v>307755875.40298891</v>
      </c>
      <c r="BU25" s="11">
        <f>+BI25*(1+Variables!$C$6)</f>
        <v>307755875.40298891</v>
      </c>
      <c r="BV25" s="11">
        <f>+BJ25*(1+Variables!$C$6)</f>
        <v>307755875.40298891</v>
      </c>
      <c r="BW25" s="11">
        <f>+BK25*(1+Variables!$C$6)</f>
        <v>307755875.40298891</v>
      </c>
      <c r="BX25" s="11">
        <f>+BL25*(1+Variables!$C$6)</f>
        <v>307755875.40298891</v>
      </c>
      <c r="BY25" s="11">
        <f>+BM25*(1+Variables!$C$6)</f>
        <v>307755875.40298891</v>
      </c>
      <c r="BZ25" s="11">
        <f>+BN25*(1+Variables!$C$6)</f>
        <v>319265945.14306074</v>
      </c>
      <c r="CA25" s="11">
        <f>+BO25*(1+Variables!$C$6)</f>
        <v>319265945.14306074</v>
      </c>
      <c r="CB25" s="11">
        <f>+BP25*(1+Variables!$C$6)</f>
        <v>319265945.14306074</v>
      </c>
      <c r="CC25" s="11">
        <f>+BQ25*(1+Variables!$C$6)</f>
        <v>319265945.14306074</v>
      </c>
      <c r="CD25" s="11">
        <f>+BR25*(1+Variables!$C$6)</f>
        <v>319265945.14306074</v>
      </c>
      <c r="CE25" s="11">
        <f>+BS25*(1+Variables!$C$6)</f>
        <v>319265945.14306074</v>
      </c>
      <c r="CF25" s="11">
        <f>+BT25*(1+Variables!$C$6)</f>
        <v>319265945.14306074</v>
      </c>
      <c r="CG25" s="11">
        <f>+BU25*(1+Variables!$C$6)</f>
        <v>319265945.14306074</v>
      </c>
      <c r="CH25" s="11">
        <f>+BV25*(1+Variables!$C$6)</f>
        <v>319265945.14306074</v>
      </c>
      <c r="CI25" s="11">
        <f>+BW25*(1+Variables!$C$6)</f>
        <v>319265945.14306074</v>
      </c>
      <c r="CJ25" s="11">
        <f>+BX25*(1+Variables!$C$6)</f>
        <v>319265945.14306074</v>
      </c>
      <c r="CK25" s="11">
        <f>+BY25*(1+Variables!$C$6)</f>
        <v>319265945.14306074</v>
      </c>
      <c r="CL25" s="11">
        <f>+BZ25*(1+Variables!$C$6)</f>
        <v>331206491.49141127</v>
      </c>
      <c r="CM25" s="11">
        <f>+CA25*(1+Variables!$C$6)</f>
        <v>331206491.49141127</v>
      </c>
      <c r="CN25" s="11">
        <f>+CB25*(1+Variables!$C$6)</f>
        <v>331206491.49141127</v>
      </c>
      <c r="CO25" s="11">
        <f>+CC25*(1+Variables!$C$6)</f>
        <v>331206491.49141127</v>
      </c>
      <c r="CP25" s="11">
        <f>+CD25*(1+Variables!$C$6)</f>
        <v>331206491.49141127</v>
      </c>
      <c r="CQ25" s="11">
        <f>+CE25*(1+Variables!$C$6)</f>
        <v>331206491.49141127</v>
      </c>
      <c r="CR25" s="11">
        <f>+CF25*(1+Variables!$C$6)</f>
        <v>331206491.49141127</v>
      </c>
      <c r="CS25" s="11">
        <f>+CG25*(1+Variables!$C$6)</f>
        <v>331206491.49141127</v>
      </c>
      <c r="CT25" s="11">
        <f>+CH25*(1+Variables!$C$6)</f>
        <v>331206491.49141127</v>
      </c>
      <c r="CU25" s="11">
        <f>+CI25*(1+Variables!$C$6)</f>
        <v>331206491.49141127</v>
      </c>
      <c r="CV25" s="11">
        <f>+CJ25*(1+Variables!$C$6)</f>
        <v>331206491.49141127</v>
      </c>
      <c r="CW25" s="11">
        <f>+CK25*(1+Variables!$C$6)</f>
        <v>331206491.49141127</v>
      </c>
      <c r="CX25" s="11">
        <f>+CL25*(1+Variables!$C$6)</f>
        <v>343593614.27319008</v>
      </c>
      <c r="CY25" s="11">
        <f>+CM25*(1+Variables!$C$6)</f>
        <v>343593614.27319008</v>
      </c>
      <c r="CZ25" s="11">
        <f>+CN25*(1+Variables!$C$6)</f>
        <v>343593614.27319008</v>
      </c>
      <c r="DA25" s="11">
        <f>+CO25*(1+Variables!$C$6)</f>
        <v>343593614.27319008</v>
      </c>
      <c r="DB25" s="11">
        <f>+CP25*(1+Variables!$C$6)</f>
        <v>343593614.27319008</v>
      </c>
      <c r="DC25" s="11">
        <f>+CQ25*(1+Variables!$C$6)</f>
        <v>343593614.27319008</v>
      </c>
      <c r="DD25" s="11">
        <f>+CR25*(1+Variables!$C$6)</f>
        <v>343593614.27319008</v>
      </c>
      <c r="DE25" s="11">
        <f>+CS25*(1+Variables!$C$6)</f>
        <v>343593614.27319008</v>
      </c>
      <c r="DF25" s="11">
        <f>+CT25*(1+Variables!$C$6)</f>
        <v>343593614.27319008</v>
      </c>
      <c r="DG25" s="11">
        <f>+CU25*(1+Variables!$C$6)</f>
        <v>343593614.27319008</v>
      </c>
      <c r="DH25" s="11">
        <f>+CV25*(1+Variables!$C$6)</f>
        <v>343593614.27319008</v>
      </c>
      <c r="DI25" s="11">
        <f>+CW25*(1+Variables!$C$6)</f>
        <v>343593614.27319008</v>
      </c>
      <c r="DJ25" s="11">
        <f>+CX25*(1+Variables!$C$6)</f>
        <v>356444015.44700742</v>
      </c>
      <c r="DK25" s="11">
        <f>+CY25*(1+Variables!$C$6)</f>
        <v>356444015.44700742</v>
      </c>
      <c r="DL25" s="11">
        <f>+CZ25*(1+Variables!$C$6)</f>
        <v>356444015.44700742</v>
      </c>
      <c r="DM25" s="11">
        <f>+DA25*(1+Variables!$C$6)</f>
        <v>356444015.44700742</v>
      </c>
      <c r="DN25" s="11">
        <f>+DB25*(1+Variables!$C$6)</f>
        <v>356444015.44700742</v>
      </c>
      <c r="DO25" s="11">
        <f>+DC25*(1+Variables!$C$6)</f>
        <v>356444015.44700742</v>
      </c>
      <c r="DP25" s="11">
        <f>+DD25*(1+Variables!$C$6)</f>
        <v>356444015.44700742</v>
      </c>
      <c r="DQ25" s="11">
        <f>+DE25*(1+Variables!$C$6)</f>
        <v>356444015.44700742</v>
      </c>
      <c r="DR25" s="11">
        <f>+DF25*(1+Variables!$C$6)</f>
        <v>356444015.44700742</v>
      </c>
      <c r="DS25" s="11">
        <f>+DG25*(1+Variables!$C$6)</f>
        <v>356444015.44700742</v>
      </c>
      <c r="DT25" s="11">
        <f>+DH25*(1+Variables!$C$6)</f>
        <v>356444015.44700742</v>
      </c>
      <c r="DU25" s="11">
        <f>+DI25*(1+Variables!$C$6)</f>
        <v>356444015.44700742</v>
      </c>
      <c r="DV25" s="11">
        <f>+DJ25*(1+Variables!$C$6)</f>
        <v>369775021.62472552</v>
      </c>
      <c r="DW25" s="11">
        <f>+DK25*(1+Variables!$C$6)</f>
        <v>369775021.62472552</v>
      </c>
      <c r="DX25" s="11">
        <f>+DL25*(1+Variables!$C$6)</f>
        <v>369775021.62472552</v>
      </c>
      <c r="DY25" s="11">
        <f>+DM25*(1+Variables!$C$6)</f>
        <v>369775021.62472552</v>
      </c>
      <c r="DZ25" s="11">
        <f>+DN25*(1+Variables!$C$6)</f>
        <v>369775021.62472552</v>
      </c>
      <c r="EA25" s="11">
        <f>+DO25*(1+Variables!$C$6)</f>
        <v>369775021.62472552</v>
      </c>
      <c r="EB25" s="11">
        <f>+DP25*(1+Variables!$C$6)</f>
        <v>369775021.62472552</v>
      </c>
      <c r="EC25" s="11">
        <f>+DQ25*(1+Variables!$C$6)</f>
        <v>369775021.62472552</v>
      </c>
      <c r="ED25" s="11">
        <f>+DR25*(1+Variables!$C$6)</f>
        <v>369775021.62472552</v>
      </c>
      <c r="EE25" s="11">
        <f>+DS25*(1+Variables!$C$6)</f>
        <v>369775021.62472552</v>
      </c>
      <c r="EF25" s="11">
        <f>+DT25*(1+Variables!$C$6)</f>
        <v>369775021.62472552</v>
      </c>
      <c r="EG25" s="11">
        <f>+DU25*(1+Variables!$C$6)</f>
        <v>369775021.62472552</v>
      </c>
      <c r="EH25" s="11">
        <f>+DV25*(1+Variables!$C$6)</f>
        <v>383604607.43349028</v>
      </c>
      <c r="EI25" s="11">
        <f>+DW25*(1+Variables!$C$6)</f>
        <v>383604607.43349028</v>
      </c>
      <c r="EJ25" s="11">
        <f>+DX25*(1+Variables!$C$6)</f>
        <v>383604607.43349028</v>
      </c>
      <c r="EK25" s="11">
        <f>+DY25*(1+Variables!$C$6)</f>
        <v>383604607.43349028</v>
      </c>
      <c r="EL25" s="11">
        <f>+DZ25*(1+Variables!$C$6)</f>
        <v>383604607.43349028</v>
      </c>
      <c r="EM25" s="11">
        <f>+EA25*(1+Variables!$C$6)</f>
        <v>383604607.43349028</v>
      </c>
      <c r="EN25" s="11">
        <f>+EB25*(1+Variables!$C$6)</f>
        <v>383604607.43349028</v>
      </c>
      <c r="EO25" s="11">
        <f>+EC25*(1+Variables!$C$6)</f>
        <v>383604607.43349028</v>
      </c>
      <c r="EP25" s="11">
        <f>+ED25*(1+Variables!$C$6)</f>
        <v>383604607.43349028</v>
      </c>
      <c r="EQ25" s="11">
        <f>+EE25*(1+Variables!$C$6)</f>
        <v>383604607.43349028</v>
      </c>
      <c r="ER25" s="11">
        <f>+EF25*(1+Variables!$C$6)</f>
        <v>383604607.43349028</v>
      </c>
      <c r="ES25" s="11">
        <f>+EG25*(1+Variables!$C$6)</f>
        <v>383604607.43349028</v>
      </c>
      <c r="ET25" s="11">
        <f>+EH25*(1+Variables!$C$6)</f>
        <v>397951419.75150287</v>
      </c>
      <c r="EU25" s="11">
        <f>+EI25*(1+Variables!$C$6)</f>
        <v>397951419.75150287</v>
      </c>
      <c r="EV25" s="11">
        <f>+EJ25*(1+Variables!$C$6)</f>
        <v>397951419.75150287</v>
      </c>
      <c r="EW25" s="11">
        <f>+EK25*(1+Variables!$C$6)</f>
        <v>397951419.75150287</v>
      </c>
      <c r="EX25" s="11">
        <f>+EL25*(1+Variables!$C$6)</f>
        <v>397951419.75150287</v>
      </c>
      <c r="EY25" s="11">
        <f>+EM25*(1+Variables!$C$6)</f>
        <v>397951419.75150287</v>
      </c>
      <c r="EZ25" s="11">
        <f>+EN25*(1+Variables!$C$6)</f>
        <v>397951419.75150287</v>
      </c>
      <c r="FA25" s="11">
        <f>+EO25*(1+Variables!$C$6)</f>
        <v>397951419.75150287</v>
      </c>
      <c r="FB25" s="11">
        <f>+EP25*(1+Variables!$C$6)</f>
        <v>397951419.75150287</v>
      </c>
      <c r="FC25" s="11">
        <f>+EQ25*(1+Variables!$C$6)</f>
        <v>397951419.75150287</v>
      </c>
      <c r="FD25" s="11">
        <f>+ER25*(1+Variables!$C$6)</f>
        <v>397951419.75150287</v>
      </c>
      <c r="FE25" s="11">
        <f>+ES25*(1+Variables!$C$6)</f>
        <v>397951419.75150287</v>
      </c>
      <c r="FF25" s="11">
        <f>+ET25*(1+Variables!$C$6)</f>
        <v>412834802.85020912</v>
      </c>
      <c r="FG25" s="11">
        <f>+EU25*(1+Variables!$C$6)</f>
        <v>412834802.85020912</v>
      </c>
      <c r="FH25" s="11">
        <f>+EV25*(1+Variables!$C$6)</f>
        <v>412834802.85020912</v>
      </c>
      <c r="FI25" s="11">
        <f>+EW25*(1+Variables!$C$6)</f>
        <v>412834802.85020912</v>
      </c>
      <c r="FJ25" s="11">
        <f>+EX25*(1+Variables!$C$6)</f>
        <v>412834802.85020912</v>
      </c>
      <c r="FK25" s="11">
        <f>+EY25*(1+Variables!$C$6)</f>
        <v>412834802.85020912</v>
      </c>
      <c r="FL25" s="11">
        <f>+EZ25*(1+Variables!$C$6)</f>
        <v>412834802.85020912</v>
      </c>
      <c r="FM25" s="11">
        <f>+FA25*(1+Variables!$C$6)</f>
        <v>412834802.85020912</v>
      </c>
      <c r="FN25" s="11">
        <f>+FB25*(1+Variables!$C$6)</f>
        <v>412834802.85020912</v>
      </c>
      <c r="FO25" s="11">
        <f>+FC25*(1+Variables!$C$6)</f>
        <v>412834802.85020912</v>
      </c>
      <c r="FP25" s="11">
        <f>+FD25*(1+Variables!$C$6)</f>
        <v>412834802.85020912</v>
      </c>
      <c r="FQ25" s="11">
        <f>+FE25*(1+Variables!$C$6)</f>
        <v>412834802.85020912</v>
      </c>
      <c r="FR25" s="11">
        <f>+FF25*(1+Variables!$C$6)</f>
        <v>428274824.476807</v>
      </c>
      <c r="FS25" s="11">
        <f>+FG25*(1+Variables!$C$6)</f>
        <v>428274824.476807</v>
      </c>
      <c r="FT25" s="11">
        <f>+FH25*(1+Variables!$C$6)</f>
        <v>428274824.476807</v>
      </c>
      <c r="FU25" s="11">
        <f>+FI25*(1+Variables!$C$6)</f>
        <v>428274824.476807</v>
      </c>
      <c r="FV25" s="11">
        <f>+FJ25*(1+Variables!$C$6)</f>
        <v>428274824.476807</v>
      </c>
      <c r="FW25" s="11">
        <f>+FK25*(1+Variables!$C$6)</f>
        <v>428274824.476807</v>
      </c>
      <c r="FX25" s="11">
        <f>+FL25*(1+Variables!$C$6)</f>
        <v>428274824.476807</v>
      </c>
      <c r="FY25" s="11">
        <f>+FM25*(1+Variables!$C$6)</f>
        <v>428274824.476807</v>
      </c>
      <c r="FZ25" s="11">
        <f>+FN25*(1+Variables!$C$6)</f>
        <v>428274824.476807</v>
      </c>
      <c r="GA25" s="11">
        <f>+FO25*(1+Variables!$C$6)</f>
        <v>428274824.476807</v>
      </c>
      <c r="GB25" s="11">
        <f>+FP25*(1+Variables!$C$6)</f>
        <v>428274824.476807</v>
      </c>
      <c r="GC25" s="11">
        <f>+FQ25*(1+Variables!$C$6)</f>
        <v>428274824.476807</v>
      </c>
      <c r="GD25" s="11">
        <f>+FR25*(1+Variables!$C$6)</f>
        <v>444292302.91223961</v>
      </c>
      <c r="GE25" s="11">
        <f>+FS25*(1+Variables!$C$6)</f>
        <v>444292302.91223961</v>
      </c>
      <c r="GF25" s="11">
        <f>+FT25*(1+Variables!$C$6)</f>
        <v>444292302.91223961</v>
      </c>
      <c r="GG25" s="11">
        <f>+FU25*(1+Variables!$C$6)</f>
        <v>444292302.91223961</v>
      </c>
      <c r="GH25" s="11">
        <f>+FV25*(1+Variables!$C$6)</f>
        <v>444292302.91223961</v>
      </c>
      <c r="GI25" s="11">
        <f>+FW25*(1+Variables!$C$6)</f>
        <v>444292302.91223961</v>
      </c>
      <c r="GJ25" s="11">
        <f>+FX25*(1+Variables!$C$6)</f>
        <v>444292302.91223961</v>
      </c>
      <c r="GK25" s="11">
        <f>+FY25*(1+Variables!$C$6)</f>
        <v>444292302.91223961</v>
      </c>
      <c r="GL25" s="11">
        <f>+FZ25*(1+Variables!$C$6)</f>
        <v>444292302.91223961</v>
      </c>
      <c r="GM25" s="11">
        <f>+GA25*(1+Variables!$C$6)</f>
        <v>444292302.91223961</v>
      </c>
      <c r="GN25" s="11">
        <f>+GB25*(1+Variables!$C$6)</f>
        <v>444292302.91223961</v>
      </c>
      <c r="GO25" s="11">
        <f>+GC25*(1+Variables!$C$6)</f>
        <v>444292302.91223961</v>
      </c>
      <c r="GP25" s="11">
        <f>+GD25*(1+Variables!$C$6)</f>
        <v>460908835.04115742</v>
      </c>
      <c r="GQ25" s="11">
        <f>+GE25*(1+Variables!$C$6)</f>
        <v>460908835.04115742</v>
      </c>
      <c r="GR25" s="11">
        <f>+GF25*(1+Variables!$C$6)</f>
        <v>460908835.04115742</v>
      </c>
      <c r="GS25" s="11">
        <f>+GG25*(1+Variables!$C$6)</f>
        <v>460908835.04115742</v>
      </c>
      <c r="GT25" s="11">
        <f>+GH25*(1+Variables!$C$6)</f>
        <v>460908835.04115742</v>
      </c>
      <c r="GU25" s="11">
        <f>+GI25*(1+Variables!$C$6)</f>
        <v>460908835.04115742</v>
      </c>
      <c r="GV25" s="11">
        <f>+GJ25*(1+Variables!$C$6)</f>
        <v>460908835.04115742</v>
      </c>
      <c r="GW25" s="11">
        <f>+GK25*(1+Variables!$C$6)</f>
        <v>460908835.04115742</v>
      </c>
      <c r="GX25" s="11">
        <f>+GL25*(1+Variables!$C$6)</f>
        <v>460908835.04115742</v>
      </c>
      <c r="GY25" s="11">
        <f>+GM25*(1+Variables!$C$6)</f>
        <v>460908835.04115742</v>
      </c>
      <c r="GZ25" s="11">
        <f>+GN25*(1+Variables!$C$6)</f>
        <v>460908835.04115742</v>
      </c>
      <c r="HA25" s="11">
        <f>+GO25*(1+Variables!$C$6)</f>
        <v>460908835.04115742</v>
      </c>
      <c r="HB25" s="11">
        <f>+GP25*(1+Variables!$C$6)</f>
        <v>478146825.47169673</v>
      </c>
      <c r="HC25" s="11">
        <f>+GQ25*(1+Variables!$C$6)</f>
        <v>478146825.47169673</v>
      </c>
      <c r="HD25" s="11">
        <f>+GR25*(1+Variables!$C$6)</f>
        <v>478146825.47169673</v>
      </c>
      <c r="HE25" s="11">
        <f>+GS25*(1+Variables!$C$6)</f>
        <v>478146825.47169673</v>
      </c>
      <c r="HF25" s="11">
        <f>+GT25*(1+Variables!$C$6)</f>
        <v>478146825.47169673</v>
      </c>
      <c r="HG25" s="11">
        <f>+GU25*(1+Variables!$C$6)</f>
        <v>478146825.47169673</v>
      </c>
      <c r="HH25" s="11">
        <f>+GV25*(1+Variables!$C$6)</f>
        <v>478146825.47169673</v>
      </c>
      <c r="HI25" s="11">
        <f>+GW25*(1+Variables!$C$6)</f>
        <v>478146825.47169673</v>
      </c>
      <c r="HJ25" s="11">
        <f>+GX25*(1+Variables!$C$6)</f>
        <v>478146825.47169673</v>
      </c>
      <c r="HK25" s="11">
        <f>+GY25*(1+Variables!$C$6)</f>
        <v>478146825.47169673</v>
      </c>
      <c r="HL25" s="11">
        <f>+GZ25*(1+Variables!$C$6)</f>
        <v>478146825.47169673</v>
      </c>
      <c r="HM25" s="11">
        <f>+HA25*(1+Variables!$C$6)</f>
        <v>478146825.47169673</v>
      </c>
      <c r="HN25" s="11">
        <f>+HB25*(1+Variables!$C$6)</f>
        <v>496029516.74433821</v>
      </c>
      <c r="HO25" s="11">
        <f>+HC25*(1+Variables!$C$6)</f>
        <v>496029516.74433821</v>
      </c>
      <c r="HP25" s="11">
        <f>+HD25*(1+Variables!$C$6)</f>
        <v>496029516.74433821</v>
      </c>
      <c r="HQ25" s="11">
        <f>+HE25*(1+Variables!$C$6)</f>
        <v>496029516.74433821</v>
      </c>
      <c r="HR25" s="11">
        <f>+HF25*(1+Variables!$C$6)</f>
        <v>496029516.74433821</v>
      </c>
      <c r="HS25" s="11">
        <f>+HG25*(1+Variables!$C$6)</f>
        <v>496029516.74433821</v>
      </c>
      <c r="HT25" s="11">
        <f>+HH25*(1+Variables!$C$6)</f>
        <v>496029516.74433821</v>
      </c>
      <c r="HU25" s="11">
        <f>+HI25*(1+Variables!$C$6)</f>
        <v>496029516.74433821</v>
      </c>
      <c r="HV25" s="11">
        <f>+HJ25*(1+Variables!$C$6)</f>
        <v>496029516.74433821</v>
      </c>
      <c r="HW25" s="11">
        <f>+HK25*(1+Variables!$C$6)</f>
        <v>496029516.74433821</v>
      </c>
      <c r="HX25" s="11">
        <f>+HL25*(1+Variables!$C$6)</f>
        <v>496029516.74433821</v>
      </c>
      <c r="HY25" s="11">
        <f>+HM25*(1+Variables!$C$6)</f>
        <v>496029516.74433821</v>
      </c>
      <c r="HZ25" s="11">
        <f>+HN25*(1+Variables!$C$6)</f>
        <v>514581020.67057651</v>
      </c>
      <c r="IA25" s="11">
        <f>+HO25*(1+Variables!$C$6)</f>
        <v>514581020.67057651</v>
      </c>
      <c r="IB25" s="11">
        <f>+HP25*(1+Variables!$C$6)</f>
        <v>514581020.67057651</v>
      </c>
      <c r="IC25" s="11">
        <f>+HQ25*(1+Variables!$C$6)</f>
        <v>514581020.67057651</v>
      </c>
      <c r="ID25" s="11">
        <f>+HR25*(1+Variables!$C$6)</f>
        <v>514581020.67057651</v>
      </c>
      <c r="IE25" s="11">
        <f>+HS25*(1+Variables!$C$6)</f>
        <v>514581020.67057651</v>
      </c>
      <c r="IF25" s="11">
        <f>+HT25*(1+Variables!$C$6)</f>
        <v>514581020.67057651</v>
      </c>
      <c r="IG25" s="11">
        <f>+HU25*(1+Variables!$C$6)</f>
        <v>514581020.67057651</v>
      </c>
      <c r="IH25" s="11">
        <f>+HV25*(1+Variables!$C$6)</f>
        <v>514581020.67057651</v>
      </c>
      <c r="II25" s="11">
        <f>+HW25*(1+Variables!$C$6)</f>
        <v>514581020.67057651</v>
      </c>
      <c r="IJ25" s="11">
        <f>+HX25*(1+Variables!$C$6)</f>
        <v>514581020.67057651</v>
      </c>
      <c r="IK25" s="11">
        <f>+HY25*(1+Variables!$C$6)</f>
        <v>514581020.67057651</v>
      </c>
    </row>
    <row r="26" spans="2:245" x14ac:dyDescent="0.35">
      <c r="B26" t="s">
        <v>212</v>
      </c>
      <c r="F26" s="10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f>+Variables!C10/12</f>
        <v>40732875</v>
      </c>
      <c r="S26" s="11">
        <f>+R26</f>
        <v>40732875</v>
      </c>
      <c r="T26" s="11">
        <f t="shared" ref="T26:AC26" si="53">+S26</f>
        <v>40732875</v>
      </c>
      <c r="U26" s="11">
        <f t="shared" si="53"/>
        <v>40732875</v>
      </c>
      <c r="V26" s="11">
        <f t="shared" si="53"/>
        <v>40732875</v>
      </c>
      <c r="W26" s="11">
        <f t="shared" si="53"/>
        <v>40732875</v>
      </c>
      <c r="X26" s="11">
        <f t="shared" si="53"/>
        <v>40732875</v>
      </c>
      <c r="Y26" s="11">
        <f t="shared" si="53"/>
        <v>40732875</v>
      </c>
      <c r="Z26" s="11">
        <f t="shared" si="53"/>
        <v>40732875</v>
      </c>
      <c r="AA26" s="11">
        <f t="shared" si="53"/>
        <v>40732875</v>
      </c>
      <c r="AB26" s="11">
        <f t="shared" si="53"/>
        <v>40732875</v>
      </c>
      <c r="AC26" s="11">
        <f t="shared" si="53"/>
        <v>40732875</v>
      </c>
      <c r="AD26" s="11">
        <f>+R26*(1+Variables!$C$6)</f>
        <v>42256284.525000006</v>
      </c>
      <c r="AE26" s="11">
        <f>+S26*(1+Variables!$C$6)</f>
        <v>42256284.525000006</v>
      </c>
      <c r="AF26" s="11">
        <f>+T26*(1+Variables!$C$6)</f>
        <v>42256284.525000006</v>
      </c>
      <c r="AG26" s="11">
        <f>+U26*(1+Variables!$C$6)</f>
        <v>42256284.525000006</v>
      </c>
      <c r="AH26" s="11">
        <f>+V26*(1+Variables!$C$6)</f>
        <v>42256284.525000006</v>
      </c>
      <c r="AI26" s="11">
        <f>+W26*(1+Variables!$C$6)</f>
        <v>42256284.525000006</v>
      </c>
      <c r="AJ26" s="11">
        <f>+X26*(1+Variables!$C$6)</f>
        <v>42256284.525000006</v>
      </c>
      <c r="AK26" s="11">
        <f>+Y26*(1+Variables!$C$6)</f>
        <v>42256284.525000006</v>
      </c>
      <c r="AL26" s="11">
        <f>+Z26*(1+Variables!$C$6)</f>
        <v>42256284.525000006</v>
      </c>
      <c r="AM26" s="11">
        <f>+AA26*(1+Variables!$C$6)</f>
        <v>42256284.525000006</v>
      </c>
      <c r="AN26" s="11">
        <f>+AB26*(1+Variables!$C$6)</f>
        <v>42256284.525000006</v>
      </c>
      <c r="AO26" s="11">
        <f>+AC26*(1+Variables!$C$6)</f>
        <v>42256284.525000006</v>
      </c>
      <c r="AP26" s="11">
        <f>+AD26*(1+Variables!$C$6)</f>
        <v>43836669.566235013</v>
      </c>
      <c r="AQ26" s="11">
        <f>+AE26*(1+Variables!$C$6)</f>
        <v>43836669.566235013</v>
      </c>
      <c r="AR26" s="11">
        <f>+AF26*(1+Variables!$C$6)</f>
        <v>43836669.566235013</v>
      </c>
      <c r="AS26" s="11">
        <f>+AG26*(1+Variables!$C$6)</f>
        <v>43836669.566235013</v>
      </c>
      <c r="AT26" s="11">
        <f>+AH26*(1+Variables!$C$6)</f>
        <v>43836669.566235013</v>
      </c>
      <c r="AU26" s="11">
        <f>+AI26*(1+Variables!$C$6)</f>
        <v>43836669.566235013</v>
      </c>
      <c r="AV26" s="11">
        <f>+AJ26*(1+Variables!$C$6)</f>
        <v>43836669.566235013</v>
      </c>
      <c r="AW26" s="11">
        <f>+AK26*(1+Variables!$C$6)</f>
        <v>43836669.566235013</v>
      </c>
      <c r="AX26" s="11">
        <f>+AL26*(1+Variables!$C$6)</f>
        <v>43836669.566235013</v>
      </c>
      <c r="AY26" s="11">
        <f>+AM26*(1+Variables!$C$6)</f>
        <v>43836669.566235013</v>
      </c>
      <c r="AZ26" s="11">
        <f>+AN26*(1+Variables!$C$6)</f>
        <v>43836669.566235013</v>
      </c>
      <c r="BA26" s="11">
        <f>+AO26*(1+Variables!$C$6)</f>
        <v>43836669.566235013</v>
      </c>
      <c r="BB26" s="11">
        <f>+AP26*(1+Variables!$C$6)</f>
        <v>45476161.008012205</v>
      </c>
      <c r="BC26" s="11">
        <f>+AQ26*(1+Variables!$C$6)</f>
        <v>45476161.008012205</v>
      </c>
      <c r="BD26" s="11">
        <f>+AR26*(1+Variables!$C$6)</f>
        <v>45476161.008012205</v>
      </c>
      <c r="BE26" s="11">
        <f>+AS26*(1+Variables!$C$6)</f>
        <v>45476161.008012205</v>
      </c>
      <c r="BF26" s="11">
        <f>+AT26*(1+Variables!$C$6)</f>
        <v>45476161.008012205</v>
      </c>
      <c r="BG26" s="11">
        <f>+AU26*(1+Variables!$C$6)</f>
        <v>45476161.008012205</v>
      </c>
      <c r="BH26" s="11">
        <f>+AV26*(1+Variables!$C$6)</f>
        <v>45476161.008012205</v>
      </c>
      <c r="BI26" s="11">
        <f>+AW26*(1+Variables!$C$6)</f>
        <v>45476161.008012205</v>
      </c>
      <c r="BJ26" s="11">
        <f>+AX26*(1+Variables!$C$6)</f>
        <v>45476161.008012205</v>
      </c>
      <c r="BK26" s="11">
        <f>+AY26*(1+Variables!$C$6)</f>
        <v>45476161.008012205</v>
      </c>
      <c r="BL26" s="11">
        <f>+AZ26*(1+Variables!$C$6)</f>
        <v>45476161.008012205</v>
      </c>
      <c r="BM26" s="11">
        <f>+BA26*(1+Variables!$C$6)</f>
        <v>45476161.008012205</v>
      </c>
      <c r="BN26" s="11">
        <f>+BB26*(1+Variables!$C$6)</f>
        <v>47176969.429711863</v>
      </c>
      <c r="BO26" s="11">
        <f>+BC26*(1+Variables!$C$6)</f>
        <v>47176969.429711863</v>
      </c>
      <c r="BP26" s="11">
        <f>+BD26*(1+Variables!$C$6)</f>
        <v>47176969.429711863</v>
      </c>
      <c r="BQ26" s="11">
        <f>+BE26*(1+Variables!$C$6)</f>
        <v>47176969.429711863</v>
      </c>
      <c r="BR26" s="11">
        <f>+BF26*(1+Variables!$C$6)</f>
        <v>47176969.429711863</v>
      </c>
      <c r="BS26" s="11">
        <f>+BG26*(1+Variables!$C$6)</f>
        <v>47176969.429711863</v>
      </c>
      <c r="BT26" s="11">
        <f>+BH26*(1+Variables!$C$6)</f>
        <v>47176969.429711863</v>
      </c>
      <c r="BU26" s="11">
        <f>+BI26*(1+Variables!$C$6)</f>
        <v>47176969.429711863</v>
      </c>
      <c r="BV26" s="11">
        <f>+BJ26*(1+Variables!$C$6)</f>
        <v>47176969.429711863</v>
      </c>
      <c r="BW26" s="11">
        <f>+BK26*(1+Variables!$C$6)</f>
        <v>47176969.429711863</v>
      </c>
      <c r="BX26" s="11">
        <f>+BL26*(1+Variables!$C$6)</f>
        <v>47176969.429711863</v>
      </c>
      <c r="BY26" s="11">
        <f>+BM26*(1+Variables!$C$6)</f>
        <v>47176969.429711863</v>
      </c>
      <c r="BZ26" s="11">
        <f>+BN26*(1+Variables!$C$6)</f>
        <v>48941388.086383089</v>
      </c>
      <c r="CA26" s="11">
        <f>+BO26*(1+Variables!$C$6)</f>
        <v>48941388.086383089</v>
      </c>
      <c r="CB26" s="11">
        <f>+BP26*(1+Variables!$C$6)</f>
        <v>48941388.086383089</v>
      </c>
      <c r="CC26" s="11">
        <f>+BQ26*(1+Variables!$C$6)</f>
        <v>48941388.086383089</v>
      </c>
      <c r="CD26" s="11">
        <f>+BR26*(1+Variables!$C$6)</f>
        <v>48941388.086383089</v>
      </c>
      <c r="CE26" s="11">
        <f>+BS26*(1+Variables!$C$6)</f>
        <v>48941388.086383089</v>
      </c>
      <c r="CF26" s="11">
        <f>+BT26*(1+Variables!$C$6)</f>
        <v>48941388.086383089</v>
      </c>
      <c r="CG26" s="11">
        <f>+BU26*(1+Variables!$C$6)</f>
        <v>48941388.086383089</v>
      </c>
      <c r="CH26" s="11">
        <f>+BV26*(1+Variables!$C$6)</f>
        <v>48941388.086383089</v>
      </c>
      <c r="CI26" s="11">
        <f>+BW26*(1+Variables!$C$6)</f>
        <v>48941388.086383089</v>
      </c>
      <c r="CJ26" s="11">
        <f>+BX26*(1+Variables!$C$6)</f>
        <v>48941388.086383089</v>
      </c>
      <c r="CK26" s="11">
        <f>+BY26*(1+Variables!$C$6)</f>
        <v>48941388.086383089</v>
      </c>
      <c r="CL26" s="11">
        <f>+BZ26*(1+Variables!$C$6)</f>
        <v>50771796.000813819</v>
      </c>
      <c r="CM26" s="11">
        <f>+CA26*(1+Variables!$C$6)</f>
        <v>50771796.000813819</v>
      </c>
      <c r="CN26" s="11">
        <f>+CB26*(1+Variables!$C$6)</f>
        <v>50771796.000813819</v>
      </c>
      <c r="CO26" s="11">
        <f>+CC26*(1+Variables!$C$6)</f>
        <v>50771796.000813819</v>
      </c>
      <c r="CP26" s="11">
        <f>+CD26*(1+Variables!$C$6)</f>
        <v>50771796.000813819</v>
      </c>
      <c r="CQ26" s="11">
        <f>+CE26*(1+Variables!$C$6)</f>
        <v>50771796.000813819</v>
      </c>
      <c r="CR26" s="11">
        <f>+CF26*(1+Variables!$C$6)</f>
        <v>50771796.000813819</v>
      </c>
      <c r="CS26" s="11">
        <f>+CG26*(1+Variables!$C$6)</f>
        <v>50771796.000813819</v>
      </c>
      <c r="CT26" s="11">
        <f>+CH26*(1+Variables!$C$6)</f>
        <v>50771796.000813819</v>
      </c>
      <c r="CU26" s="11">
        <f>+CI26*(1+Variables!$C$6)</f>
        <v>50771796.000813819</v>
      </c>
      <c r="CV26" s="11">
        <f>+CJ26*(1+Variables!$C$6)</f>
        <v>50771796.000813819</v>
      </c>
      <c r="CW26" s="11">
        <f>+CK26*(1+Variables!$C$6)</f>
        <v>50771796.000813819</v>
      </c>
      <c r="CX26" s="11">
        <f>+CL26*(1+Variables!$C$6)</f>
        <v>52670661.171244264</v>
      </c>
      <c r="CY26" s="11">
        <f>+CM26*(1+Variables!$C$6)</f>
        <v>52670661.171244264</v>
      </c>
      <c r="CZ26" s="11">
        <f>+CN26*(1+Variables!$C$6)</f>
        <v>52670661.171244264</v>
      </c>
      <c r="DA26" s="11">
        <f>+CO26*(1+Variables!$C$6)</f>
        <v>52670661.171244264</v>
      </c>
      <c r="DB26" s="11">
        <f>+CP26*(1+Variables!$C$6)</f>
        <v>52670661.171244264</v>
      </c>
      <c r="DC26" s="11">
        <f>+CQ26*(1+Variables!$C$6)</f>
        <v>52670661.171244264</v>
      </c>
      <c r="DD26" s="11">
        <f>+CR26*(1+Variables!$C$6)</f>
        <v>52670661.171244264</v>
      </c>
      <c r="DE26" s="11">
        <f>+CS26*(1+Variables!$C$6)</f>
        <v>52670661.171244264</v>
      </c>
      <c r="DF26" s="11">
        <f>+CT26*(1+Variables!$C$6)</f>
        <v>52670661.171244264</v>
      </c>
      <c r="DG26" s="11">
        <f>+CU26*(1+Variables!$C$6)</f>
        <v>52670661.171244264</v>
      </c>
      <c r="DH26" s="11">
        <f>+CV26*(1+Variables!$C$6)</f>
        <v>52670661.171244264</v>
      </c>
      <c r="DI26" s="11">
        <f>+CW26*(1+Variables!$C$6)</f>
        <v>52670661.171244264</v>
      </c>
      <c r="DJ26" s="11">
        <f>+CX26*(1+Variables!$C$6)</f>
        <v>54640543.899048805</v>
      </c>
      <c r="DK26" s="11">
        <f>+CY26*(1+Variables!$C$6)</f>
        <v>54640543.899048805</v>
      </c>
      <c r="DL26" s="11">
        <f>+CZ26*(1+Variables!$C$6)</f>
        <v>54640543.899048805</v>
      </c>
      <c r="DM26" s="11">
        <f>+DA26*(1+Variables!$C$6)</f>
        <v>54640543.899048805</v>
      </c>
      <c r="DN26" s="11">
        <f>+DB26*(1+Variables!$C$6)</f>
        <v>54640543.899048805</v>
      </c>
      <c r="DO26" s="11">
        <f>+DC26*(1+Variables!$C$6)</f>
        <v>54640543.899048805</v>
      </c>
      <c r="DP26" s="11">
        <f>+DD26*(1+Variables!$C$6)</f>
        <v>54640543.899048805</v>
      </c>
      <c r="DQ26" s="11">
        <f>+DE26*(1+Variables!$C$6)</f>
        <v>54640543.899048805</v>
      </c>
      <c r="DR26" s="11">
        <f>+DF26*(1+Variables!$C$6)</f>
        <v>54640543.899048805</v>
      </c>
      <c r="DS26" s="11">
        <f>+DG26*(1+Variables!$C$6)</f>
        <v>54640543.899048805</v>
      </c>
      <c r="DT26" s="11">
        <f>+DH26*(1+Variables!$C$6)</f>
        <v>54640543.899048805</v>
      </c>
      <c r="DU26" s="11">
        <f>+DI26*(1+Variables!$C$6)</f>
        <v>54640543.899048805</v>
      </c>
      <c r="DV26" s="11">
        <f>+DJ26*(1+Variables!$C$6)</f>
        <v>56684100.240873232</v>
      </c>
      <c r="DW26" s="11">
        <f>+DK26*(1+Variables!$C$6)</f>
        <v>56684100.240873232</v>
      </c>
      <c r="DX26" s="11">
        <f>+DL26*(1+Variables!$C$6)</f>
        <v>56684100.240873232</v>
      </c>
      <c r="DY26" s="11">
        <f>+DM26*(1+Variables!$C$6)</f>
        <v>56684100.240873232</v>
      </c>
      <c r="DZ26" s="11">
        <f>+DN26*(1+Variables!$C$6)</f>
        <v>56684100.240873232</v>
      </c>
      <c r="EA26" s="11">
        <f>+DO26*(1+Variables!$C$6)</f>
        <v>56684100.240873232</v>
      </c>
      <c r="EB26" s="11">
        <f>+DP26*(1+Variables!$C$6)</f>
        <v>56684100.240873232</v>
      </c>
      <c r="EC26" s="11">
        <f>+DQ26*(1+Variables!$C$6)</f>
        <v>56684100.240873232</v>
      </c>
      <c r="ED26" s="11">
        <f>+DR26*(1+Variables!$C$6)</f>
        <v>56684100.240873232</v>
      </c>
      <c r="EE26" s="11">
        <f>+DS26*(1+Variables!$C$6)</f>
        <v>56684100.240873232</v>
      </c>
      <c r="EF26" s="11">
        <f>+DT26*(1+Variables!$C$6)</f>
        <v>56684100.240873232</v>
      </c>
      <c r="EG26" s="11">
        <f>+DU26*(1+Variables!$C$6)</f>
        <v>56684100.240873232</v>
      </c>
      <c r="EH26" s="11">
        <f>+DV26*(1+Variables!$C$6)</f>
        <v>58804085.589881897</v>
      </c>
      <c r="EI26" s="11">
        <f>+DW26*(1+Variables!$C$6)</f>
        <v>58804085.589881897</v>
      </c>
      <c r="EJ26" s="11">
        <f>+DX26*(1+Variables!$C$6)</f>
        <v>58804085.589881897</v>
      </c>
      <c r="EK26" s="11">
        <f>+DY26*(1+Variables!$C$6)</f>
        <v>58804085.589881897</v>
      </c>
      <c r="EL26" s="11">
        <f>+DZ26*(1+Variables!$C$6)</f>
        <v>58804085.589881897</v>
      </c>
      <c r="EM26" s="11">
        <f>+EA26*(1+Variables!$C$6)</f>
        <v>58804085.589881897</v>
      </c>
      <c r="EN26" s="11">
        <f>+EB26*(1+Variables!$C$6)</f>
        <v>58804085.589881897</v>
      </c>
      <c r="EO26" s="11">
        <f>+EC26*(1+Variables!$C$6)</f>
        <v>58804085.589881897</v>
      </c>
      <c r="EP26" s="11">
        <f>+ED26*(1+Variables!$C$6)</f>
        <v>58804085.589881897</v>
      </c>
      <c r="EQ26" s="11">
        <f>+EE26*(1+Variables!$C$6)</f>
        <v>58804085.589881897</v>
      </c>
      <c r="ER26" s="11">
        <f>+EF26*(1+Variables!$C$6)</f>
        <v>58804085.589881897</v>
      </c>
      <c r="ES26" s="11">
        <f>+EG26*(1+Variables!$C$6)</f>
        <v>58804085.589881897</v>
      </c>
      <c r="ET26" s="11">
        <f>+EH26*(1+Variables!$C$6)</f>
        <v>61003358.390943483</v>
      </c>
      <c r="EU26" s="11">
        <f>+EI26*(1+Variables!$C$6)</f>
        <v>61003358.390943483</v>
      </c>
      <c r="EV26" s="11">
        <f>+EJ26*(1+Variables!$C$6)</f>
        <v>61003358.390943483</v>
      </c>
      <c r="EW26" s="11">
        <f>+EK26*(1+Variables!$C$6)</f>
        <v>61003358.390943483</v>
      </c>
      <c r="EX26" s="11">
        <f>+EL26*(1+Variables!$C$6)</f>
        <v>61003358.390943483</v>
      </c>
      <c r="EY26" s="11">
        <f>+EM26*(1+Variables!$C$6)</f>
        <v>61003358.390943483</v>
      </c>
      <c r="EZ26" s="11">
        <f>+EN26*(1+Variables!$C$6)</f>
        <v>61003358.390943483</v>
      </c>
      <c r="FA26" s="11">
        <f>+EO26*(1+Variables!$C$6)</f>
        <v>61003358.390943483</v>
      </c>
      <c r="FB26" s="11">
        <f>+EP26*(1+Variables!$C$6)</f>
        <v>61003358.390943483</v>
      </c>
      <c r="FC26" s="11">
        <f>+EQ26*(1+Variables!$C$6)</f>
        <v>61003358.390943483</v>
      </c>
      <c r="FD26" s="11">
        <f>+ER26*(1+Variables!$C$6)</f>
        <v>61003358.390943483</v>
      </c>
      <c r="FE26" s="11">
        <f>+ES26*(1+Variables!$C$6)</f>
        <v>61003358.390943483</v>
      </c>
      <c r="FF26" s="11">
        <f>+ET26*(1+Variables!$C$6)</f>
        <v>63284883.994764775</v>
      </c>
      <c r="FG26" s="11">
        <f>+EU26*(1+Variables!$C$6)</f>
        <v>63284883.994764775</v>
      </c>
      <c r="FH26" s="11">
        <f>+EV26*(1+Variables!$C$6)</f>
        <v>63284883.994764775</v>
      </c>
      <c r="FI26" s="11">
        <f>+EW26*(1+Variables!$C$6)</f>
        <v>63284883.994764775</v>
      </c>
      <c r="FJ26" s="11">
        <f>+EX26*(1+Variables!$C$6)</f>
        <v>63284883.994764775</v>
      </c>
      <c r="FK26" s="11">
        <f>+EY26*(1+Variables!$C$6)</f>
        <v>63284883.994764775</v>
      </c>
      <c r="FL26" s="11">
        <f>+EZ26*(1+Variables!$C$6)</f>
        <v>63284883.994764775</v>
      </c>
      <c r="FM26" s="11">
        <f>+FA26*(1+Variables!$C$6)</f>
        <v>63284883.994764775</v>
      </c>
      <c r="FN26" s="11">
        <f>+FB26*(1+Variables!$C$6)</f>
        <v>63284883.994764775</v>
      </c>
      <c r="FO26" s="11">
        <f>+FC26*(1+Variables!$C$6)</f>
        <v>63284883.994764775</v>
      </c>
      <c r="FP26" s="11">
        <f>+FD26*(1+Variables!$C$6)</f>
        <v>63284883.994764775</v>
      </c>
      <c r="FQ26" s="11">
        <f>+FE26*(1+Variables!$C$6)</f>
        <v>63284883.994764775</v>
      </c>
      <c r="FR26" s="11">
        <f>+FF26*(1+Variables!$C$6)</f>
        <v>65651738.656168982</v>
      </c>
      <c r="FS26" s="11">
        <f>+FG26*(1+Variables!$C$6)</f>
        <v>65651738.656168982</v>
      </c>
      <c r="FT26" s="11">
        <f>+FH26*(1+Variables!$C$6)</f>
        <v>65651738.656168982</v>
      </c>
      <c r="FU26" s="11">
        <f>+FI26*(1+Variables!$C$6)</f>
        <v>65651738.656168982</v>
      </c>
      <c r="FV26" s="11">
        <f>+FJ26*(1+Variables!$C$6)</f>
        <v>65651738.656168982</v>
      </c>
      <c r="FW26" s="11">
        <f>+FK26*(1+Variables!$C$6)</f>
        <v>65651738.656168982</v>
      </c>
      <c r="FX26" s="11">
        <f>+FL26*(1+Variables!$C$6)</f>
        <v>65651738.656168982</v>
      </c>
      <c r="FY26" s="11">
        <f>+FM26*(1+Variables!$C$6)</f>
        <v>65651738.656168982</v>
      </c>
      <c r="FZ26" s="11">
        <f>+FN26*(1+Variables!$C$6)</f>
        <v>65651738.656168982</v>
      </c>
      <c r="GA26" s="11">
        <f>+FO26*(1+Variables!$C$6)</f>
        <v>65651738.656168982</v>
      </c>
      <c r="GB26" s="11">
        <f>+FP26*(1+Variables!$C$6)</f>
        <v>65651738.656168982</v>
      </c>
      <c r="GC26" s="11">
        <f>+FQ26*(1+Variables!$C$6)</f>
        <v>65651738.656168982</v>
      </c>
      <c r="GD26" s="11">
        <f>+FR26*(1+Variables!$C$6)</f>
        <v>68107113.68190971</v>
      </c>
      <c r="GE26" s="11">
        <f>+FS26*(1+Variables!$C$6)</f>
        <v>68107113.68190971</v>
      </c>
      <c r="GF26" s="11">
        <f>+FT26*(1+Variables!$C$6)</f>
        <v>68107113.68190971</v>
      </c>
      <c r="GG26" s="11">
        <f>+FU26*(1+Variables!$C$6)</f>
        <v>68107113.68190971</v>
      </c>
      <c r="GH26" s="11">
        <f>+FV26*(1+Variables!$C$6)</f>
        <v>68107113.68190971</v>
      </c>
      <c r="GI26" s="11">
        <f>+FW26*(1+Variables!$C$6)</f>
        <v>68107113.68190971</v>
      </c>
      <c r="GJ26" s="11">
        <f>+FX26*(1+Variables!$C$6)</f>
        <v>68107113.68190971</v>
      </c>
      <c r="GK26" s="11">
        <f>+FY26*(1+Variables!$C$6)</f>
        <v>68107113.68190971</v>
      </c>
      <c r="GL26" s="11">
        <f>+FZ26*(1+Variables!$C$6)</f>
        <v>68107113.68190971</v>
      </c>
      <c r="GM26" s="11">
        <f>+GA26*(1+Variables!$C$6)</f>
        <v>68107113.68190971</v>
      </c>
      <c r="GN26" s="11">
        <f>+GB26*(1+Variables!$C$6)</f>
        <v>68107113.68190971</v>
      </c>
      <c r="GO26" s="11">
        <f>+GC26*(1+Variables!$C$6)</f>
        <v>68107113.68190971</v>
      </c>
      <c r="GP26" s="11">
        <f>+GD26*(1+Variables!$C$6)</f>
        <v>70654319.733613133</v>
      </c>
      <c r="GQ26" s="11">
        <f>+GE26*(1+Variables!$C$6)</f>
        <v>70654319.733613133</v>
      </c>
      <c r="GR26" s="11">
        <f>+GF26*(1+Variables!$C$6)</f>
        <v>70654319.733613133</v>
      </c>
      <c r="GS26" s="11">
        <f>+GG26*(1+Variables!$C$6)</f>
        <v>70654319.733613133</v>
      </c>
      <c r="GT26" s="11">
        <f>+GH26*(1+Variables!$C$6)</f>
        <v>70654319.733613133</v>
      </c>
      <c r="GU26" s="11">
        <f>+GI26*(1+Variables!$C$6)</f>
        <v>70654319.733613133</v>
      </c>
      <c r="GV26" s="11">
        <f>+GJ26*(1+Variables!$C$6)</f>
        <v>70654319.733613133</v>
      </c>
      <c r="GW26" s="11">
        <f>+GK26*(1+Variables!$C$6)</f>
        <v>70654319.733613133</v>
      </c>
      <c r="GX26" s="11">
        <f>+GL26*(1+Variables!$C$6)</f>
        <v>70654319.733613133</v>
      </c>
      <c r="GY26" s="11">
        <f>+GM26*(1+Variables!$C$6)</f>
        <v>70654319.733613133</v>
      </c>
      <c r="GZ26" s="11">
        <f>+GN26*(1+Variables!$C$6)</f>
        <v>70654319.733613133</v>
      </c>
      <c r="HA26" s="11">
        <f>+GO26*(1+Variables!$C$6)</f>
        <v>70654319.733613133</v>
      </c>
      <c r="HB26" s="11">
        <f>+GP26*(1+Variables!$C$6)</f>
        <v>73296791.291650265</v>
      </c>
      <c r="HC26" s="11">
        <f>+GQ26*(1+Variables!$C$6)</f>
        <v>73296791.291650265</v>
      </c>
      <c r="HD26" s="11">
        <f>+GR26*(1+Variables!$C$6)</f>
        <v>73296791.291650265</v>
      </c>
      <c r="HE26" s="11">
        <f>+GS26*(1+Variables!$C$6)</f>
        <v>73296791.291650265</v>
      </c>
      <c r="HF26" s="11">
        <f>+GT26*(1+Variables!$C$6)</f>
        <v>73296791.291650265</v>
      </c>
      <c r="HG26" s="11">
        <f>+GU26*(1+Variables!$C$6)</f>
        <v>73296791.291650265</v>
      </c>
      <c r="HH26" s="11">
        <f>+GV26*(1+Variables!$C$6)</f>
        <v>73296791.291650265</v>
      </c>
      <c r="HI26" s="11">
        <f>+GW26*(1+Variables!$C$6)</f>
        <v>73296791.291650265</v>
      </c>
      <c r="HJ26" s="11">
        <f>+GX26*(1+Variables!$C$6)</f>
        <v>73296791.291650265</v>
      </c>
      <c r="HK26" s="11">
        <f>+GY26*(1+Variables!$C$6)</f>
        <v>73296791.291650265</v>
      </c>
      <c r="HL26" s="11">
        <f>+GZ26*(1+Variables!$C$6)</f>
        <v>73296791.291650265</v>
      </c>
      <c r="HM26" s="11">
        <f>+HA26*(1+Variables!$C$6)</f>
        <v>73296791.291650265</v>
      </c>
      <c r="HN26" s="11">
        <f>+HB26*(1+Variables!$C$6)</f>
        <v>76038091.285957992</v>
      </c>
      <c r="HO26" s="11">
        <f>+HC26*(1+Variables!$C$6)</f>
        <v>76038091.285957992</v>
      </c>
      <c r="HP26" s="11">
        <f>+HD26*(1+Variables!$C$6)</f>
        <v>76038091.285957992</v>
      </c>
      <c r="HQ26" s="11">
        <f>+HE26*(1+Variables!$C$6)</f>
        <v>76038091.285957992</v>
      </c>
      <c r="HR26" s="11">
        <f>+HF26*(1+Variables!$C$6)</f>
        <v>76038091.285957992</v>
      </c>
      <c r="HS26" s="11">
        <f>+HG26*(1+Variables!$C$6)</f>
        <v>76038091.285957992</v>
      </c>
      <c r="HT26" s="11">
        <f>+HH26*(1+Variables!$C$6)</f>
        <v>76038091.285957992</v>
      </c>
      <c r="HU26" s="11">
        <f>+HI26*(1+Variables!$C$6)</f>
        <v>76038091.285957992</v>
      </c>
      <c r="HV26" s="11">
        <f>+HJ26*(1+Variables!$C$6)</f>
        <v>76038091.285957992</v>
      </c>
      <c r="HW26" s="11">
        <f>+HK26*(1+Variables!$C$6)</f>
        <v>76038091.285957992</v>
      </c>
      <c r="HX26" s="11">
        <f>+HL26*(1+Variables!$C$6)</f>
        <v>76038091.285957992</v>
      </c>
      <c r="HY26" s="11">
        <f>+HM26*(1+Variables!$C$6)</f>
        <v>76038091.285957992</v>
      </c>
      <c r="HZ26" s="11">
        <f>+HN26*(1+Variables!$C$6)</f>
        <v>78881915.900052831</v>
      </c>
      <c r="IA26" s="11">
        <f>+HO26*(1+Variables!$C$6)</f>
        <v>78881915.900052831</v>
      </c>
      <c r="IB26" s="11">
        <f>+HP26*(1+Variables!$C$6)</f>
        <v>78881915.900052831</v>
      </c>
      <c r="IC26" s="11">
        <f>+HQ26*(1+Variables!$C$6)</f>
        <v>78881915.900052831</v>
      </c>
      <c r="ID26" s="11">
        <f>+HR26*(1+Variables!$C$6)</f>
        <v>78881915.900052831</v>
      </c>
      <c r="IE26" s="11">
        <f>+HS26*(1+Variables!$C$6)</f>
        <v>78881915.900052831</v>
      </c>
      <c r="IF26" s="11">
        <f>+HT26*(1+Variables!$C$6)</f>
        <v>78881915.900052831</v>
      </c>
      <c r="IG26" s="11">
        <f>+HU26*(1+Variables!$C$6)</f>
        <v>78881915.900052831</v>
      </c>
      <c r="IH26" s="11">
        <f>+HV26*(1+Variables!$C$6)</f>
        <v>78881915.900052831</v>
      </c>
      <c r="II26" s="11">
        <f>+HW26*(1+Variables!$C$6)</f>
        <v>78881915.900052831</v>
      </c>
      <c r="IJ26" s="11">
        <f>+HX26*(1+Variables!$C$6)</f>
        <v>78881915.900052831</v>
      </c>
      <c r="IK26" s="11">
        <f>+HY26*(1+Variables!$C$6)</f>
        <v>78881915.900052831</v>
      </c>
    </row>
    <row r="27" spans="2:245" x14ac:dyDescent="0.35">
      <c r="B27" t="s">
        <v>219</v>
      </c>
      <c r="F27" s="10">
        <f>+SUM(F28:F29)</f>
        <v>70028000</v>
      </c>
      <c r="G27" s="10">
        <f>+SUM(G28:G29)</f>
        <v>70028000</v>
      </c>
      <c r="H27" s="10">
        <f>+SUM(H28:H29)</f>
        <v>70028000</v>
      </c>
      <c r="I27" s="10">
        <f>+SUM(I28:I29)</f>
        <v>70028000</v>
      </c>
      <c r="J27" s="10">
        <f t="shared" ref="J27:BU27" si="54">+SUM(J28:J29)</f>
        <v>70028000</v>
      </c>
      <c r="K27" s="10">
        <f t="shared" si="54"/>
        <v>70028000</v>
      </c>
      <c r="L27" s="10">
        <f t="shared" si="54"/>
        <v>70028000</v>
      </c>
      <c r="M27" s="10">
        <f t="shared" si="54"/>
        <v>70028000</v>
      </c>
      <c r="N27" s="10">
        <f t="shared" si="54"/>
        <v>70028000</v>
      </c>
      <c r="O27" s="10">
        <f t="shared" si="54"/>
        <v>70028000</v>
      </c>
      <c r="P27" s="10">
        <f t="shared" si="54"/>
        <v>70028000</v>
      </c>
      <c r="Q27" s="10">
        <f t="shared" si="54"/>
        <v>70028000</v>
      </c>
      <c r="R27" s="10">
        <f t="shared" si="54"/>
        <v>73697467.200000003</v>
      </c>
      <c r="S27" s="10">
        <f t="shared" si="54"/>
        <v>73697467.200000003</v>
      </c>
      <c r="T27" s="10">
        <f t="shared" si="54"/>
        <v>73697467.200000003</v>
      </c>
      <c r="U27" s="10">
        <f t="shared" si="54"/>
        <v>73697467.200000003</v>
      </c>
      <c r="V27" s="10">
        <f t="shared" si="54"/>
        <v>73697467.200000003</v>
      </c>
      <c r="W27" s="10">
        <f t="shared" si="54"/>
        <v>73697467.200000003</v>
      </c>
      <c r="X27" s="10">
        <f t="shared" si="54"/>
        <v>73697467.200000003</v>
      </c>
      <c r="Y27" s="10">
        <f t="shared" si="54"/>
        <v>73697467.200000003</v>
      </c>
      <c r="Z27" s="10">
        <f t="shared" si="54"/>
        <v>73697467.200000003</v>
      </c>
      <c r="AA27" s="10">
        <f t="shared" si="54"/>
        <v>73697467.200000003</v>
      </c>
      <c r="AB27" s="10">
        <f t="shared" si="54"/>
        <v>73697467.200000003</v>
      </c>
      <c r="AC27" s="10">
        <f t="shared" si="54"/>
        <v>73697467.200000003</v>
      </c>
      <c r="AD27" s="10">
        <f t="shared" si="54"/>
        <v>77559214.481279999</v>
      </c>
      <c r="AE27" s="10">
        <f t="shared" si="54"/>
        <v>77559214.481279999</v>
      </c>
      <c r="AF27" s="10">
        <f t="shared" si="54"/>
        <v>77559214.481279999</v>
      </c>
      <c r="AG27" s="10">
        <f t="shared" si="54"/>
        <v>77559214.481279999</v>
      </c>
      <c r="AH27" s="10">
        <f t="shared" si="54"/>
        <v>77559214.481279999</v>
      </c>
      <c r="AI27" s="10">
        <f t="shared" si="54"/>
        <v>77559214.481279999</v>
      </c>
      <c r="AJ27" s="10">
        <f t="shared" si="54"/>
        <v>77559214.481279999</v>
      </c>
      <c r="AK27" s="10">
        <f t="shared" si="54"/>
        <v>77559214.481279999</v>
      </c>
      <c r="AL27" s="10">
        <f t="shared" si="54"/>
        <v>77559214.481279999</v>
      </c>
      <c r="AM27" s="10">
        <f t="shared" si="54"/>
        <v>77559214.481279999</v>
      </c>
      <c r="AN27" s="10">
        <f t="shared" si="54"/>
        <v>77559214.481279999</v>
      </c>
      <c r="AO27" s="10">
        <f t="shared" si="54"/>
        <v>77559214.481279999</v>
      </c>
      <c r="AP27" s="10">
        <f t="shared" si="54"/>
        <v>81623317.320099071</v>
      </c>
      <c r="AQ27" s="10">
        <f t="shared" si="54"/>
        <v>81623317.320099071</v>
      </c>
      <c r="AR27" s="10">
        <f t="shared" si="54"/>
        <v>81623317.320099071</v>
      </c>
      <c r="AS27" s="10">
        <f t="shared" si="54"/>
        <v>81623317.320099071</v>
      </c>
      <c r="AT27" s="10">
        <f t="shared" si="54"/>
        <v>81623317.320099071</v>
      </c>
      <c r="AU27" s="10">
        <f t="shared" si="54"/>
        <v>81623317.320099071</v>
      </c>
      <c r="AV27" s="10">
        <f t="shared" si="54"/>
        <v>81623317.320099071</v>
      </c>
      <c r="AW27" s="10">
        <f t="shared" si="54"/>
        <v>81623317.320099071</v>
      </c>
      <c r="AX27" s="10">
        <f t="shared" si="54"/>
        <v>81623317.320099071</v>
      </c>
      <c r="AY27" s="10">
        <f t="shared" si="54"/>
        <v>81623317.320099071</v>
      </c>
      <c r="AZ27" s="10">
        <f t="shared" si="54"/>
        <v>81623317.320099071</v>
      </c>
      <c r="BA27" s="10">
        <f t="shared" si="54"/>
        <v>81623317.320099071</v>
      </c>
      <c r="BB27" s="10">
        <f t="shared" si="54"/>
        <v>85900379.147672266</v>
      </c>
      <c r="BC27" s="10">
        <f t="shared" si="54"/>
        <v>85900379.147672266</v>
      </c>
      <c r="BD27" s="10">
        <f t="shared" si="54"/>
        <v>85900379.147672266</v>
      </c>
      <c r="BE27" s="10">
        <f t="shared" si="54"/>
        <v>85900379.147672266</v>
      </c>
      <c r="BF27" s="10">
        <f t="shared" si="54"/>
        <v>85900379.147672266</v>
      </c>
      <c r="BG27" s="10">
        <f t="shared" si="54"/>
        <v>85900379.147672266</v>
      </c>
      <c r="BH27" s="10">
        <f t="shared" si="54"/>
        <v>85900379.147672266</v>
      </c>
      <c r="BI27" s="10">
        <f t="shared" si="54"/>
        <v>85900379.147672266</v>
      </c>
      <c r="BJ27" s="10">
        <f t="shared" si="54"/>
        <v>85900379.147672266</v>
      </c>
      <c r="BK27" s="10">
        <f t="shared" si="54"/>
        <v>85900379.147672266</v>
      </c>
      <c r="BL27" s="10">
        <f t="shared" si="54"/>
        <v>85900379.147672266</v>
      </c>
      <c r="BM27" s="10">
        <f t="shared" si="54"/>
        <v>85900379.147672266</v>
      </c>
      <c r="BN27" s="10">
        <f t="shared" si="54"/>
        <v>90401559.015010297</v>
      </c>
      <c r="BO27" s="10">
        <f t="shared" si="54"/>
        <v>90401559.015010297</v>
      </c>
      <c r="BP27" s="10">
        <f t="shared" si="54"/>
        <v>90401559.015010297</v>
      </c>
      <c r="BQ27" s="10">
        <f t="shared" si="54"/>
        <v>90401559.015010297</v>
      </c>
      <c r="BR27" s="10">
        <f t="shared" si="54"/>
        <v>90401559.015010297</v>
      </c>
      <c r="BS27" s="10">
        <f t="shared" si="54"/>
        <v>90401559.015010297</v>
      </c>
      <c r="BT27" s="10">
        <f t="shared" si="54"/>
        <v>90401559.015010297</v>
      </c>
      <c r="BU27" s="10">
        <f t="shared" si="54"/>
        <v>90401559.015010297</v>
      </c>
      <c r="BV27" s="10">
        <f t="shared" ref="BV27:EG27" si="55">+SUM(BV28:BV29)</f>
        <v>90401559.015010297</v>
      </c>
      <c r="BW27" s="10">
        <f t="shared" si="55"/>
        <v>90401559.015010297</v>
      </c>
      <c r="BX27" s="10">
        <f t="shared" si="55"/>
        <v>90401559.015010297</v>
      </c>
      <c r="BY27" s="10">
        <f t="shared" si="55"/>
        <v>90401559.015010297</v>
      </c>
      <c r="BZ27" s="10">
        <f t="shared" si="55"/>
        <v>95138600.707396835</v>
      </c>
      <c r="CA27" s="10">
        <f t="shared" si="55"/>
        <v>95138600.707396835</v>
      </c>
      <c r="CB27" s="10">
        <f t="shared" si="55"/>
        <v>95138600.707396835</v>
      </c>
      <c r="CC27" s="10">
        <f t="shared" si="55"/>
        <v>95138600.707396835</v>
      </c>
      <c r="CD27" s="10">
        <f t="shared" si="55"/>
        <v>95138600.707396835</v>
      </c>
      <c r="CE27" s="10">
        <f t="shared" si="55"/>
        <v>95138600.707396835</v>
      </c>
      <c r="CF27" s="10">
        <f t="shared" si="55"/>
        <v>95138600.707396835</v>
      </c>
      <c r="CG27" s="10">
        <f t="shared" si="55"/>
        <v>95138600.707396835</v>
      </c>
      <c r="CH27" s="10">
        <f t="shared" si="55"/>
        <v>95138600.707396835</v>
      </c>
      <c r="CI27" s="10">
        <f t="shared" si="55"/>
        <v>95138600.707396835</v>
      </c>
      <c r="CJ27" s="10">
        <f t="shared" si="55"/>
        <v>95138600.707396835</v>
      </c>
      <c r="CK27" s="10">
        <f t="shared" si="55"/>
        <v>95138600.707396835</v>
      </c>
      <c r="CL27" s="10">
        <f t="shared" si="55"/>
        <v>100123863.38446443</v>
      </c>
      <c r="CM27" s="10">
        <f t="shared" si="55"/>
        <v>100123863.38446443</v>
      </c>
      <c r="CN27" s="10">
        <f t="shared" si="55"/>
        <v>100123863.38446443</v>
      </c>
      <c r="CO27" s="10">
        <f t="shared" si="55"/>
        <v>100123863.38446443</v>
      </c>
      <c r="CP27" s="10">
        <f t="shared" si="55"/>
        <v>100123863.38446443</v>
      </c>
      <c r="CQ27" s="10">
        <f t="shared" si="55"/>
        <v>100123863.38446443</v>
      </c>
      <c r="CR27" s="10">
        <f t="shared" si="55"/>
        <v>100123863.38446443</v>
      </c>
      <c r="CS27" s="10">
        <f t="shared" si="55"/>
        <v>100123863.38446443</v>
      </c>
      <c r="CT27" s="10">
        <f t="shared" si="55"/>
        <v>100123863.38446443</v>
      </c>
      <c r="CU27" s="10">
        <f t="shared" si="55"/>
        <v>100123863.38446443</v>
      </c>
      <c r="CV27" s="10">
        <f t="shared" si="55"/>
        <v>100123863.38446443</v>
      </c>
      <c r="CW27" s="10">
        <f t="shared" si="55"/>
        <v>100123863.38446443</v>
      </c>
      <c r="CX27" s="10">
        <f t="shared" si="55"/>
        <v>105370353.82581037</v>
      </c>
      <c r="CY27" s="10">
        <f t="shared" si="55"/>
        <v>105370353.82581037</v>
      </c>
      <c r="CZ27" s="10">
        <f t="shared" si="55"/>
        <v>105370353.82581037</v>
      </c>
      <c r="DA27" s="10">
        <f t="shared" si="55"/>
        <v>105370353.82581037</v>
      </c>
      <c r="DB27" s="10">
        <f t="shared" si="55"/>
        <v>105370353.82581037</v>
      </c>
      <c r="DC27" s="10">
        <f t="shared" si="55"/>
        <v>105370353.82581037</v>
      </c>
      <c r="DD27" s="10">
        <f t="shared" si="55"/>
        <v>105370353.82581037</v>
      </c>
      <c r="DE27" s="10">
        <f t="shared" si="55"/>
        <v>105370353.82581037</v>
      </c>
      <c r="DF27" s="10">
        <f t="shared" si="55"/>
        <v>105370353.82581037</v>
      </c>
      <c r="DG27" s="10">
        <f t="shared" si="55"/>
        <v>105370353.82581037</v>
      </c>
      <c r="DH27" s="10">
        <f t="shared" si="55"/>
        <v>105370353.82581037</v>
      </c>
      <c r="DI27" s="10">
        <f t="shared" si="55"/>
        <v>105370353.82581037</v>
      </c>
      <c r="DJ27" s="10">
        <f t="shared" si="55"/>
        <v>110891760.36628284</v>
      </c>
      <c r="DK27" s="10">
        <f t="shared" si="55"/>
        <v>110891760.36628284</v>
      </c>
      <c r="DL27" s="10">
        <f t="shared" si="55"/>
        <v>110891760.36628284</v>
      </c>
      <c r="DM27" s="10">
        <f t="shared" si="55"/>
        <v>110891760.36628284</v>
      </c>
      <c r="DN27" s="10">
        <f t="shared" si="55"/>
        <v>110891760.36628284</v>
      </c>
      <c r="DO27" s="10">
        <f t="shared" si="55"/>
        <v>110891760.36628284</v>
      </c>
      <c r="DP27" s="10">
        <f t="shared" si="55"/>
        <v>110891760.36628284</v>
      </c>
      <c r="DQ27" s="10">
        <f t="shared" si="55"/>
        <v>110891760.36628284</v>
      </c>
      <c r="DR27" s="10">
        <f t="shared" si="55"/>
        <v>110891760.36628284</v>
      </c>
      <c r="DS27" s="10">
        <f t="shared" si="55"/>
        <v>110891760.36628284</v>
      </c>
      <c r="DT27" s="10">
        <f t="shared" si="55"/>
        <v>110891760.36628284</v>
      </c>
      <c r="DU27" s="10">
        <f t="shared" si="55"/>
        <v>110891760.36628284</v>
      </c>
      <c r="DV27" s="10">
        <f t="shared" si="55"/>
        <v>116702488.60947606</v>
      </c>
      <c r="DW27" s="10">
        <f t="shared" si="55"/>
        <v>116702488.60947606</v>
      </c>
      <c r="DX27" s="10">
        <f t="shared" si="55"/>
        <v>116702488.60947606</v>
      </c>
      <c r="DY27" s="10">
        <f t="shared" si="55"/>
        <v>116702488.60947606</v>
      </c>
      <c r="DZ27" s="10">
        <f t="shared" si="55"/>
        <v>116702488.60947606</v>
      </c>
      <c r="EA27" s="10">
        <f t="shared" si="55"/>
        <v>116702488.60947606</v>
      </c>
      <c r="EB27" s="10">
        <f t="shared" si="55"/>
        <v>116702488.60947606</v>
      </c>
      <c r="EC27" s="10">
        <f t="shared" si="55"/>
        <v>116702488.60947606</v>
      </c>
      <c r="ED27" s="10">
        <f t="shared" si="55"/>
        <v>116702488.60947606</v>
      </c>
      <c r="EE27" s="10">
        <f t="shared" si="55"/>
        <v>116702488.60947606</v>
      </c>
      <c r="EF27" s="10">
        <f t="shared" si="55"/>
        <v>116702488.60947606</v>
      </c>
      <c r="EG27" s="10">
        <f t="shared" si="55"/>
        <v>116702488.60947606</v>
      </c>
      <c r="EH27" s="10">
        <f t="shared" ref="EH27:GS27" si="56">+SUM(EH28:EH29)</f>
        <v>122817699.01261258</v>
      </c>
      <c r="EI27" s="10">
        <f t="shared" si="56"/>
        <v>122817699.01261258</v>
      </c>
      <c r="EJ27" s="10">
        <f t="shared" si="56"/>
        <v>122817699.01261258</v>
      </c>
      <c r="EK27" s="10">
        <f t="shared" si="56"/>
        <v>122817699.01261258</v>
      </c>
      <c r="EL27" s="10">
        <f t="shared" si="56"/>
        <v>122817699.01261258</v>
      </c>
      <c r="EM27" s="10">
        <f t="shared" si="56"/>
        <v>122817699.01261258</v>
      </c>
      <c r="EN27" s="10">
        <f t="shared" si="56"/>
        <v>122817699.01261258</v>
      </c>
      <c r="EO27" s="10">
        <f t="shared" si="56"/>
        <v>122817699.01261258</v>
      </c>
      <c r="EP27" s="10">
        <f t="shared" si="56"/>
        <v>122817699.01261258</v>
      </c>
      <c r="EQ27" s="10">
        <f t="shared" si="56"/>
        <v>122817699.01261258</v>
      </c>
      <c r="ER27" s="10">
        <f t="shared" si="56"/>
        <v>122817699.01261258</v>
      </c>
      <c r="ES27" s="10">
        <f t="shared" si="56"/>
        <v>122817699.01261258</v>
      </c>
      <c r="ET27" s="10">
        <f t="shared" si="56"/>
        <v>129253346.44087347</v>
      </c>
      <c r="EU27" s="10">
        <f t="shared" si="56"/>
        <v>129253346.44087347</v>
      </c>
      <c r="EV27" s="10">
        <f t="shared" si="56"/>
        <v>129253346.44087347</v>
      </c>
      <c r="EW27" s="10">
        <f t="shared" si="56"/>
        <v>129253346.44087347</v>
      </c>
      <c r="EX27" s="10">
        <f t="shared" si="56"/>
        <v>129253346.44087347</v>
      </c>
      <c r="EY27" s="10">
        <f t="shared" si="56"/>
        <v>129253346.44087347</v>
      </c>
      <c r="EZ27" s="10">
        <f t="shared" si="56"/>
        <v>129253346.44087347</v>
      </c>
      <c r="FA27" s="10">
        <f t="shared" si="56"/>
        <v>129253346.44087347</v>
      </c>
      <c r="FB27" s="10">
        <f t="shared" si="56"/>
        <v>129253346.44087347</v>
      </c>
      <c r="FC27" s="10">
        <f t="shared" si="56"/>
        <v>129253346.44087347</v>
      </c>
      <c r="FD27" s="10">
        <f t="shared" si="56"/>
        <v>129253346.44087347</v>
      </c>
      <c r="FE27" s="10">
        <f t="shared" si="56"/>
        <v>129253346.44087347</v>
      </c>
      <c r="FF27" s="10">
        <f t="shared" si="56"/>
        <v>136026221.79437524</v>
      </c>
      <c r="FG27" s="10">
        <f t="shared" si="56"/>
        <v>136026221.79437524</v>
      </c>
      <c r="FH27" s="10">
        <f t="shared" si="56"/>
        <v>136026221.79437524</v>
      </c>
      <c r="FI27" s="10">
        <f t="shared" si="56"/>
        <v>136026221.79437524</v>
      </c>
      <c r="FJ27" s="10">
        <f t="shared" si="56"/>
        <v>136026221.79437524</v>
      </c>
      <c r="FK27" s="10">
        <f t="shared" si="56"/>
        <v>136026221.79437524</v>
      </c>
      <c r="FL27" s="10">
        <f t="shared" si="56"/>
        <v>136026221.79437524</v>
      </c>
      <c r="FM27" s="10">
        <f t="shared" si="56"/>
        <v>136026221.79437524</v>
      </c>
      <c r="FN27" s="10">
        <f t="shared" si="56"/>
        <v>136026221.79437524</v>
      </c>
      <c r="FO27" s="10">
        <f t="shared" si="56"/>
        <v>136026221.79437524</v>
      </c>
      <c r="FP27" s="10">
        <f t="shared" si="56"/>
        <v>136026221.79437524</v>
      </c>
      <c r="FQ27" s="10">
        <f t="shared" si="56"/>
        <v>136026221.79437524</v>
      </c>
      <c r="FR27" s="10">
        <f t="shared" si="56"/>
        <v>143153995.81640053</v>
      </c>
      <c r="FS27" s="10">
        <f t="shared" si="56"/>
        <v>143153995.81640053</v>
      </c>
      <c r="FT27" s="10">
        <f t="shared" si="56"/>
        <v>143153995.81640053</v>
      </c>
      <c r="FU27" s="10">
        <f t="shared" si="56"/>
        <v>143153995.81640053</v>
      </c>
      <c r="FV27" s="10">
        <f t="shared" si="56"/>
        <v>143153995.81640053</v>
      </c>
      <c r="FW27" s="10">
        <f t="shared" si="56"/>
        <v>143153995.81640053</v>
      </c>
      <c r="FX27" s="10">
        <f t="shared" si="56"/>
        <v>143153995.81640053</v>
      </c>
      <c r="FY27" s="10">
        <f t="shared" si="56"/>
        <v>143153995.81640053</v>
      </c>
      <c r="FZ27" s="10">
        <f t="shared" si="56"/>
        <v>143153995.81640053</v>
      </c>
      <c r="GA27" s="10">
        <f t="shared" si="56"/>
        <v>143153995.81640053</v>
      </c>
      <c r="GB27" s="10">
        <f t="shared" si="56"/>
        <v>143153995.81640053</v>
      </c>
      <c r="GC27" s="10">
        <f t="shared" si="56"/>
        <v>143153995.81640053</v>
      </c>
      <c r="GD27" s="10">
        <f t="shared" si="56"/>
        <v>150655265.19717991</v>
      </c>
      <c r="GE27" s="10">
        <f t="shared" si="56"/>
        <v>150655265.19717991</v>
      </c>
      <c r="GF27" s="10">
        <f t="shared" si="56"/>
        <v>150655265.19717991</v>
      </c>
      <c r="GG27" s="10">
        <f t="shared" si="56"/>
        <v>150655265.19717991</v>
      </c>
      <c r="GH27" s="10">
        <f t="shared" si="56"/>
        <v>150655265.19717991</v>
      </c>
      <c r="GI27" s="10">
        <f t="shared" si="56"/>
        <v>150655265.19717991</v>
      </c>
      <c r="GJ27" s="10">
        <f t="shared" si="56"/>
        <v>150655265.19717991</v>
      </c>
      <c r="GK27" s="10">
        <f t="shared" si="56"/>
        <v>150655265.19717991</v>
      </c>
      <c r="GL27" s="10">
        <f t="shared" si="56"/>
        <v>150655265.19717991</v>
      </c>
      <c r="GM27" s="10">
        <f t="shared" si="56"/>
        <v>150655265.19717991</v>
      </c>
      <c r="GN27" s="10">
        <f t="shared" si="56"/>
        <v>150655265.19717991</v>
      </c>
      <c r="GO27" s="10">
        <f t="shared" si="56"/>
        <v>150655265.19717991</v>
      </c>
      <c r="GP27" s="10">
        <f t="shared" si="56"/>
        <v>158549601.09351215</v>
      </c>
      <c r="GQ27" s="10">
        <f t="shared" si="56"/>
        <v>158549601.09351215</v>
      </c>
      <c r="GR27" s="10">
        <f t="shared" si="56"/>
        <v>158549601.09351215</v>
      </c>
      <c r="GS27" s="10">
        <f t="shared" si="56"/>
        <v>158549601.09351215</v>
      </c>
      <c r="GT27" s="10">
        <f t="shared" ref="GT27:IK27" si="57">+SUM(GT28:GT29)</f>
        <v>158549601.09351215</v>
      </c>
      <c r="GU27" s="10">
        <f t="shared" si="57"/>
        <v>158549601.09351215</v>
      </c>
      <c r="GV27" s="10">
        <f t="shared" si="57"/>
        <v>158549601.09351215</v>
      </c>
      <c r="GW27" s="10">
        <f t="shared" si="57"/>
        <v>158549601.09351215</v>
      </c>
      <c r="GX27" s="10">
        <f t="shared" si="57"/>
        <v>158549601.09351215</v>
      </c>
      <c r="GY27" s="10">
        <f t="shared" si="57"/>
        <v>158549601.09351215</v>
      </c>
      <c r="GZ27" s="10">
        <f t="shared" si="57"/>
        <v>158549601.09351215</v>
      </c>
      <c r="HA27" s="10">
        <f t="shared" si="57"/>
        <v>158549601.09351215</v>
      </c>
      <c r="HB27" s="10">
        <f t="shared" si="57"/>
        <v>166857600.19081217</v>
      </c>
      <c r="HC27" s="10">
        <f t="shared" si="57"/>
        <v>166857600.19081217</v>
      </c>
      <c r="HD27" s="10">
        <f t="shared" si="57"/>
        <v>166857600.19081217</v>
      </c>
      <c r="HE27" s="10">
        <f t="shared" si="57"/>
        <v>166857600.19081217</v>
      </c>
      <c r="HF27" s="10">
        <f t="shared" si="57"/>
        <v>166857600.19081217</v>
      </c>
      <c r="HG27" s="10">
        <f t="shared" si="57"/>
        <v>166857600.19081217</v>
      </c>
      <c r="HH27" s="10">
        <f t="shared" si="57"/>
        <v>166857600.19081217</v>
      </c>
      <c r="HI27" s="10">
        <f t="shared" si="57"/>
        <v>166857600.19081217</v>
      </c>
      <c r="HJ27" s="10">
        <f t="shared" si="57"/>
        <v>166857600.19081217</v>
      </c>
      <c r="HK27" s="10">
        <f t="shared" si="57"/>
        <v>166857600.19081217</v>
      </c>
      <c r="HL27" s="10">
        <f t="shared" si="57"/>
        <v>166857600.19081217</v>
      </c>
      <c r="HM27" s="10">
        <f t="shared" si="57"/>
        <v>166857600.19081217</v>
      </c>
      <c r="HN27" s="10">
        <f t="shared" si="57"/>
        <v>175600938.44081074</v>
      </c>
      <c r="HO27" s="10">
        <f t="shared" si="57"/>
        <v>175600938.44081074</v>
      </c>
      <c r="HP27" s="10">
        <f t="shared" si="57"/>
        <v>175600938.44081074</v>
      </c>
      <c r="HQ27" s="10">
        <f t="shared" si="57"/>
        <v>175600938.44081074</v>
      </c>
      <c r="HR27" s="10">
        <f t="shared" si="57"/>
        <v>175600938.44081074</v>
      </c>
      <c r="HS27" s="10">
        <f t="shared" si="57"/>
        <v>175600938.44081074</v>
      </c>
      <c r="HT27" s="10">
        <f t="shared" si="57"/>
        <v>175600938.44081074</v>
      </c>
      <c r="HU27" s="10">
        <f t="shared" si="57"/>
        <v>175600938.44081074</v>
      </c>
      <c r="HV27" s="10">
        <f t="shared" si="57"/>
        <v>175600938.44081074</v>
      </c>
      <c r="HW27" s="10">
        <f t="shared" si="57"/>
        <v>175600938.44081074</v>
      </c>
      <c r="HX27" s="10">
        <f t="shared" si="57"/>
        <v>175600938.44081074</v>
      </c>
      <c r="HY27" s="10">
        <f t="shared" si="57"/>
        <v>175600938.44081074</v>
      </c>
      <c r="HZ27" s="10">
        <f t="shared" si="57"/>
        <v>184802427.61510921</v>
      </c>
      <c r="IA27" s="10">
        <f t="shared" si="57"/>
        <v>184802427.61510921</v>
      </c>
      <c r="IB27" s="10">
        <f t="shared" si="57"/>
        <v>184802427.61510921</v>
      </c>
      <c r="IC27" s="10">
        <f t="shared" si="57"/>
        <v>184802427.61510921</v>
      </c>
      <c r="ID27" s="10">
        <f t="shared" si="57"/>
        <v>184802427.61510921</v>
      </c>
      <c r="IE27" s="10">
        <f t="shared" si="57"/>
        <v>184802427.61510921</v>
      </c>
      <c r="IF27" s="10">
        <f t="shared" si="57"/>
        <v>184802427.61510921</v>
      </c>
      <c r="IG27" s="10">
        <f t="shared" si="57"/>
        <v>184802427.61510921</v>
      </c>
      <c r="IH27" s="10">
        <f t="shared" si="57"/>
        <v>184802427.61510921</v>
      </c>
      <c r="II27" s="10">
        <f t="shared" si="57"/>
        <v>184802427.61510921</v>
      </c>
      <c r="IJ27" s="10">
        <f t="shared" si="57"/>
        <v>184802427.61510921</v>
      </c>
      <c r="IK27" s="10">
        <f t="shared" si="57"/>
        <v>184802427.61510921</v>
      </c>
    </row>
    <row r="28" spans="2:245" hidden="1" outlineLevel="1" x14ac:dyDescent="0.35">
      <c r="B28" s="40" t="s">
        <v>175</v>
      </c>
      <c r="F28" s="10">
        <f>47128000</f>
        <v>47128000</v>
      </c>
      <c r="G28" s="10">
        <f>47128000</f>
        <v>47128000</v>
      </c>
      <c r="H28" s="10">
        <f t="shared" ref="H28:Q28" si="58">47128000</f>
        <v>47128000</v>
      </c>
      <c r="I28" s="10">
        <f t="shared" si="58"/>
        <v>47128000</v>
      </c>
      <c r="J28" s="10">
        <f t="shared" si="58"/>
        <v>47128000</v>
      </c>
      <c r="K28" s="10">
        <f t="shared" si="58"/>
        <v>47128000</v>
      </c>
      <c r="L28" s="10">
        <f t="shared" si="58"/>
        <v>47128000</v>
      </c>
      <c r="M28" s="10">
        <f t="shared" si="58"/>
        <v>47128000</v>
      </c>
      <c r="N28" s="10">
        <f t="shared" si="58"/>
        <v>47128000</v>
      </c>
      <c r="O28" s="10">
        <f t="shared" si="58"/>
        <v>47128000</v>
      </c>
      <c r="P28" s="10">
        <f t="shared" si="58"/>
        <v>47128000</v>
      </c>
      <c r="Q28" s="10">
        <f t="shared" si="58"/>
        <v>47128000</v>
      </c>
      <c r="R28" s="11">
        <f>+Q28*(1+Variables!$C$7)</f>
        <v>49597507.200000003</v>
      </c>
      <c r="S28" s="11">
        <f>+R28</f>
        <v>49597507.200000003</v>
      </c>
      <c r="T28" s="11">
        <f t="shared" ref="T28:AC28" si="59">+S28</f>
        <v>49597507.200000003</v>
      </c>
      <c r="U28" s="11">
        <f t="shared" si="59"/>
        <v>49597507.200000003</v>
      </c>
      <c r="V28" s="11">
        <f t="shared" si="59"/>
        <v>49597507.200000003</v>
      </c>
      <c r="W28" s="11">
        <f t="shared" si="59"/>
        <v>49597507.200000003</v>
      </c>
      <c r="X28" s="11">
        <f t="shared" si="59"/>
        <v>49597507.200000003</v>
      </c>
      <c r="Y28" s="11">
        <f t="shared" si="59"/>
        <v>49597507.200000003</v>
      </c>
      <c r="Z28" s="11">
        <f t="shared" si="59"/>
        <v>49597507.200000003</v>
      </c>
      <c r="AA28" s="11">
        <f t="shared" si="59"/>
        <v>49597507.200000003</v>
      </c>
      <c r="AB28" s="11">
        <f t="shared" si="59"/>
        <v>49597507.200000003</v>
      </c>
      <c r="AC28" s="11">
        <f t="shared" si="59"/>
        <v>49597507.200000003</v>
      </c>
      <c r="AD28" s="11">
        <f>+AC28*(1+Variables!$C$7)</f>
        <v>52196416.57728</v>
      </c>
      <c r="AE28" s="11">
        <f>+AD28</f>
        <v>52196416.57728</v>
      </c>
      <c r="AF28" s="11">
        <f t="shared" ref="AF28:AO28" si="60">+AE28</f>
        <v>52196416.57728</v>
      </c>
      <c r="AG28" s="11">
        <f t="shared" si="60"/>
        <v>52196416.57728</v>
      </c>
      <c r="AH28" s="11">
        <f t="shared" si="60"/>
        <v>52196416.57728</v>
      </c>
      <c r="AI28" s="11">
        <f t="shared" si="60"/>
        <v>52196416.57728</v>
      </c>
      <c r="AJ28" s="11">
        <f t="shared" si="60"/>
        <v>52196416.57728</v>
      </c>
      <c r="AK28" s="11">
        <f t="shared" si="60"/>
        <v>52196416.57728</v>
      </c>
      <c r="AL28" s="11">
        <f t="shared" si="60"/>
        <v>52196416.57728</v>
      </c>
      <c r="AM28" s="11">
        <f t="shared" si="60"/>
        <v>52196416.57728</v>
      </c>
      <c r="AN28" s="11">
        <f t="shared" si="60"/>
        <v>52196416.57728</v>
      </c>
      <c r="AO28" s="11">
        <f t="shared" si="60"/>
        <v>52196416.57728</v>
      </c>
      <c r="AP28" s="11">
        <f>+AO28*(1+Variables!$C$7)</f>
        <v>54931508.805929475</v>
      </c>
      <c r="AQ28" s="11">
        <f>+AP28</f>
        <v>54931508.805929475</v>
      </c>
      <c r="AR28" s="11">
        <f t="shared" ref="AR28:BA28" si="61">+AQ28</f>
        <v>54931508.805929475</v>
      </c>
      <c r="AS28" s="11">
        <f t="shared" si="61"/>
        <v>54931508.805929475</v>
      </c>
      <c r="AT28" s="11">
        <f t="shared" si="61"/>
        <v>54931508.805929475</v>
      </c>
      <c r="AU28" s="11">
        <f t="shared" si="61"/>
        <v>54931508.805929475</v>
      </c>
      <c r="AV28" s="11">
        <f t="shared" si="61"/>
        <v>54931508.805929475</v>
      </c>
      <c r="AW28" s="11">
        <f t="shared" si="61"/>
        <v>54931508.805929475</v>
      </c>
      <c r="AX28" s="11">
        <f t="shared" si="61"/>
        <v>54931508.805929475</v>
      </c>
      <c r="AY28" s="11">
        <f t="shared" si="61"/>
        <v>54931508.805929475</v>
      </c>
      <c r="AZ28" s="11">
        <f t="shared" si="61"/>
        <v>54931508.805929475</v>
      </c>
      <c r="BA28" s="11">
        <f t="shared" si="61"/>
        <v>54931508.805929475</v>
      </c>
      <c r="BB28" s="11">
        <f>+BA28*(1+Variables!$C$7)</f>
        <v>57809919.867360182</v>
      </c>
      <c r="BC28" s="11">
        <f>+BB28</f>
        <v>57809919.867360182</v>
      </c>
      <c r="BD28" s="11">
        <f t="shared" ref="BD28:BM28" si="62">+BC28</f>
        <v>57809919.867360182</v>
      </c>
      <c r="BE28" s="11">
        <f t="shared" si="62"/>
        <v>57809919.867360182</v>
      </c>
      <c r="BF28" s="11">
        <f t="shared" si="62"/>
        <v>57809919.867360182</v>
      </c>
      <c r="BG28" s="11">
        <f t="shared" si="62"/>
        <v>57809919.867360182</v>
      </c>
      <c r="BH28" s="11">
        <f t="shared" si="62"/>
        <v>57809919.867360182</v>
      </c>
      <c r="BI28" s="11">
        <f t="shared" si="62"/>
        <v>57809919.867360182</v>
      </c>
      <c r="BJ28" s="11">
        <f t="shared" si="62"/>
        <v>57809919.867360182</v>
      </c>
      <c r="BK28" s="11">
        <f t="shared" si="62"/>
        <v>57809919.867360182</v>
      </c>
      <c r="BL28" s="11">
        <f t="shared" si="62"/>
        <v>57809919.867360182</v>
      </c>
      <c r="BM28" s="11">
        <f t="shared" si="62"/>
        <v>57809919.867360182</v>
      </c>
      <c r="BN28" s="11">
        <f>+BM28*(1+Variables!$C$7)</f>
        <v>60839159.668409854</v>
      </c>
      <c r="BO28" s="11">
        <f>+BN28</f>
        <v>60839159.668409854</v>
      </c>
      <c r="BP28" s="11">
        <f t="shared" ref="BP28:BY28" si="63">+BO28</f>
        <v>60839159.668409854</v>
      </c>
      <c r="BQ28" s="11">
        <f t="shared" si="63"/>
        <v>60839159.668409854</v>
      </c>
      <c r="BR28" s="11">
        <f t="shared" si="63"/>
        <v>60839159.668409854</v>
      </c>
      <c r="BS28" s="11">
        <f t="shared" si="63"/>
        <v>60839159.668409854</v>
      </c>
      <c r="BT28" s="11">
        <f t="shared" si="63"/>
        <v>60839159.668409854</v>
      </c>
      <c r="BU28" s="11">
        <f t="shared" si="63"/>
        <v>60839159.668409854</v>
      </c>
      <c r="BV28" s="11">
        <f t="shared" si="63"/>
        <v>60839159.668409854</v>
      </c>
      <c r="BW28" s="11">
        <f t="shared" si="63"/>
        <v>60839159.668409854</v>
      </c>
      <c r="BX28" s="11">
        <f t="shared" si="63"/>
        <v>60839159.668409854</v>
      </c>
      <c r="BY28" s="11">
        <f t="shared" si="63"/>
        <v>60839159.668409854</v>
      </c>
      <c r="BZ28" s="11">
        <f>+BY28*(1+Variables!$C$7)</f>
        <v>64027131.635034531</v>
      </c>
      <c r="CA28" s="11">
        <f>+BZ28</f>
        <v>64027131.635034531</v>
      </c>
      <c r="CB28" s="11">
        <f t="shared" ref="CB28:CK28" si="64">+CA28</f>
        <v>64027131.635034531</v>
      </c>
      <c r="CC28" s="11">
        <f t="shared" si="64"/>
        <v>64027131.635034531</v>
      </c>
      <c r="CD28" s="11">
        <f t="shared" si="64"/>
        <v>64027131.635034531</v>
      </c>
      <c r="CE28" s="11">
        <f t="shared" si="64"/>
        <v>64027131.635034531</v>
      </c>
      <c r="CF28" s="11">
        <f t="shared" si="64"/>
        <v>64027131.635034531</v>
      </c>
      <c r="CG28" s="11">
        <f t="shared" si="64"/>
        <v>64027131.635034531</v>
      </c>
      <c r="CH28" s="11">
        <f t="shared" si="64"/>
        <v>64027131.635034531</v>
      </c>
      <c r="CI28" s="11">
        <f t="shared" si="64"/>
        <v>64027131.635034531</v>
      </c>
      <c r="CJ28" s="11">
        <f t="shared" si="64"/>
        <v>64027131.635034531</v>
      </c>
      <c r="CK28" s="11">
        <f t="shared" si="64"/>
        <v>64027131.635034531</v>
      </c>
      <c r="CL28" s="11">
        <f>+CK28*(1+Variables!$C$7)</f>
        <v>67382153.332710341</v>
      </c>
      <c r="CM28" s="11">
        <f>+CL28</f>
        <v>67382153.332710341</v>
      </c>
      <c r="CN28" s="11">
        <f t="shared" ref="CN28:CW28" si="65">+CM28</f>
        <v>67382153.332710341</v>
      </c>
      <c r="CO28" s="11">
        <f t="shared" si="65"/>
        <v>67382153.332710341</v>
      </c>
      <c r="CP28" s="11">
        <f t="shared" si="65"/>
        <v>67382153.332710341</v>
      </c>
      <c r="CQ28" s="11">
        <f t="shared" si="65"/>
        <v>67382153.332710341</v>
      </c>
      <c r="CR28" s="11">
        <f t="shared" si="65"/>
        <v>67382153.332710341</v>
      </c>
      <c r="CS28" s="11">
        <f t="shared" si="65"/>
        <v>67382153.332710341</v>
      </c>
      <c r="CT28" s="11">
        <f t="shared" si="65"/>
        <v>67382153.332710341</v>
      </c>
      <c r="CU28" s="11">
        <f t="shared" si="65"/>
        <v>67382153.332710341</v>
      </c>
      <c r="CV28" s="11">
        <f t="shared" si="65"/>
        <v>67382153.332710341</v>
      </c>
      <c r="CW28" s="11">
        <f t="shared" si="65"/>
        <v>67382153.332710341</v>
      </c>
      <c r="CX28" s="11">
        <f>+CW28*(1+Variables!$C$7)</f>
        <v>70912978.167344362</v>
      </c>
      <c r="CY28" s="11">
        <f>+CX28</f>
        <v>70912978.167344362</v>
      </c>
      <c r="CZ28" s="11">
        <f t="shared" ref="CZ28:DI28" si="66">+CY28</f>
        <v>70912978.167344362</v>
      </c>
      <c r="DA28" s="11">
        <f t="shared" si="66"/>
        <v>70912978.167344362</v>
      </c>
      <c r="DB28" s="11">
        <f t="shared" si="66"/>
        <v>70912978.167344362</v>
      </c>
      <c r="DC28" s="11">
        <f t="shared" si="66"/>
        <v>70912978.167344362</v>
      </c>
      <c r="DD28" s="11">
        <f t="shared" si="66"/>
        <v>70912978.167344362</v>
      </c>
      <c r="DE28" s="11">
        <f t="shared" si="66"/>
        <v>70912978.167344362</v>
      </c>
      <c r="DF28" s="11">
        <f t="shared" si="66"/>
        <v>70912978.167344362</v>
      </c>
      <c r="DG28" s="11">
        <f t="shared" si="66"/>
        <v>70912978.167344362</v>
      </c>
      <c r="DH28" s="11">
        <f t="shared" si="66"/>
        <v>70912978.167344362</v>
      </c>
      <c r="DI28" s="11">
        <f t="shared" si="66"/>
        <v>70912978.167344362</v>
      </c>
      <c r="DJ28" s="11">
        <f>+DI28*(1+Variables!$C$7)</f>
        <v>74628818.223313212</v>
      </c>
      <c r="DK28" s="11">
        <f>+DJ28</f>
        <v>74628818.223313212</v>
      </c>
      <c r="DL28" s="11">
        <f t="shared" ref="DL28:DU28" si="67">+DK28</f>
        <v>74628818.223313212</v>
      </c>
      <c r="DM28" s="11">
        <f t="shared" si="67"/>
        <v>74628818.223313212</v>
      </c>
      <c r="DN28" s="11">
        <f t="shared" si="67"/>
        <v>74628818.223313212</v>
      </c>
      <c r="DO28" s="11">
        <f t="shared" si="67"/>
        <v>74628818.223313212</v>
      </c>
      <c r="DP28" s="11">
        <f t="shared" si="67"/>
        <v>74628818.223313212</v>
      </c>
      <c r="DQ28" s="11">
        <f t="shared" si="67"/>
        <v>74628818.223313212</v>
      </c>
      <c r="DR28" s="11">
        <f t="shared" si="67"/>
        <v>74628818.223313212</v>
      </c>
      <c r="DS28" s="11">
        <f t="shared" si="67"/>
        <v>74628818.223313212</v>
      </c>
      <c r="DT28" s="11">
        <f t="shared" si="67"/>
        <v>74628818.223313212</v>
      </c>
      <c r="DU28" s="11">
        <f t="shared" si="67"/>
        <v>74628818.223313212</v>
      </c>
      <c r="DV28" s="11">
        <f>+DU28*(1+Variables!$C$7)</f>
        <v>78539368.298214823</v>
      </c>
      <c r="DW28" s="11">
        <f>+DV28</f>
        <v>78539368.298214823</v>
      </c>
      <c r="DX28" s="11">
        <f t="shared" ref="DX28:EG28" si="68">+DW28</f>
        <v>78539368.298214823</v>
      </c>
      <c r="DY28" s="11">
        <f t="shared" si="68"/>
        <v>78539368.298214823</v>
      </c>
      <c r="DZ28" s="11">
        <f t="shared" si="68"/>
        <v>78539368.298214823</v>
      </c>
      <c r="EA28" s="11">
        <f t="shared" si="68"/>
        <v>78539368.298214823</v>
      </c>
      <c r="EB28" s="11">
        <f t="shared" si="68"/>
        <v>78539368.298214823</v>
      </c>
      <c r="EC28" s="11">
        <f t="shared" si="68"/>
        <v>78539368.298214823</v>
      </c>
      <c r="ED28" s="11">
        <f t="shared" si="68"/>
        <v>78539368.298214823</v>
      </c>
      <c r="EE28" s="11">
        <f t="shared" si="68"/>
        <v>78539368.298214823</v>
      </c>
      <c r="EF28" s="11">
        <f t="shared" si="68"/>
        <v>78539368.298214823</v>
      </c>
      <c r="EG28" s="11">
        <f t="shared" si="68"/>
        <v>78539368.298214823</v>
      </c>
      <c r="EH28" s="11">
        <f>+EG28*(1+Variables!$C$7)</f>
        <v>82654831.197041273</v>
      </c>
      <c r="EI28" s="11">
        <f>+EH28</f>
        <v>82654831.197041273</v>
      </c>
      <c r="EJ28" s="11">
        <f t="shared" ref="EJ28:ES28" si="69">+EI28</f>
        <v>82654831.197041273</v>
      </c>
      <c r="EK28" s="11">
        <f t="shared" si="69"/>
        <v>82654831.197041273</v>
      </c>
      <c r="EL28" s="11">
        <f t="shared" si="69"/>
        <v>82654831.197041273</v>
      </c>
      <c r="EM28" s="11">
        <f t="shared" si="69"/>
        <v>82654831.197041273</v>
      </c>
      <c r="EN28" s="11">
        <f t="shared" si="69"/>
        <v>82654831.197041273</v>
      </c>
      <c r="EO28" s="11">
        <f t="shared" si="69"/>
        <v>82654831.197041273</v>
      </c>
      <c r="EP28" s="11">
        <f t="shared" si="69"/>
        <v>82654831.197041273</v>
      </c>
      <c r="EQ28" s="11">
        <f t="shared" si="69"/>
        <v>82654831.197041273</v>
      </c>
      <c r="ER28" s="11">
        <f t="shared" si="69"/>
        <v>82654831.197041273</v>
      </c>
      <c r="ES28" s="11">
        <f t="shared" si="69"/>
        <v>82654831.197041273</v>
      </c>
      <c r="ET28" s="11">
        <f>+ES28*(1+Variables!$C$7)</f>
        <v>86985944.351766229</v>
      </c>
      <c r="EU28" s="11">
        <f>+ET28</f>
        <v>86985944.351766229</v>
      </c>
      <c r="EV28" s="11">
        <f t="shared" ref="EV28:FE28" si="70">+EU28</f>
        <v>86985944.351766229</v>
      </c>
      <c r="EW28" s="11">
        <f t="shared" si="70"/>
        <v>86985944.351766229</v>
      </c>
      <c r="EX28" s="11">
        <f t="shared" si="70"/>
        <v>86985944.351766229</v>
      </c>
      <c r="EY28" s="11">
        <f t="shared" si="70"/>
        <v>86985944.351766229</v>
      </c>
      <c r="EZ28" s="11">
        <f t="shared" si="70"/>
        <v>86985944.351766229</v>
      </c>
      <c r="FA28" s="11">
        <f t="shared" si="70"/>
        <v>86985944.351766229</v>
      </c>
      <c r="FB28" s="11">
        <f t="shared" si="70"/>
        <v>86985944.351766229</v>
      </c>
      <c r="FC28" s="11">
        <f t="shared" si="70"/>
        <v>86985944.351766229</v>
      </c>
      <c r="FD28" s="11">
        <f t="shared" si="70"/>
        <v>86985944.351766229</v>
      </c>
      <c r="FE28" s="11">
        <f t="shared" si="70"/>
        <v>86985944.351766229</v>
      </c>
      <c r="FF28" s="11">
        <f>+FE28*(1+Variables!$C$7)</f>
        <v>91544007.835798785</v>
      </c>
      <c r="FG28" s="11">
        <f>+FF28</f>
        <v>91544007.835798785</v>
      </c>
      <c r="FH28" s="11">
        <f t="shared" ref="FH28:FQ28" si="71">+FG28</f>
        <v>91544007.835798785</v>
      </c>
      <c r="FI28" s="11">
        <f t="shared" si="71"/>
        <v>91544007.835798785</v>
      </c>
      <c r="FJ28" s="11">
        <f t="shared" si="71"/>
        <v>91544007.835798785</v>
      </c>
      <c r="FK28" s="11">
        <f t="shared" si="71"/>
        <v>91544007.835798785</v>
      </c>
      <c r="FL28" s="11">
        <f t="shared" si="71"/>
        <v>91544007.835798785</v>
      </c>
      <c r="FM28" s="11">
        <f t="shared" si="71"/>
        <v>91544007.835798785</v>
      </c>
      <c r="FN28" s="11">
        <f t="shared" si="71"/>
        <v>91544007.835798785</v>
      </c>
      <c r="FO28" s="11">
        <f t="shared" si="71"/>
        <v>91544007.835798785</v>
      </c>
      <c r="FP28" s="11">
        <f t="shared" si="71"/>
        <v>91544007.835798785</v>
      </c>
      <c r="FQ28" s="11">
        <f t="shared" si="71"/>
        <v>91544007.835798785</v>
      </c>
      <c r="FR28" s="11">
        <f>+FQ28*(1+Variables!$C$7)</f>
        <v>96340913.846394643</v>
      </c>
      <c r="FS28" s="11">
        <f>+FR28</f>
        <v>96340913.846394643</v>
      </c>
      <c r="FT28" s="11">
        <f t="shared" ref="FT28:GC28" si="72">+FS28</f>
        <v>96340913.846394643</v>
      </c>
      <c r="FU28" s="11">
        <f t="shared" si="72"/>
        <v>96340913.846394643</v>
      </c>
      <c r="FV28" s="11">
        <f t="shared" si="72"/>
        <v>96340913.846394643</v>
      </c>
      <c r="FW28" s="11">
        <f t="shared" si="72"/>
        <v>96340913.846394643</v>
      </c>
      <c r="FX28" s="11">
        <f t="shared" si="72"/>
        <v>96340913.846394643</v>
      </c>
      <c r="FY28" s="11">
        <f t="shared" si="72"/>
        <v>96340913.846394643</v>
      </c>
      <c r="FZ28" s="11">
        <f t="shared" si="72"/>
        <v>96340913.846394643</v>
      </c>
      <c r="GA28" s="11">
        <f t="shared" si="72"/>
        <v>96340913.846394643</v>
      </c>
      <c r="GB28" s="11">
        <f t="shared" si="72"/>
        <v>96340913.846394643</v>
      </c>
      <c r="GC28" s="11">
        <f t="shared" si="72"/>
        <v>96340913.846394643</v>
      </c>
      <c r="GD28" s="11">
        <f>+GC28*(1+Variables!$C$7)</f>
        <v>101389177.73194572</v>
      </c>
      <c r="GE28" s="11">
        <f>+GD28</f>
        <v>101389177.73194572</v>
      </c>
      <c r="GF28" s="11">
        <f t="shared" ref="GF28:GO28" si="73">+GE28</f>
        <v>101389177.73194572</v>
      </c>
      <c r="GG28" s="11">
        <f t="shared" si="73"/>
        <v>101389177.73194572</v>
      </c>
      <c r="GH28" s="11">
        <f t="shared" si="73"/>
        <v>101389177.73194572</v>
      </c>
      <c r="GI28" s="11">
        <f t="shared" si="73"/>
        <v>101389177.73194572</v>
      </c>
      <c r="GJ28" s="11">
        <f t="shared" si="73"/>
        <v>101389177.73194572</v>
      </c>
      <c r="GK28" s="11">
        <f t="shared" si="73"/>
        <v>101389177.73194572</v>
      </c>
      <c r="GL28" s="11">
        <f t="shared" si="73"/>
        <v>101389177.73194572</v>
      </c>
      <c r="GM28" s="11">
        <f t="shared" si="73"/>
        <v>101389177.73194572</v>
      </c>
      <c r="GN28" s="11">
        <f t="shared" si="73"/>
        <v>101389177.73194572</v>
      </c>
      <c r="GO28" s="11">
        <f t="shared" si="73"/>
        <v>101389177.73194572</v>
      </c>
      <c r="GP28" s="11">
        <f>+GO28*(1+Variables!$C$7)</f>
        <v>106701970.64509968</v>
      </c>
      <c r="GQ28" s="11">
        <f>+GP28</f>
        <v>106701970.64509968</v>
      </c>
      <c r="GR28" s="11">
        <f t="shared" ref="GR28:HA28" si="74">+GQ28</f>
        <v>106701970.64509968</v>
      </c>
      <c r="GS28" s="11">
        <f t="shared" si="74"/>
        <v>106701970.64509968</v>
      </c>
      <c r="GT28" s="11">
        <f t="shared" si="74"/>
        <v>106701970.64509968</v>
      </c>
      <c r="GU28" s="11">
        <f t="shared" si="74"/>
        <v>106701970.64509968</v>
      </c>
      <c r="GV28" s="11">
        <f t="shared" si="74"/>
        <v>106701970.64509968</v>
      </c>
      <c r="GW28" s="11">
        <f t="shared" si="74"/>
        <v>106701970.64509968</v>
      </c>
      <c r="GX28" s="11">
        <f t="shared" si="74"/>
        <v>106701970.64509968</v>
      </c>
      <c r="GY28" s="11">
        <f t="shared" si="74"/>
        <v>106701970.64509968</v>
      </c>
      <c r="GZ28" s="11">
        <f t="shared" si="74"/>
        <v>106701970.64509968</v>
      </c>
      <c r="HA28" s="11">
        <f t="shared" si="74"/>
        <v>106701970.64509968</v>
      </c>
      <c r="HB28" s="11">
        <f>+HA28*(1+Variables!$C$7)</f>
        <v>112293153.90690291</v>
      </c>
      <c r="HC28" s="11">
        <f>+HB28</f>
        <v>112293153.90690291</v>
      </c>
      <c r="HD28" s="11">
        <f t="shared" ref="HD28:HM28" si="75">+HC28</f>
        <v>112293153.90690291</v>
      </c>
      <c r="HE28" s="11">
        <f t="shared" si="75"/>
        <v>112293153.90690291</v>
      </c>
      <c r="HF28" s="11">
        <f t="shared" si="75"/>
        <v>112293153.90690291</v>
      </c>
      <c r="HG28" s="11">
        <f t="shared" si="75"/>
        <v>112293153.90690291</v>
      </c>
      <c r="HH28" s="11">
        <f t="shared" si="75"/>
        <v>112293153.90690291</v>
      </c>
      <c r="HI28" s="11">
        <f t="shared" si="75"/>
        <v>112293153.90690291</v>
      </c>
      <c r="HJ28" s="11">
        <f t="shared" si="75"/>
        <v>112293153.90690291</v>
      </c>
      <c r="HK28" s="11">
        <f t="shared" si="75"/>
        <v>112293153.90690291</v>
      </c>
      <c r="HL28" s="11">
        <f t="shared" si="75"/>
        <v>112293153.90690291</v>
      </c>
      <c r="HM28" s="11">
        <f t="shared" si="75"/>
        <v>112293153.90690291</v>
      </c>
      <c r="HN28" s="11">
        <f>+HM28*(1+Variables!$C$7)</f>
        <v>118177315.17162462</v>
      </c>
      <c r="HO28" s="11">
        <f>+HN28</f>
        <v>118177315.17162462</v>
      </c>
      <c r="HP28" s="11">
        <f t="shared" ref="HP28:HY28" si="76">+HO28</f>
        <v>118177315.17162462</v>
      </c>
      <c r="HQ28" s="11">
        <f t="shared" si="76"/>
        <v>118177315.17162462</v>
      </c>
      <c r="HR28" s="11">
        <f t="shared" si="76"/>
        <v>118177315.17162462</v>
      </c>
      <c r="HS28" s="11">
        <f t="shared" si="76"/>
        <v>118177315.17162462</v>
      </c>
      <c r="HT28" s="11">
        <f t="shared" si="76"/>
        <v>118177315.17162462</v>
      </c>
      <c r="HU28" s="11">
        <f t="shared" si="76"/>
        <v>118177315.17162462</v>
      </c>
      <c r="HV28" s="11">
        <f t="shared" si="76"/>
        <v>118177315.17162462</v>
      </c>
      <c r="HW28" s="11">
        <f t="shared" si="76"/>
        <v>118177315.17162462</v>
      </c>
      <c r="HX28" s="11">
        <f t="shared" si="76"/>
        <v>118177315.17162462</v>
      </c>
      <c r="HY28" s="11">
        <f t="shared" si="76"/>
        <v>118177315.17162462</v>
      </c>
      <c r="HZ28" s="11">
        <f>+HY28*(1+Variables!$C$7)</f>
        <v>124369806.48661774</v>
      </c>
      <c r="IA28" s="11">
        <f>+HZ28</f>
        <v>124369806.48661774</v>
      </c>
      <c r="IB28" s="11">
        <f t="shared" ref="IB28:IK28" si="77">+IA28</f>
        <v>124369806.48661774</v>
      </c>
      <c r="IC28" s="11">
        <f t="shared" si="77"/>
        <v>124369806.48661774</v>
      </c>
      <c r="ID28" s="11">
        <f t="shared" si="77"/>
        <v>124369806.48661774</v>
      </c>
      <c r="IE28" s="11">
        <f t="shared" si="77"/>
        <v>124369806.48661774</v>
      </c>
      <c r="IF28" s="11">
        <f t="shared" si="77"/>
        <v>124369806.48661774</v>
      </c>
      <c r="IG28" s="11">
        <f t="shared" si="77"/>
        <v>124369806.48661774</v>
      </c>
      <c r="IH28" s="11">
        <f t="shared" si="77"/>
        <v>124369806.48661774</v>
      </c>
      <c r="II28" s="11">
        <f t="shared" si="77"/>
        <v>124369806.48661774</v>
      </c>
      <c r="IJ28" s="11">
        <f t="shared" si="77"/>
        <v>124369806.48661774</v>
      </c>
      <c r="IK28" s="11">
        <f t="shared" si="77"/>
        <v>124369806.48661774</v>
      </c>
    </row>
    <row r="29" spans="2:245" hidden="1" outlineLevel="1" x14ac:dyDescent="0.35">
      <c r="B29" s="40" t="s">
        <v>221</v>
      </c>
      <c r="F29" s="10">
        <f>22900000</f>
        <v>22900000</v>
      </c>
      <c r="G29" s="10">
        <f>22900000</f>
        <v>22900000</v>
      </c>
      <c r="H29" s="10">
        <f t="shared" ref="H29:Q29" si="78">22900000</f>
        <v>22900000</v>
      </c>
      <c r="I29" s="10">
        <f t="shared" si="78"/>
        <v>22900000</v>
      </c>
      <c r="J29" s="10">
        <f t="shared" si="78"/>
        <v>22900000</v>
      </c>
      <c r="K29" s="10">
        <f t="shared" si="78"/>
        <v>22900000</v>
      </c>
      <c r="L29" s="10">
        <f t="shared" si="78"/>
        <v>22900000</v>
      </c>
      <c r="M29" s="10">
        <f t="shared" si="78"/>
        <v>22900000</v>
      </c>
      <c r="N29" s="10">
        <f t="shared" si="78"/>
        <v>22900000</v>
      </c>
      <c r="O29" s="10">
        <f t="shared" si="78"/>
        <v>22900000</v>
      </c>
      <c r="P29" s="10">
        <f t="shared" si="78"/>
        <v>22900000</v>
      </c>
      <c r="Q29" s="10">
        <f t="shared" si="78"/>
        <v>22900000</v>
      </c>
      <c r="R29" s="11">
        <f>+Q29*(1+Variables!$C$7)</f>
        <v>24099960</v>
      </c>
      <c r="S29" s="11">
        <f>+R29</f>
        <v>24099960</v>
      </c>
      <c r="T29" s="11">
        <f t="shared" ref="T29:AC29" si="79">+S29</f>
        <v>24099960</v>
      </c>
      <c r="U29" s="11">
        <f t="shared" si="79"/>
        <v>24099960</v>
      </c>
      <c r="V29" s="11">
        <f t="shared" si="79"/>
        <v>24099960</v>
      </c>
      <c r="W29" s="11">
        <f t="shared" si="79"/>
        <v>24099960</v>
      </c>
      <c r="X29" s="11">
        <f t="shared" si="79"/>
        <v>24099960</v>
      </c>
      <c r="Y29" s="11">
        <f t="shared" si="79"/>
        <v>24099960</v>
      </c>
      <c r="Z29" s="11">
        <f t="shared" si="79"/>
        <v>24099960</v>
      </c>
      <c r="AA29" s="11">
        <f t="shared" si="79"/>
        <v>24099960</v>
      </c>
      <c r="AB29" s="11">
        <f t="shared" si="79"/>
        <v>24099960</v>
      </c>
      <c r="AC29" s="11">
        <f t="shared" si="79"/>
        <v>24099960</v>
      </c>
      <c r="AD29" s="11">
        <f>+AC29*(1+Variables!$C$7)</f>
        <v>25362797.903999999</v>
      </c>
      <c r="AE29" s="11">
        <f>+AD29</f>
        <v>25362797.903999999</v>
      </c>
      <c r="AF29" s="11">
        <f t="shared" ref="AF29:AO29" si="80">+AE29</f>
        <v>25362797.903999999</v>
      </c>
      <c r="AG29" s="11">
        <f t="shared" si="80"/>
        <v>25362797.903999999</v>
      </c>
      <c r="AH29" s="11">
        <f t="shared" si="80"/>
        <v>25362797.903999999</v>
      </c>
      <c r="AI29" s="11">
        <f t="shared" si="80"/>
        <v>25362797.903999999</v>
      </c>
      <c r="AJ29" s="11">
        <f t="shared" si="80"/>
        <v>25362797.903999999</v>
      </c>
      <c r="AK29" s="11">
        <f t="shared" si="80"/>
        <v>25362797.903999999</v>
      </c>
      <c r="AL29" s="11">
        <f t="shared" si="80"/>
        <v>25362797.903999999</v>
      </c>
      <c r="AM29" s="11">
        <f t="shared" si="80"/>
        <v>25362797.903999999</v>
      </c>
      <c r="AN29" s="11">
        <f t="shared" si="80"/>
        <v>25362797.903999999</v>
      </c>
      <c r="AO29" s="11">
        <f t="shared" si="80"/>
        <v>25362797.903999999</v>
      </c>
      <c r="AP29" s="11">
        <f>+AO29*(1+Variables!$C$7)</f>
        <v>26691808.5141696</v>
      </c>
      <c r="AQ29" s="11">
        <f>+AP29</f>
        <v>26691808.5141696</v>
      </c>
      <c r="AR29" s="11">
        <f t="shared" ref="AR29:BA29" si="81">+AQ29</f>
        <v>26691808.5141696</v>
      </c>
      <c r="AS29" s="11">
        <f t="shared" si="81"/>
        <v>26691808.5141696</v>
      </c>
      <c r="AT29" s="11">
        <f t="shared" si="81"/>
        <v>26691808.5141696</v>
      </c>
      <c r="AU29" s="11">
        <f t="shared" si="81"/>
        <v>26691808.5141696</v>
      </c>
      <c r="AV29" s="11">
        <f t="shared" si="81"/>
        <v>26691808.5141696</v>
      </c>
      <c r="AW29" s="11">
        <f t="shared" si="81"/>
        <v>26691808.5141696</v>
      </c>
      <c r="AX29" s="11">
        <f t="shared" si="81"/>
        <v>26691808.5141696</v>
      </c>
      <c r="AY29" s="11">
        <f t="shared" si="81"/>
        <v>26691808.5141696</v>
      </c>
      <c r="AZ29" s="11">
        <f t="shared" si="81"/>
        <v>26691808.5141696</v>
      </c>
      <c r="BA29" s="11">
        <f t="shared" si="81"/>
        <v>26691808.5141696</v>
      </c>
      <c r="BB29" s="11">
        <f>+BA29*(1+Variables!$C$7)</f>
        <v>28090459.280312087</v>
      </c>
      <c r="BC29" s="11">
        <f>+BB29</f>
        <v>28090459.280312087</v>
      </c>
      <c r="BD29" s="11">
        <f t="shared" ref="BD29:BM29" si="82">+BC29</f>
        <v>28090459.280312087</v>
      </c>
      <c r="BE29" s="11">
        <f t="shared" si="82"/>
        <v>28090459.280312087</v>
      </c>
      <c r="BF29" s="11">
        <f t="shared" si="82"/>
        <v>28090459.280312087</v>
      </c>
      <c r="BG29" s="11">
        <f t="shared" si="82"/>
        <v>28090459.280312087</v>
      </c>
      <c r="BH29" s="11">
        <f t="shared" si="82"/>
        <v>28090459.280312087</v>
      </c>
      <c r="BI29" s="11">
        <f t="shared" si="82"/>
        <v>28090459.280312087</v>
      </c>
      <c r="BJ29" s="11">
        <f t="shared" si="82"/>
        <v>28090459.280312087</v>
      </c>
      <c r="BK29" s="11">
        <f t="shared" si="82"/>
        <v>28090459.280312087</v>
      </c>
      <c r="BL29" s="11">
        <f t="shared" si="82"/>
        <v>28090459.280312087</v>
      </c>
      <c r="BM29" s="11">
        <f t="shared" si="82"/>
        <v>28090459.280312087</v>
      </c>
      <c r="BN29" s="11">
        <f>+BM29*(1+Variables!$C$7)</f>
        <v>29562399.346600439</v>
      </c>
      <c r="BO29" s="11">
        <f>+BN29</f>
        <v>29562399.346600439</v>
      </c>
      <c r="BP29" s="11">
        <f t="shared" ref="BP29:BY29" si="83">+BO29</f>
        <v>29562399.346600439</v>
      </c>
      <c r="BQ29" s="11">
        <f t="shared" si="83"/>
        <v>29562399.346600439</v>
      </c>
      <c r="BR29" s="11">
        <f t="shared" si="83"/>
        <v>29562399.346600439</v>
      </c>
      <c r="BS29" s="11">
        <f t="shared" si="83"/>
        <v>29562399.346600439</v>
      </c>
      <c r="BT29" s="11">
        <f t="shared" si="83"/>
        <v>29562399.346600439</v>
      </c>
      <c r="BU29" s="11">
        <f t="shared" si="83"/>
        <v>29562399.346600439</v>
      </c>
      <c r="BV29" s="11">
        <f t="shared" si="83"/>
        <v>29562399.346600439</v>
      </c>
      <c r="BW29" s="11">
        <f t="shared" si="83"/>
        <v>29562399.346600439</v>
      </c>
      <c r="BX29" s="11">
        <f t="shared" si="83"/>
        <v>29562399.346600439</v>
      </c>
      <c r="BY29" s="11">
        <f t="shared" si="83"/>
        <v>29562399.346600439</v>
      </c>
      <c r="BZ29" s="11">
        <f>+BY29*(1+Variables!$C$7)</f>
        <v>31111469.072362304</v>
      </c>
      <c r="CA29" s="11">
        <f>+BZ29</f>
        <v>31111469.072362304</v>
      </c>
      <c r="CB29" s="11">
        <f t="shared" ref="CB29:CK29" si="84">+CA29</f>
        <v>31111469.072362304</v>
      </c>
      <c r="CC29" s="11">
        <f t="shared" si="84"/>
        <v>31111469.072362304</v>
      </c>
      <c r="CD29" s="11">
        <f t="shared" si="84"/>
        <v>31111469.072362304</v>
      </c>
      <c r="CE29" s="11">
        <f t="shared" si="84"/>
        <v>31111469.072362304</v>
      </c>
      <c r="CF29" s="11">
        <f t="shared" si="84"/>
        <v>31111469.072362304</v>
      </c>
      <c r="CG29" s="11">
        <f t="shared" si="84"/>
        <v>31111469.072362304</v>
      </c>
      <c r="CH29" s="11">
        <f t="shared" si="84"/>
        <v>31111469.072362304</v>
      </c>
      <c r="CI29" s="11">
        <f t="shared" si="84"/>
        <v>31111469.072362304</v>
      </c>
      <c r="CJ29" s="11">
        <f t="shared" si="84"/>
        <v>31111469.072362304</v>
      </c>
      <c r="CK29" s="11">
        <f t="shared" si="84"/>
        <v>31111469.072362304</v>
      </c>
      <c r="CL29" s="11">
        <f>+CK29*(1+Variables!$C$7)</f>
        <v>32741710.051754087</v>
      </c>
      <c r="CM29" s="11">
        <f>+CL29</f>
        <v>32741710.051754087</v>
      </c>
      <c r="CN29" s="11">
        <f t="shared" ref="CN29:CW29" si="85">+CM29</f>
        <v>32741710.051754087</v>
      </c>
      <c r="CO29" s="11">
        <f t="shared" si="85"/>
        <v>32741710.051754087</v>
      </c>
      <c r="CP29" s="11">
        <f t="shared" si="85"/>
        <v>32741710.051754087</v>
      </c>
      <c r="CQ29" s="11">
        <f t="shared" si="85"/>
        <v>32741710.051754087</v>
      </c>
      <c r="CR29" s="11">
        <f t="shared" si="85"/>
        <v>32741710.051754087</v>
      </c>
      <c r="CS29" s="11">
        <f t="shared" si="85"/>
        <v>32741710.051754087</v>
      </c>
      <c r="CT29" s="11">
        <f t="shared" si="85"/>
        <v>32741710.051754087</v>
      </c>
      <c r="CU29" s="11">
        <f t="shared" si="85"/>
        <v>32741710.051754087</v>
      </c>
      <c r="CV29" s="11">
        <f t="shared" si="85"/>
        <v>32741710.051754087</v>
      </c>
      <c r="CW29" s="11">
        <f t="shared" si="85"/>
        <v>32741710.051754087</v>
      </c>
      <c r="CX29" s="11">
        <f>+CW29*(1+Variables!$C$7)</f>
        <v>34457375.658466004</v>
      </c>
      <c r="CY29" s="11">
        <f>+CX29</f>
        <v>34457375.658466004</v>
      </c>
      <c r="CZ29" s="11">
        <f t="shared" ref="CZ29:DI29" si="86">+CY29</f>
        <v>34457375.658466004</v>
      </c>
      <c r="DA29" s="11">
        <f t="shared" si="86"/>
        <v>34457375.658466004</v>
      </c>
      <c r="DB29" s="11">
        <f t="shared" si="86"/>
        <v>34457375.658466004</v>
      </c>
      <c r="DC29" s="11">
        <f t="shared" si="86"/>
        <v>34457375.658466004</v>
      </c>
      <c r="DD29" s="11">
        <f t="shared" si="86"/>
        <v>34457375.658466004</v>
      </c>
      <c r="DE29" s="11">
        <f t="shared" si="86"/>
        <v>34457375.658466004</v>
      </c>
      <c r="DF29" s="11">
        <f t="shared" si="86"/>
        <v>34457375.658466004</v>
      </c>
      <c r="DG29" s="11">
        <f t="shared" si="86"/>
        <v>34457375.658466004</v>
      </c>
      <c r="DH29" s="11">
        <f t="shared" si="86"/>
        <v>34457375.658466004</v>
      </c>
      <c r="DI29" s="11">
        <f t="shared" si="86"/>
        <v>34457375.658466004</v>
      </c>
      <c r="DJ29" s="11">
        <f>+DI29*(1+Variables!$C$7)</f>
        <v>36262942.142969623</v>
      </c>
      <c r="DK29" s="11">
        <f>+DJ29</f>
        <v>36262942.142969623</v>
      </c>
      <c r="DL29" s="11">
        <f t="shared" ref="DL29:DU29" si="87">+DK29</f>
        <v>36262942.142969623</v>
      </c>
      <c r="DM29" s="11">
        <f t="shared" si="87"/>
        <v>36262942.142969623</v>
      </c>
      <c r="DN29" s="11">
        <f t="shared" si="87"/>
        <v>36262942.142969623</v>
      </c>
      <c r="DO29" s="11">
        <f t="shared" si="87"/>
        <v>36262942.142969623</v>
      </c>
      <c r="DP29" s="11">
        <f t="shared" si="87"/>
        <v>36262942.142969623</v>
      </c>
      <c r="DQ29" s="11">
        <f t="shared" si="87"/>
        <v>36262942.142969623</v>
      </c>
      <c r="DR29" s="11">
        <f t="shared" si="87"/>
        <v>36262942.142969623</v>
      </c>
      <c r="DS29" s="11">
        <f t="shared" si="87"/>
        <v>36262942.142969623</v>
      </c>
      <c r="DT29" s="11">
        <f t="shared" si="87"/>
        <v>36262942.142969623</v>
      </c>
      <c r="DU29" s="11">
        <f t="shared" si="87"/>
        <v>36262942.142969623</v>
      </c>
      <c r="DV29" s="11">
        <f>+DU29*(1+Variables!$C$7)</f>
        <v>38163120.311261229</v>
      </c>
      <c r="DW29" s="11">
        <f>+DV29</f>
        <v>38163120.311261229</v>
      </c>
      <c r="DX29" s="11">
        <f t="shared" ref="DX29:EG29" si="88">+DW29</f>
        <v>38163120.311261229</v>
      </c>
      <c r="DY29" s="11">
        <f t="shared" si="88"/>
        <v>38163120.311261229</v>
      </c>
      <c r="DZ29" s="11">
        <f t="shared" si="88"/>
        <v>38163120.311261229</v>
      </c>
      <c r="EA29" s="11">
        <f t="shared" si="88"/>
        <v>38163120.311261229</v>
      </c>
      <c r="EB29" s="11">
        <f t="shared" si="88"/>
        <v>38163120.311261229</v>
      </c>
      <c r="EC29" s="11">
        <f t="shared" si="88"/>
        <v>38163120.311261229</v>
      </c>
      <c r="ED29" s="11">
        <f t="shared" si="88"/>
        <v>38163120.311261229</v>
      </c>
      <c r="EE29" s="11">
        <f t="shared" si="88"/>
        <v>38163120.311261229</v>
      </c>
      <c r="EF29" s="11">
        <f t="shared" si="88"/>
        <v>38163120.311261229</v>
      </c>
      <c r="EG29" s="11">
        <f t="shared" si="88"/>
        <v>38163120.311261229</v>
      </c>
      <c r="EH29" s="11">
        <f>+EG29*(1+Variables!$C$7)</f>
        <v>40162867.815571316</v>
      </c>
      <c r="EI29" s="11">
        <f>+EH29</f>
        <v>40162867.815571316</v>
      </c>
      <c r="EJ29" s="11">
        <f t="shared" ref="EJ29:ES29" si="89">+EI29</f>
        <v>40162867.815571316</v>
      </c>
      <c r="EK29" s="11">
        <f t="shared" si="89"/>
        <v>40162867.815571316</v>
      </c>
      <c r="EL29" s="11">
        <f t="shared" si="89"/>
        <v>40162867.815571316</v>
      </c>
      <c r="EM29" s="11">
        <f t="shared" si="89"/>
        <v>40162867.815571316</v>
      </c>
      <c r="EN29" s="11">
        <f t="shared" si="89"/>
        <v>40162867.815571316</v>
      </c>
      <c r="EO29" s="11">
        <f t="shared" si="89"/>
        <v>40162867.815571316</v>
      </c>
      <c r="EP29" s="11">
        <f t="shared" si="89"/>
        <v>40162867.815571316</v>
      </c>
      <c r="EQ29" s="11">
        <f t="shared" si="89"/>
        <v>40162867.815571316</v>
      </c>
      <c r="ER29" s="11">
        <f t="shared" si="89"/>
        <v>40162867.815571316</v>
      </c>
      <c r="ES29" s="11">
        <f t="shared" si="89"/>
        <v>40162867.815571316</v>
      </c>
      <c r="ET29" s="11">
        <f>+ES29*(1+Variables!$C$7)</f>
        <v>42267402.089107253</v>
      </c>
      <c r="EU29" s="11">
        <f>+ET29</f>
        <v>42267402.089107253</v>
      </c>
      <c r="EV29" s="11">
        <f t="shared" ref="EV29:FE29" si="90">+EU29</f>
        <v>42267402.089107253</v>
      </c>
      <c r="EW29" s="11">
        <f t="shared" si="90"/>
        <v>42267402.089107253</v>
      </c>
      <c r="EX29" s="11">
        <f t="shared" si="90"/>
        <v>42267402.089107253</v>
      </c>
      <c r="EY29" s="11">
        <f t="shared" si="90"/>
        <v>42267402.089107253</v>
      </c>
      <c r="EZ29" s="11">
        <f t="shared" si="90"/>
        <v>42267402.089107253</v>
      </c>
      <c r="FA29" s="11">
        <f t="shared" si="90"/>
        <v>42267402.089107253</v>
      </c>
      <c r="FB29" s="11">
        <f t="shared" si="90"/>
        <v>42267402.089107253</v>
      </c>
      <c r="FC29" s="11">
        <f t="shared" si="90"/>
        <v>42267402.089107253</v>
      </c>
      <c r="FD29" s="11">
        <f t="shared" si="90"/>
        <v>42267402.089107253</v>
      </c>
      <c r="FE29" s="11">
        <f t="shared" si="90"/>
        <v>42267402.089107253</v>
      </c>
      <c r="FF29" s="11">
        <f>+FE29*(1+Variables!$C$7)</f>
        <v>44482213.958576471</v>
      </c>
      <c r="FG29" s="11">
        <f>+FF29</f>
        <v>44482213.958576471</v>
      </c>
      <c r="FH29" s="11">
        <f t="shared" ref="FH29:FQ29" si="91">+FG29</f>
        <v>44482213.958576471</v>
      </c>
      <c r="FI29" s="11">
        <f t="shared" si="91"/>
        <v>44482213.958576471</v>
      </c>
      <c r="FJ29" s="11">
        <f t="shared" si="91"/>
        <v>44482213.958576471</v>
      </c>
      <c r="FK29" s="11">
        <f t="shared" si="91"/>
        <v>44482213.958576471</v>
      </c>
      <c r="FL29" s="11">
        <f t="shared" si="91"/>
        <v>44482213.958576471</v>
      </c>
      <c r="FM29" s="11">
        <f t="shared" si="91"/>
        <v>44482213.958576471</v>
      </c>
      <c r="FN29" s="11">
        <f t="shared" si="91"/>
        <v>44482213.958576471</v>
      </c>
      <c r="FO29" s="11">
        <f t="shared" si="91"/>
        <v>44482213.958576471</v>
      </c>
      <c r="FP29" s="11">
        <f t="shared" si="91"/>
        <v>44482213.958576471</v>
      </c>
      <c r="FQ29" s="11">
        <f t="shared" si="91"/>
        <v>44482213.958576471</v>
      </c>
      <c r="FR29" s="11">
        <f>+FQ29*(1+Variables!$C$7)</f>
        <v>46813081.970005877</v>
      </c>
      <c r="FS29" s="11">
        <f>+FR29</f>
        <v>46813081.970005877</v>
      </c>
      <c r="FT29" s="11">
        <f t="shared" ref="FT29:GC29" si="92">+FS29</f>
        <v>46813081.970005877</v>
      </c>
      <c r="FU29" s="11">
        <f t="shared" si="92"/>
        <v>46813081.970005877</v>
      </c>
      <c r="FV29" s="11">
        <f t="shared" si="92"/>
        <v>46813081.970005877</v>
      </c>
      <c r="FW29" s="11">
        <f t="shared" si="92"/>
        <v>46813081.970005877</v>
      </c>
      <c r="FX29" s="11">
        <f t="shared" si="92"/>
        <v>46813081.970005877</v>
      </c>
      <c r="FY29" s="11">
        <f t="shared" si="92"/>
        <v>46813081.970005877</v>
      </c>
      <c r="FZ29" s="11">
        <f t="shared" si="92"/>
        <v>46813081.970005877</v>
      </c>
      <c r="GA29" s="11">
        <f t="shared" si="92"/>
        <v>46813081.970005877</v>
      </c>
      <c r="GB29" s="11">
        <f t="shared" si="92"/>
        <v>46813081.970005877</v>
      </c>
      <c r="GC29" s="11">
        <f t="shared" si="92"/>
        <v>46813081.970005877</v>
      </c>
      <c r="GD29" s="11">
        <f>+GC29*(1+Variables!$C$7)</f>
        <v>49266087.465234183</v>
      </c>
      <c r="GE29" s="11">
        <f>+GD29</f>
        <v>49266087.465234183</v>
      </c>
      <c r="GF29" s="11">
        <f t="shared" ref="GF29:GO29" si="93">+GE29</f>
        <v>49266087.465234183</v>
      </c>
      <c r="GG29" s="11">
        <f t="shared" si="93"/>
        <v>49266087.465234183</v>
      </c>
      <c r="GH29" s="11">
        <f t="shared" si="93"/>
        <v>49266087.465234183</v>
      </c>
      <c r="GI29" s="11">
        <f t="shared" si="93"/>
        <v>49266087.465234183</v>
      </c>
      <c r="GJ29" s="11">
        <f t="shared" si="93"/>
        <v>49266087.465234183</v>
      </c>
      <c r="GK29" s="11">
        <f t="shared" si="93"/>
        <v>49266087.465234183</v>
      </c>
      <c r="GL29" s="11">
        <f t="shared" si="93"/>
        <v>49266087.465234183</v>
      </c>
      <c r="GM29" s="11">
        <f t="shared" si="93"/>
        <v>49266087.465234183</v>
      </c>
      <c r="GN29" s="11">
        <f t="shared" si="93"/>
        <v>49266087.465234183</v>
      </c>
      <c r="GO29" s="11">
        <f t="shared" si="93"/>
        <v>49266087.465234183</v>
      </c>
      <c r="GP29" s="11">
        <f>+GO29*(1+Variables!$C$7)</f>
        <v>51847630.448412456</v>
      </c>
      <c r="GQ29" s="11">
        <f>+GP29</f>
        <v>51847630.448412456</v>
      </c>
      <c r="GR29" s="11">
        <f t="shared" ref="GR29:HA29" si="94">+GQ29</f>
        <v>51847630.448412456</v>
      </c>
      <c r="GS29" s="11">
        <f t="shared" si="94"/>
        <v>51847630.448412456</v>
      </c>
      <c r="GT29" s="11">
        <f t="shared" si="94"/>
        <v>51847630.448412456</v>
      </c>
      <c r="GU29" s="11">
        <f t="shared" si="94"/>
        <v>51847630.448412456</v>
      </c>
      <c r="GV29" s="11">
        <f t="shared" si="94"/>
        <v>51847630.448412456</v>
      </c>
      <c r="GW29" s="11">
        <f t="shared" si="94"/>
        <v>51847630.448412456</v>
      </c>
      <c r="GX29" s="11">
        <f t="shared" si="94"/>
        <v>51847630.448412456</v>
      </c>
      <c r="GY29" s="11">
        <f t="shared" si="94"/>
        <v>51847630.448412456</v>
      </c>
      <c r="GZ29" s="11">
        <f t="shared" si="94"/>
        <v>51847630.448412456</v>
      </c>
      <c r="HA29" s="11">
        <f t="shared" si="94"/>
        <v>51847630.448412456</v>
      </c>
      <c r="HB29" s="11">
        <f>+HA29*(1+Variables!$C$7)</f>
        <v>54564446.283909269</v>
      </c>
      <c r="HC29" s="11">
        <f>+HB29</f>
        <v>54564446.283909269</v>
      </c>
      <c r="HD29" s="11">
        <f t="shared" ref="HD29:HM29" si="95">+HC29</f>
        <v>54564446.283909269</v>
      </c>
      <c r="HE29" s="11">
        <f t="shared" si="95"/>
        <v>54564446.283909269</v>
      </c>
      <c r="HF29" s="11">
        <f t="shared" si="95"/>
        <v>54564446.283909269</v>
      </c>
      <c r="HG29" s="11">
        <f t="shared" si="95"/>
        <v>54564446.283909269</v>
      </c>
      <c r="HH29" s="11">
        <f t="shared" si="95"/>
        <v>54564446.283909269</v>
      </c>
      <c r="HI29" s="11">
        <f t="shared" si="95"/>
        <v>54564446.283909269</v>
      </c>
      <c r="HJ29" s="11">
        <f t="shared" si="95"/>
        <v>54564446.283909269</v>
      </c>
      <c r="HK29" s="11">
        <f t="shared" si="95"/>
        <v>54564446.283909269</v>
      </c>
      <c r="HL29" s="11">
        <f t="shared" si="95"/>
        <v>54564446.283909269</v>
      </c>
      <c r="HM29" s="11">
        <f t="shared" si="95"/>
        <v>54564446.283909269</v>
      </c>
      <c r="HN29" s="11">
        <f>+HM29*(1+Variables!$C$7)</f>
        <v>57423623.269186117</v>
      </c>
      <c r="HO29" s="11">
        <f>+HN29</f>
        <v>57423623.269186117</v>
      </c>
      <c r="HP29" s="11">
        <f t="shared" ref="HP29:HY29" si="96">+HO29</f>
        <v>57423623.269186117</v>
      </c>
      <c r="HQ29" s="11">
        <f t="shared" si="96"/>
        <v>57423623.269186117</v>
      </c>
      <c r="HR29" s="11">
        <f t="shared" si="96"/>
        <v>57423623.269186117</v>
      </c>
      <c r="HS29" s="11">
        <f t="shared" si="96"/>
        <v>57423623.269186117</v>
      </c>
      <c r="HT29" s="11">
        <f t="shared" si="96"/>
        <v>57423623.269186117</v>
      </c>
      <c r="HU29" s="11">
        <f t="shared" si="96"/>
        <v>57423623.269186117</v>
      </c>
      <c r="HV29" s="11">
        <f t="shared" si="96"/>
        <v>57423623.269186117</v>
      </c>
      <c r="HW29" s="11">
        <f t="shared" si="96"/>
        <v>57423623.269186117</v>
      </c>
      <c r="HX29" s="11">
        <f t="shared" si="96"/>
        <v>57423623.269186117</v>
      </c>
      <c r="HY29" s="11">
        <f t="shared" si="96"/>
        <v>57423623.269186117</v>
      </c>
      <c r="HZ29" s="11">
        <f>+HY29*(1+Variables!$C$7)</f>
        <v>60432621.128491469</v>
      </c>
      <c r="IA29" s="11">
        <f>+HZ29</f>
        <v>60432621.128491469</v>
      </c>
      <c r="IB29" s="11">
        <f t="shared" ref="IB29:IK29" si="97">+IA29</f>
        <v>60432621.128491469</v>
      </c>
      <c r="IC29" s="11">
        <f t="shared" si="97"/>
        <v>60432621.128491469</v>
      </c>
      <c r="ID29" s="11">
        <f t="shared" si="97"/>
        <v>60432621.128491469</v>
      </c>
      <c r="IE29" s="11">
        <f t="shared" si="97"/>
        <v>60432621.128491469</v>
      </c>
      <c r="IF29" s="11">
        <f t="shared" si="97"/>
        <v>60432621.128491469</v>
      </c>
      <c r="IG29" s="11">
        <f t="shared" si="97"/>
        <v>60432621.128491469</v>
      </c>
      <c r="IH29" s="11">
        <f t="shared" si="97"/>
        <v>60432621.128491469</v>
      </c>
      <c r="II29" s="11">
        <f t="shared" si="97"/>
        <v>60432621.128491469</v>
      </c>
      <c r="IJ29" s="11">
        <f t="shared" si="97"/>
        <v>60432621.128491469</v>
      </c>
      <c r="IK29" s="11">
        <f t="shared" si="97"/>
        <v>60432621.128491469</v>
      </c>
    </row>
    <row r="30" spans="2:245" collapsed="1" x14ac:dyDescent="0.35">
      <c r="B30" t="s">
        <v>213</v>
      </c>
      <c r="F30" s="10">
        <f>+SUM(F18,F23:F26)*Variables!$C$13</f>
        <v>15536738.3478125</v>
      </c>
      <c r="G30" s="10">
        <f>+SUM(G18,G23:G26)*Variables!$C$13</f>
        <v>17842393.197224148</v>
      </c>
      <c r="H30" s="10">
        <f>+SUM(H18,H23:H26)*Variables!$C$13</f>
        <v>22039842.620170169</v>
      </c>
      <c r="I30" s="10">
        <f>+SUM(I18,I23:I26)*Variables!$C$13</f>
        <v>26245647.75177921</v>
      </c>
      <c r="J30" s="10">
        <f>+SUM(J18,J23:J26)*Variables!$C$13</f>
        <v>30462369.008366853</v>
      </c>
      <c r="K30" s="10">
        <f>+SUM(K18,K23:K26)*Variables!$C$13</f>
        <v>34690186.718423836</v>
      </c>
      <c r="L30" s="10">
        <f>+SUM(L18,L23:L26)*Variables!$C$13</f>
        <v>36608587.184835374</v>
      </c>
      <c r="M30" s="10">
        <f>+SUM(M18,M23:M26)*Variables!$C$13</f>
        <v>36634048.634522475</v>
      </c>
      <c r="N30" s="10">
        <f>+SUM(N18,N23:N26)*Variables!$C$13</f>
        <v>36662339.611186057</v>
      </c>
      <c r="O30" s="10">
        <f>+SUM(O18,O23:O26)*Variables!$C$13</f>
        <v>36974550.374196425</v>
      </c>
      <c r="P30" s="10">
        <f>+SUM(P18,P23:P26)*Variables!$C$13</f>
        <v>37003483.165153898</v>
      </c>
      <c r="Q30" s="10">
        <f>+SUM(Q18,Q23:Q26)*Variables!$C$13</f>
        <v>37032745.231264345</v>
      </c>
      <c r="R30" s="10">
        <f>+SUM(R18,R23:R26)*Variables!$C$13</f>
        <v>39518654.752771839</v>
      </c>
      <c r="S30" s="10">
        <f>+SUM(S18,S23:S26)*Variables!$C$13</f>
        <v>39518654.752771839</v>
      </c>
      <c r="T30" s="10">
        <f>+SUM(T18,T23:T26)*Variables!$C$13</f>
        <v>39518654.752771839</v>
      </c>
      <c r="U30" s="10">
        <f>+SUM(U18,U23:U26)*Variables!$C$13</f>
        <v>39518654.752771839</v>
      </c>
      <c r="V30" s="10">
        <f>+SUM(V18,V23:V26)*Variables!$C$13</f>
        <v>39518654.752771839</v>
      </c>
      <c r="W30" s="10">
        <f>+SUM(W18,W23:W26)*Variables!$C$13</f>
        <v>39518654.752771839</v>
      </c>
      <c r="X30" s="10">
        <f>+SUM(X18,X23:X26)*Variables!$C$13</f>
        <v>39518654.752771839</v>
      </c>
      <c r="Y30" s="10">
        <f>+SUM(Y18,Y23:Y26)*Variables!$C$13</f>
        <v>39518654.752771839</v>
      </c>
      <c r="Z30" s="10">
        <f>+SUM(Z18,Z23:Z26)*Variables!$C$13</f>
        <v>39518654.752771839</v>
      </c>
      <c r="AA30" s="10">
        <f>+SUM(AA18,AA23:AA26)*Variables!$C$13</f>
        <v>39812864.265799269</v>
      </c>
      <c r="AB30" s="10">
        <f>+SUM(AB18,AB23:AB26)*Variables!$C$13</f>
        <v>39812864.265799269</v>
      </c>
      <c r="AC30" s="10">
        <f>+SUM(AC18,AC23:AC26)*Variables!$C$13</f>
        <v>39812864.265799269</v>
      </c>
      <c r="AD30" s="10">
        <f>+SUM(AD18,AD23:AD26)*Variables!$C$13</f>
        <v>54811975.425769746</v>
      </c>
      <c r="AE30" s="10">
        <f>+SUM(AE18,AE23:AE26)*Variables!$C$13</f>
        <v>54811975.425769746</v>
      </c>
      <c r="AF30" s="10">
        <f>+SUM(AF18,AF23:AF26)*Variables!$C$13</f>
        <v>54811975.425769746</v>
      </c>
      <c r="AG30" s="10">
        <f>+SUM(AG18,AG23:AG26)*Variables!$C$13</f>
        <v>54811975.425769746</v>
      </c>
      <c r="AH30" s="10">
        <f>+SUM(AH18,AH23:AH26)*Variables!$C$13</f>
        <v>54811975.425769746</v>
      </c>
      <c r="AI30" s="10">
        <f>+SUM(AI18,AI23:AI26)*Variables!$C$13</f>
        <v>54811975.425769746</v>
      </c>
      <c r="AJ30" s="10">
        <f>+SUM(AJ18,AJ23:AJ26)*Variables!$C$13</f>
        <v>54811975.425769746</v>
      </c>
      <c r="AK30" s="10">
        <f>+SUM(AK18,AK23:AK26)*Variables!$C$13</f>
        <v>54811975.425769746</v>
      </c>
      <c r="AL30" s="10">
        <f>+SUM(AL18,AL23:AL26)*Variables!$C$13</f>
        <v>54811975.425769746</v>
      </c>
      <c r="AM30" s="10">
        <f>+SUM(AM18,AM23:AM26)*Variables!$C$13</f>
        <v>55117188.374584399</v>
      </c>
      <c r="AN30" s="10">
        <f>+SUM(AN18,AN23:AN26)*Variables!$C$13</f>
        <v>55117188.374584399</v>
      </c>
      <c r="AO30" s="10">
        <f>+SUM(AO18,AO23:AO26)*Variables!$C$13</f>
        <v>55117188.374584399</v>
      </c>
      <c r="AP30" s="10">
        <f>+SUM(AP18,AP23:AP26)*Variables!$C$13</f>
        <v>56067492.506104447</v>
      </c>
      <c r="AQ30" s="10">
        <f>+SUM(AQ18,AQ23:AQ26)*Variables!$C$13</f>
        <v>56067492.506104447</v>
      </c>
      <c r="AR30" s="10">
        <f>+SUM(AR18,AR23:AR26)*Variables!$C$13</f>
        <v>56067492.506104447</v>
      </c>
      <c r="AS30" s="10">
        <f>+SUM(AS18,AS23:AS26)*Variables!$C$13</f>
        <v>56067492.506104447</v>
      </c>
      <c r="AT30" s="10">
        <f>+SUM(AT18,AT23:AT26)*Variables!$C$13</f>
        <v>56067492.506104447</v>
      </c>
      <c r="AU30" s="10">
        <f>+SUM(AU18,AU23:AU26)*Variables!$C$13</f>
        <v>56067492.506104447</v>
      </c>
      <c r="AV30" s="10">
        <f>+SUM(AV18,AV23:AV26)*Variables!$C$13</f>
        <v>56067492.506104447</v>
      </c>
      <c r="AW30" s="10">
        <f>+SUM(AW18,AW23:AW26)*Variables!$C$13</f>
        <v>56067492.506104447</v>
      </c>
      <c r="AX30" s="10">
        <f>+SUM(AX18,AX23:AX26)*Variables!$C$13</f>
        <v>56067492.506104447</v>
      </c>
      <c r="AY30" s="10">
        <f>+SUM(AY18,AY23:AY26)*Variables!$C$13</f>
        <v>56384120.419204779</v>
      </c>
      <c r="AZ30" s="10">
        <f>+SUM(AZ18,AZ23:AZ26)*Variables!$C$13</f>
        <v>56384120.419204779</v>
      </c>
      <c r="BA30" s="10">
        <f>+SUM(BA18,BA23:BA26)*Variables!$C$13</f>
        <v>56384120.419204779</v>
      </c>
      <c r="BB30" s="10">
        <f>+SUM(BB18,BB23:BB26)*Variables!$C$13</f>
        <v>57369965.925243668</v>
      </c>
      <c r="BC30" s="10">
        <f>+SUM(BC18,BC23:BC26)*Variables!$C$13</f>
        <v>57369965.925243668</v>
      </c>
      <c r="BD30" s="10">
        <f>+SUM(BD18,BD23:BD26)*Variables!$C$13</f>
        <v>57369965.925243668</v>
      </c>
      <c r="BE30" s="10">
        <f>+SUM(BE18,BE23:BE26)*Variables!$C$13</f>
        <v>57369965.925243668</v>
      </c>
      <c r="BF30" s="10">
        <f>+SUM(BF18,BF23:BF26)*Variables!$C$13</f>
        <v>57369965.925243668</v>
      </c>
      <c r="BG30" s="10">
        <f>+SUM(BG18,BG23:BG26)*Variables!$C$13</f>
        <v>57369965.925243668</v>
      </c>
      <c r="BH30" s="10">
        <f>+SUM(BH18,BH23:BH26)*Variables!$C$13</f>
        <v>57369965.925243668</v>
      </c>
      <c r="BI30" s="10">
        <f>+SUM(BI18,BI23:BI26)*Variables!$C$13</f>
        <v>57369965.925243668</v>
      </c>
      <c r="BJ30" s="10">
        <f>+SUM(BJ18,BJ23:BJ26)*Variables!$C$13</f>
        <v>57369965.925243668</v>
      </c>
      <c r="BK30" s="10">
        <f>+SUM(BK18,BK23:BK26)*Variables!$C$13</f>
        <v>57698435.722293943</v>
      </c>
      <c r="BL30" s="10">
        <f>+SUM(BL18,BL23:BL26)*Variables!$C$13</f>
        <v>57698435.722293958</v>
      </c>
      <c r="BM30" s="10">
        <f>+SUM(BM18,BM23:BM26)*Variables!$C$13</f>
        <v>57698435.722293958</v>
      </c>
      <c r="BN30" s="10">
        <f>+SUM(BN18,BN23:BN26)*Variables!$C$13</f>
        <v>58721151.850258686</v>
      </c>
      <c r="BO30" s="10">
        <f>+SUM(BO18,BO23:BO26)*Variables!$C$13</f>
        <v>58721151.850258686</v>
      </c>
      <c r="BP30" s="10">
        <f>+SUM(BP18,BP23:BP26)*Variables!$C$13</f>
        <v>58721151.850258686</v>
      </c>
      <c r="BQ30" s="10">
        <f>+SUM(BQ18,BQ23:BQ26)*Variables!$C$13</f>
        <v>58721151.850258686</v>
      </c>
      <c r="BR30" s="10">
        <f>+SUM(BR18,BR23:BR26)*Variables!$C$13</f>
        <v>58721151.850258686</v>
      </c>
      <c r="BS30" s="10">
        <f>+SUM(BS18,BS23:BS26)*Variables!$C$13</f>
        <v>58721151.850258686</v>
      </c>
      <c r="BT30" s="10">
        <f>+SUM(BT18,BT23:BT26)*Variables!$C$13</f>
        <v>58721151.850258686</v>
      </c>
      <c r="BU30" s="10">
        <f>+SUM(BU18,BU23:BU26)*Variables!$C$13</f>
        <v>58721151.850258686</v>
      </c>
      <c r="BV30" s="10">
        <f>+SUM(BV18,BV23:BV26)*Variables!$C$13</f>
        <v>58721151.850258686</v>
      </c>
      <c r="BW30" s="10">
        <f>+SUM(BW18,BW23:BW26)*Variables!$C$13</f>
        <v>59061906.417718641</v>
      </c>
      <c r="BX30" s="10">
        <f>+SUM(BX18,BX23:BX26)*Variables!$C$13</f>
        <v>59061906.417718641</v>
      </c>
      <c r="BY30" s="10">
        <f>+SUM(BY18,BY23:BY26)*Variables!$C$13</f>
        <v>59061906.417718641</v>
      </c>
      <c r="BZ30" s="10">
        <f>+SUM(BZ18,BZ23:BZ26)*Variables!$C$13</f>
        <v>60122872.128869273</v>
      </c>
      <c r="CA30" s="10">
        <f>+SUM(CA18,CA23:CA26)*Variables!$C$13</f>
        <v>60122872.128869273</v>
      </c>
      <c r="CB30" s="10">
        <f>+SUM(CB18,CB23:CB26)*Variables!$C$13</f>
        <v>60122872.128869273</v>
      </c>
      <c r="CC30" s="10">
        <f>+SUM(CC18,CC23:CC26)*Variables!$C$13</f>
        <v>60122872.128869273</v>
      </c>
      <c r="CD30" s="10">
        <f>+SUM(CD18,CD23:CD26)*Variables!$C$13</f>
        <v>60122872.128869273</v>
      </c>
      <c r="CE30" s="10">
        <f>+SUM(CE18,CE23:CE26)*Variables!$C$13</f>
        <v>60122872.128869273</v>
      </c>
      <c r="CF30" s="10">
        <f>+SUM(CF18,CF23:CF26)*Variables!$C$13</f>
        <v>60122872.128869273</v>
      </c>
      <c r="CG30" s="10">
        <f>+SUM(CG18,CG23:CG26)*Variables!$C$13</f>
        <v>60122872.128869273</v>
      </c>
      <c r="CH30" s="10">
        <f>+SUM(CH18,CH23:CH26)*Variables!$C$13</f>
        <v>60122872.128869273</v>
      </c>
      <c r="CI30" s="10">
        <f>+SUM(CI18,CI23:CI26)*Variables!$C$13</f>
        <v>60476370.917152226</v>
      </c>
      <c r="CJ30" s="10">
        <f>+SUM(CJ18,CJ23:CJ26)*Variables!$C$13</f>
        <v>60476370.917152226</v>
      </c>
      <c r="CK30" s="10">
        <f>+SUM(CK18,CK23:CK26)*Variables!$C$13</f>
        <v>60476370.917152226</v>
      </c>
      <c r="CL30" s="10">
        <f>+SUM(CL18,CL23:CL26)*Variables!$C$13</f>
        <v>61577016.745899886</v>
      </c>
      <c r="CM30" s="10">
        <f>+SUM(CM18,CM23:CM26)*Variables!$C$13</f>
        <v>61577016.745899886</v>
      </c>
      <c r="CN30" s="10">
        <f>+SUM(CN18,CN23:CN26)*Variables!$C$13</f>
        <v>61577016.745899886</v>
      </c>
      <c r="CO30" s="10">
        <f>+SUM(CO18,CO23:CO26)*Variables!$C$13</f>
        <v>61577016.745899886</v>
      </c>
      <c r="CP30" s="10">
        <f>+SUM(CP18,CP23:CP26)*Variables!$C$13</f>
        <v>61577016.745899886</v>
      </c>
      <c r="CQ30" s="10">
        <f>+SUM(CQ18,CQ23:CQ26)*Variables!$C$13</f>
        <v>61577016.745899886</v>
      </c>
      <c r="CR30" s="10">
        <f>+SUM(CR18,CR23:CR26)*Variables!$C$13</f>
        <v>61577016.745899886</v>
      </c>
      <c r="CS30" s="10">
        <f>+SUM(CS18,CS23:CS26)*Variables!$C$13</f>
        <v>61577016.745899886</v>
      </c>
      <c r="CT30" s="10">
        <f>+SUM(CT18,CT23:CT26)*Variables!$C$13</f>
        <v>61577016.745899886</v>
      </c>
      <c r="CU30" s="10">
        <f>+SUM(CU18,CU23:CU26)*Variables!$C$13</f>
        <v>61943736.388864629</v>
      </c>
      <c r="CV30" s="10">
        <f>+SUM(CV18,CV23:CV26)*Variables!$C$13</f>
        <v>61943736.388864629</v>
      </c>
      <c r="CW30" s="10">
        <f>+SUM(CW18,CW23:CW26)*Variables!$C$13</f>
        <v>61943736.388864629</v>
      </c>
      <c r="CX30" s="10">
        <f>+SUM(CX18,CX23:CX26)*Variables!$C$13</f>
        <v>63085546.371607438</v>
      </c>
      <c r="CY30" s="10">
        <f>+SUM(CY18,CY23:CY26)*Variables!$C$13</f>
        <v>63085546.371607468</v>
      </c>
      <c r="CZ30" s="10">
        <f>+SUM(CZ18,CZ23:CZ26)*Variables!$C$13</f>
        <v>63085546.371607468</v>
      </c>
      <c r="DA30" s="10">
        <f>+SUM(DA18,DA23:DA26)*Variables!$C$13</f>
        <v>63085546.371607438</v>
      </c>
      <c r="DB30" s="10">
        <f>+SUM(DB18,DB23:DB26)*Variables!$C$13</f>
        <v>63085546.371607468</v>
      </c>
      <c r="DC30" s="10">
        <f>+SUM(DC18,DC23:DC26)*Variables!$C$13</f>
        <v>63085546.371607468</v>
      </c>
      <c r="DD30" s="10">
        <f>+SUM(DD18,DD23:DD26)*Variables!$C$13</f>
        <v>63085546.371607468</v>
      </c>
      <c r="DE30" s="10">
        <f>+SUM(DE18,DE23:DE26)*Variables!$C$13</f>
        <v>63085546.371607468</v>
      </c>
      <c r="DF30" s="10">
        <f>+SUM(DF18,DF23:DF26)*Variables!$C$13</f>
        <v>63085546.371607468</v>
      </c>
      <c r="DG30" s="10">
        <f>+SUM(DG18,DG23:DG26)*Variables!$C$13</f>
        <v>63465981.329219088</v>
      </c>
      <c r="DH30" s="10">
        <f>+SUM(DH18,DH23:DH26)*Variables!$C$13</f>
        <v>63465981.329219066</v>
      </c>
      <c r="DI30" s="10">
        <f>+SUM(DI18,DI23:DI26)*Variables!$C$13</f>
        <v>63465981.329219066</v>
      </c>
      <c r="DJ30" s="10">
        <f>+SUM(DJ18,DJ23:DJ26)*Variables!$C$13</f>
        <v>64650495.005316481</v>
      </c>
      <c r="DK30" s="10">
        <f>+SUM(DK18,DK23:DK26)*Variables!$C$13</f>
        <v>64650495.005316496</v>
      </c>
      <c r="DL30" s="10">
        <f>+SUM(DL18,DL23:DL26)*Variables!$C$13</f>
        <v>64650495.005316496</v>
      </c>
      <c r="DM30" s="10">
        <f>+SUM(DM18,DM23:DM26)*Variables!$C$13</f>
        <v>64650495.005316481</v>
      </c>
      <c r="DN30" s="10">
        <f>+SUM(DN18,DN23:DN26)*Variables!$C$13</f>
        <v>64650495.005316496</v>
      </c>
      <c r="DO30" s="10">
        <f>+SUM(DO18,DO23:DO26)*Variables!$C$13</f>
        <v>64650495.005316466</v>
      </c>
      <c r="DP30" s="10">
        <f>+SUM(DP18,DP23:DP26)*Variables!$C$13</f>
        <v>64650495.005316466</v>
      </c>
      <c r="DQ30" s="10">
        <f>+SUM(DQ18,DQ23:DQ26)*Variables!$C$13</f>
        <v>64650495.005316466</v>
      </c>
      <c r="DR30" s="10">
        <f>+SUM(DR18,DR23:DR26)*Variables!$C$13</f>
        <v>64650495.005316496</v>
      </c>
      <c r="DS30" s="10">
        <f>+SUM(DS18,DS23:DS26)*Variables!$C$13</f>
        <v>65045158.230342768</v>
      </c>
      <c r="DT30" s="10">
        <f>+SUM(DT18,DT23:DT26)*Variables!$C$13</f>
        <v>65045158.230342783</v>
      </c>
      <c r="DU30" s="10">
        <f>+SUM(DU18,DU23:DU26)*Variables!$C$13</f>
        <v>65045158.230342783</v>
      </c>
      <c r="DV30" s="10">
        <f>+SUM(DV18,DV23:DV26)*Variables!$C$13</f>
        <v>66273972.717926234</v>
      </c>
      <c r="DW30" s="10">
        <f>+SUM(DW18,DW23:DW26)*Variables!$C$13</f>
        <v>66273972.717926234</v>
      </c>
      <c r="DX30" s="10">
        <f>+SUM(DX18,DX23:DX26)*Variables!$C$13</f>
        <v>66273972.717926241</v>
      </c>
      <c r="DY30" s="10">
        <f>+SUM(DY18,DY23:DY26)*Variables!$C$13</f>
        <v>66273972.717926234</v>
      </c>
      <c r="DZ30" s="10">
        <f>+SUM(DZ18,DZ23:DZ26)*Variables!$C$13</f>
        <v>66273972.717926234</v>
      </c>
      <c r="EA30" s="10">
        <f>+SUM(EA18,EA23:EA26)*Variables!$C$13</f>
        <v>66273972.717926234</v>
      </c>
      <c r="EB30" s="10">
        <f>+SUM(EB18,EB23:EB26)*Variables!$C$13</f>
        <v>66273972.717926234</v>
      </c>
      <c r="EC30" s="10">
        <f>+SUM(EC18,EC23:EC26)*Variables!$C$13</f>
        <v>66273972.717926241</v>
      </c>
      <c r="ED30" s="10">
        <f>+SUM(ED18,ED23:ED26)*Variables!$C$13</f>
        <v>66273972.717926234</v>
      </c>
      <c r="EE30" s="10">
        <f>+SUM(EE18,EE23:EE26)*Variables!$C$13</f>
        <v>66683396.347568519</v>
      </c>
      <c r="EF30" s="10">
        <f>+SUM(EF18,EF23:EF26)*Variables!$C$13</f>
        <v>66683396.347568519</v>
      </c>
      <c r="EG30" s="10">
        <f>+SUM(EG18,EG23:EG26)*Variables!$C$13</f>
        <v>66683396.347568519</v>
      </c>
      <c r="EH30" s="10">
        <f>+SUM(EH18,EH23:EH26)*Variables!$C$13</f>
        <v>67958168.496987581</v>
      </c>
      <c r="EI30" s="10">
        <f>+SUM(EI18,EI23:EI26)*Variables!$C$13</f>
        <v>67958168.496987581</v>
      </c>
      <c r="EJ30" s="10">
        <f>+SUM(EJ18,EJ23:EJ26)*Variables!$C$13</f>
        <v>67958168.496987581</v>
      </c>
      <c r="EK30" s="10">
        <f>+SUM(EK18,EK23:EK26)*Variables!$C$13</f>
        <v>67958168.496987581</v>
      </c>
      <c r="EL30" s="10">
        <f>+SUM(EL18,EL23:EL26)*Variables!$C$13</f>
        <v>67958168.496987581</v>
      </c>
      <c r="EM30" s="10">
        <f>+SUM(EM18,EM23:EM26)*Variables!$C$13</f>
        <v>67958168.496987581</v>
      </c>
      <c r="EN30" s="10">
        <f>+SUM(EN18,EN23:EN26)*Variables!$C$13</f>
        <v>67958168.496987581</v>
      </c>
      <c r="EO30" s="10">
        <f>+SUM(EO18,EO23:EO26)*Variables!$C$13</f>
        <v>67958168.496987581</v>
      </c>
      <c r="EP30" s="10">
        <f>+SUM(EP18,EP23:EP26)*Variables!$C$13</f>
        <v>67958168.496987581</v>
      </c>
      <c r="EQ30" s="10">
        <f>+SUM(EQ18,EQ23:EQ26)*Variables!$C$13</f>
        <v>68382904.570378482</v>
      </c>
      <c r="ER30" s="10">
        <f>+SUM(ER18,ER23:ER26)*Variables!$C$13</f>
        <v>68382904.570378482</v>
      </c>
      <c r="ES30" s="10">
        <f>+SUM(ES18,ES23:ES26)*Variables!$C$13</f>
        <v>68382904.570378482</v>
      </c>
      <c r="ET30" s="10">
        <f>+SUM(ET18,ET23:ET26)*Variables!$C$13</f>
        <v>69705353.198185831</v>
      </c>
      <c r="EU30" s="10">
        <f>+SUM(EU18,EU23:EU26)*Variables!$C$13</f>
        <v>69705353.198185846</v>
      </c>
      <c r="EV30" s="10">
        <f>+SUM(EV18,EV23:EV26)*Variables!$C$13</f>
        <v>69705353.198185846</v>
      </c>
      <c r="EW30" s="10">
        <f>+SUM(EW18,EW23:EW26)*Variables!$C$13</f>
        <v>69705353.198185831</v>
      </c>
      <c r="EX30" s="10">
        <f>+SUM(EX18,EX23:EX26)*Variables!$C$13</f>
        <v>69705353.198185846</v>
      </c>
      <c r="EY30" s="10">
        <f>+SUM(EY18,EY23:EY26)*Variables!$C$13</f>
        <v>69705353.198185846</v>
      </c>
      <c r="EZ30" s="10">
        <f>+SUM(EZ18,EZ23:EZ26)*Variables!$C$13</f>
        <v>69705353.198185846</v>
      </c>
      <c r="FA30" s="10">
        <f>+SUM(FA18,FA23:FA26)*Variables!$C$13</f>
        <v>69705353.198185846</v>
      </c>
      <c r="FB30" s="10">
        <f>+SUM(FB18,FB23:FB26)*Variables!$C$13</f>
        <v>69705353.198185831</v>
      </c>
      <c r="FC30" s="10">
        <f>+SUM(FC18,FC23:FC26)*Variables!$C$13</f>
        <v>70145974.400721565</v>
      </c>
      <c r="FD30" s="10">
        <f>+SUM(FD18,FD23:FD26)*Variables!$C$13</f>
        <v>70145974.400721565</v>
      </c>
      <c r="FE30" s="10">
        <f>+SUM(FE18,FE23:FE26)*Variables!$C$13</f>
        <v>70145974.40072155</v>
      </c>
      <c r="FF30" s="10">
        <f>+SUM(FF18,FF23:FF26)*Variables!$C$13</f>
        <v>71517882.607208893</v>
      </c>
      <c r="FG30" s="10">
        <f>+SUM(FG18,FG23:FG26)*Variables!$C$13</f>
        <v>71517882.607208893</v>
      </c>
      <c r="FH30" s="10">
        <f>+SUM(FH18,FH23:FH26)*Variables!$C$13</f>
        <v>71517882.607208893</v>
      </c>
      <c r="FI30" s="10">
        <f>+SUM(FI18,FI23:FI26)*Variables!$C$13</f>
        <v>71517882.607208893</v>
      </c>
      <c r="FJ30" s="10">
        <f>+SUM(FJ18,FJ23:FJ26)*Variables!$C$13</f>
        <v>71517882.607208893</v>
      </c>
      <c r="FK30" s="10">
        <f>+SUM(FK18,FK23:FK26)*Variables!$C$13</f>
        <v>71517882.607208893</v>
      </c>
      <c r="FL30" s="10">
        <f>+SUM(FL18,FL23:FL26)*Variables!$C$13</f>
        <v>71517882.607208893</v>
      </c>
      <c r="FM30" s="10">
        <f>+SUM(FM18,FM23:FM26)*Variables!$C$13</f>
        <v>71517882.607208893</v>
      </c>
      <c r="FN30" s="10">
        <f>+SUM(FN18,FN23:FN26)*Variables!$C$13</f>
        <v>71517882.607208893</v>
      </c>
      <c r="FO30" s="10">
        <f>+SUM(FO18,FO23:FO26)*Variables!$C$13</f>
        <v>71974983.042719454</v>
      </c>
      <c r="FP30" s="10">
        <f>+SUM(FP18,FP23:FP26)*Variables!$C$13</f>
        <v>71974983.042719454</v>
      </c>
      <c r="FQ30" s="10">
        <f>+SUM(FQ18,FQ23:FQ26)*Variables!$C$13</f>
        <v>71974983.042719454</v>
      </c>
      <c r="FR30" s="10">
        <f>+SUM(FR18,FR23:FR26)*Variables!$C$13</f>
        <v>73398200.616129428</v>
      </c>
      <c r="FS30" s="10">
        <f>+SUM(FS18,FS23:FS26)*Variables!$C$13</f>
        <v>73398200.616129413</v>
      </c>
      <c r="FT30" s="10">
        <f>+SUM(FT18,FT23:FT26)*Variables!$C$13</f>
        <v>73398200.616129413</v>
      </c>
      <c r="FU30" s="10">
        <f>+SUM(FU18,FU23:FU26)*Variables!$C$13</f>
        <v>73398200.616129413</v>
      </c>
      <c r="FV30" s="10">
        <f>+SUM(FV18,FV23:FV26)*Variables!$C$13</f>
        <v>73398200.616129413</v>
      </c>
      <c r="FW30" s="10">
        <f>+SUM(FW18,FW23:FW26)*Variables!$C$13</f>
        <v>73398200.616129413</v>
      </c>
      <c r="FX30" s="10">
        <f>+SUM(FX18,FX23:FX26)*Variables!$C$13</f>
        <v>73398200.616129413</v>
      </c>
      <c r="FY30" s="10">
        <f>+SUM(FY18,FY23:FY26)*Variables!$C$13</f>
        <v>73398200.616129413</v>
      </c>
      <c r="FZ30" s="10">
        <f>+SUM(FZ18,FZ23:FZ26)*Variables!$C$13</f>
        <v>73398200.616129413</v>
      </c>
      <c r="GA30" s="10">
        <f>+SUM(GA18,GA23:GA26)*Variables!$C$13</f>
        <v>73872396.607928067</v>
      </c>
      <c r="GB30" s="10">
        <f>+SUM(GB18,GB23:GB26)*Variables!$C$13</f>
        <v>73872396.607928067</v>
      </c>
      <c r="GC30" s="10">
        <f>+SUM(GC18,GC23:GC26)*Variables!$C$13</f>
        <v>73872396.607928067</v>
      </c>
      <c r="GD30" s="10">
        <f>+SUM(GD18,GD23:GD26)*Variables!$C$13</f>
        <v>75348842.518583566</v>
      </c>
      <c r="GE30" s="10">
        <f>+SUM(GE18,GE23:GE26)*Variables!$C$13</f>
        <v>75348842.518583581</v>
      </c>
      <c r="GF30" s="10">
        <f>+SUM(GF18,GF23:GF26)*Variables!$C$13</f>
        <v>75348842.518583566</v>
      </c>
      <c r="GG30" s="10">
        <f>+SUM(GG18,GG23:GG26)*Variables!$C$13</f>
        <v>75348842.518583566</v>
      </c>
      <c r="GH30" s="10">
        <f>+SUM(GH18,GH23:GH26)*Variables!$C$13</f>
        <v>75348842.518583566</v>
      </c>
      <c r="GI30" s="10">
        <f>+SUM(GI18,GI23:GI26)*Variables!$C$13</f>
        <v>75348842.518583566</v>
      </c>
      <c r="GJ30" s="10">
        <f>+SUM(GJ18,GJ23:GJ26)*Variables!$C$13</f>
        <v>75348842.518583566</v>
      </c>
      <c r="GK30" s="10">
        <f>+SUM(GK18,GK23:GK26)*Variables!$C$13</f>
        <v>75348842.518583566</v>
      </c>
      <c r="GL30" s="10">
        <f>+SUM(GL18,GL23:GL26)*Variables!$C$13</f>
        <v>75348842.518583566</v>
      </c>
      <c r="GM30" s="10">
        <f>+SUM(GM18,GM23:GM26)*Variables!$C$13</f>
        <v>75840773.440475494</v>
      </c>
      <c r="GN30" s="10">
        <f>+SUM(GN18,GN23:GN26)*Variables!$C$13</f>
        <v>75840773.440475494</v>
      </c>
      <c r="GO30" s="10">
        <f>+SUM(GO18,GO23:GO26)*Variables!$C$13</f>
        <v>75840773.440475494</v>
      </c>
      <c r="GP30" s="10">
        <f>+SUM(GP18,GP23:GP26)*Variables!$C$13</f>
        <v>77372438.428189501</v>
      </c>
      <c r="GQ30" s="10">
        <f>+SUM(GQ18,GQ23:GQ26)*Variables!$C$13</f>
        <v>77372438.428189501</v>
      </c>
      <c r="GR30" s="10">
        <f>+SUM(GR18,GR23:GR26)*Variables!$C$13</f>
        <v>77372438.428189501</v>
      </c>
      <c r="GS30" s="10">
        <f>+SUM(GS18,GS23:GS26)*Variables!$C$13</f>
        <v>77372438.428189501</v>
      </c>
      <c r="GT30" s="10">
        <f>+SUM(GT18,GT23:GT26)*Variables!$C$13</f>
        <v>77372438.428189501</v>
      </c>
      <c r="GU30" s="10">
        <f>+SUM(GU18,GU23:GU26)*Variables!$C$13</f>
        <v>77372438.428189501</v>
      </c>
      <c r="GV30" s="10">
        <f>+SUM(GV18,GV23:GV26)*Variables!$C$13</f>
        <v>77372438.428189501</v>
      </c>
      <c r="GW30" s="10">
        <f>+SUM(GW18,GW23:GW26)*Variables!$C$13</f>
        <v>77372438.428189501</v>
      </c>
      <c r="GX30" s="10">
        <f>+SUM(GX18,GX23:GX26)*Variables!$C$13</f>
        <v>77372438.428189501</v>
      </c>
      <c r="GY30" s="10">
        <f>+SUM(GY18,GY23:GY26)*Variables!$C$13</f>
        <v>77882767.566560194</v>
      </c>
      <c r="GZ30" s="10">
        <f>+SUM(GZ18,GZ23:GZ26)*Variables!$C$13</f>
        <v>77882767.566560164</v>
      </c>
      <c r="HA30" s="10">
        <f>+SUM(HA18,HA23:HA26)*Variables!$C$13</f>
        <v>77882767.566560194</v>
      </c>
      <c r="HB30" s="10">
        <f>+SUM(HB18,HB23:HB26)*Variables!$C$13</f>
        <v>79471716.824814692</v>
      </c>
      <c r="HC30" s="10">
        <f>+SUM(HC18,HC23:HC26)*Variables!$C$13</f>
        <v>79471716.824814692</v>
      </c>
      <c r="HD30" s="10">
        <f>+SUM(HD18,HD23:HD26)*Variables!$C$13</f>
        <v>79471716.824814692</v>
      </c>
      <c r="HE30" s="10">
        <f>+SUM(HE18,HE23:HE26)*Variables!$C$13</f>
        <v>79471716.824814692</v>
      </c>
      <c r="HF30" s="10">
        <f>+SUM(HF18,HF23:HF26)*Variables!$C$13</f>
        <v>79471716.824814692</v>
      </c>
      <c r="HG30" s="10">
        <f>+SUM(HG18,HG23:HG26)*Variables!$C$13</f>
        <v>79471716.824814692</v>
      </c>
      <c r="HH30" s="10">
        <f>+SUM(HH18,HH23:HH26)*Variables!$C$13</f>
        <v>79471716.824814692</v>
      </c>
      <c r="HI30" s="10">
        <f>+SUM(HI18,HI23:HI26)*Variables!$C$13</f>
        <v>79471716.824814692</v>
      </c>
      <c r="HJ30" s="10">
        <f>+SUM(HJ18,HJ23:HJ26)*Variables!$C$13</f>
        <v>79471716.824814692</v>
      </c>
      <c r="HK30" s="10">
        <f>+SUM(HK18,HK23:HK26)*Variables!$C$13</f>
        <v>80001132.272960454</v>
      </c>
      <c r="HL30" s="10">
        <f>+SUM(HL18,HL23:HL26)*Variables!$C$13</f>
        <v>80001132.272960454</v>
      </c>
      <c r="HM30" s="10">
        <f>+SUM(HM18,HM23:HM26)*Variables!$C$13</f>
        <v>80001132.272960454</v>
      </c>
      <c r="HN30" s="10">
        <f>+SUM(HN18,HN23:HN26)*Variables!$C$13</f>
        <v>81649508.233473688</v>
      </c>
      <c r="HO30" s="10">
        <f>+SUM(HO18,HO23:HO26)*Variables!$C$13</f>
        <v>81649508.233473688</v>
      </c>
      <c r="HP30" s="10">
        <f>+SUM(HP18,HP23:HP26)*Variables!$C$13</f>
        <v>81649508.233473688</v>
      </c>
      <c r="HQ30" s="10">
        <f>+SUM(HQ18,HQ23:HQ26)*Variables!$C$13</f>
        <v>81649508.233473688</v>
      </c>
      <c r="HR30" s="10">
        <f>+SUM(HR18,HR23:HR26)*Variables!$C$13</f>
        <v>81649508.233473688</v>
      </c>
      <c r="HS30" s="10">
        <f>+SUM(HS18,HS23:HS26)*Variables!$C$13</f>
        <v>81649508.233473688</v>
      </c>
      <c r="HT30" s="10">
        <f>+SUM(HT18,HT23:HT26)*Variables!$C$13</f>
        <v>81649508.233473703</v>
      </c>
      <c r="HU30" s="10">
        <f>+SUM(HU18,HU23:HU26)*Variables!$C$13</f>
        <v>81649508.233473688</v>
      </c>
      <c r="HV30" s="10">
        <f>+SUM(HV18,HV23:HV26)*Variables!$C$13</f>
        <v>81649508.233473688</v>
      </c>
      <c r="HW30" s="10">
        <f>+SUM(HW18,HW23:HW26)*Variables!$C$13</f>
        <v>82198723.81938009</v>
      </c>
      <c r="HX30" s="10">
        <f>+SUM(HX18,HX23:HX26)*Variables!$C$13</f>
        <v>82198723.81938009</v>
      </c>
      <c r="HY30" s="10">
        <f>+SUM(HY18,HY23:HY26)*Variables!$C$13</f>
        <v>82198723.81938009</v>
      </c>
      <c r="HZ30" s="10">
        <f>+SUM(HZ18,HZ23:HZ26)*Variables!$C$13</f>
        <v>83908749.040816516</v>
      </c>
      <c r="IA30" s="10">
        <f>+SUM(IA18,IA23:IA26)*Variables!$C$13</f>
        <v>83908749.040816516</v>
      </c>
      <c r="IB30" s="10">
        <f>+SUM(IB18,IB23:IB26)*Variables!$C$13</f>
        <v>83908749.040816516</v>
      </c>
      <c r="IC30" s="10">
        <f>+SUM(IC18,IC23:IC26)*Variables!$C$13</f>
        <v>83908749.040816516</v>
      </c>
      <c r="ID30" s="10">
        <f>+SUM(ID18,ID23:ID26)*Variables!$C$13</f>
        <v>83908749.040816516</v>
      </c>
      <c r="IE30" s="10">
        <f>+SUM(IE18,IE23:IE26)*Variables!$C$13</f>
        <v>83908749.040816516</v>
      </c>
      <c r="IF30" s="10">
        <f>+SUM(IF18,IF23:IF26)*Variables!$C$13</f>
        <v>83908749.040816516</v>
      </c>
      <c r="IG30" s="10">
        <f>+SUM(IG18,IG23:IG26)*Variables!$C$13</f>
        <v>83908749.040816516</v>
      </c>
      <c r="IH30" s="10">
        <f>+SUM(IH18,IH23:IH26)*Variables!$C$13</f>
        <v>83908749.040816516</v>
      </c>
      <c r="II30" s="10">
        <f>+SUM(II18,II23:II26)*Variables!$C$13</f>
        <v>84478505.289635822</v>
      </c>
      <c r="IJ30" s="10">
        <f>+SUM(IJ18,IJ23:IJ26)*Variables!$C$13</f>
        <v>84478505.289635822</v>
      </c>
      <c r="IK30" s="10">
        <f>+SUM(IK18,IK23:IK26)*Variables!$C$13</f>
        <v>84478505.289635822</v>
      </c>
    </row>
    <row r="31" spans="2:245" s="26" customFormat="1" x14ac:dyDescent="0.35">
      <c r="B31" s="56" t="s">
        <v>215</v>
      </c>
      <c r="C31" s="57"/>
      <c r="D31" s="57"/>
      <c r="E31" s="57"/>
      <c r="F31" s="58">
        <f>+SUM(F18,F23,F24,F25,F26,F27,F30)</f>
        <v>378710744.91031247</v>
      </c>
      <c r="G31" s="58">
        <f t="shared" ref="G31:BR31" si="98">+SUM(G18,G23,G24,G25,G26,G27,G30)</f>
        <v>424519321.44673634</v>
      </c>
      <c r="H31" s="58">
        <f t="shared" si="98"/>
        <v>507913929.79319221</v>
      </c>
      <c r="I31" s="58">
        <f t="shared" si="98"/>
        <v>591474548.72874546</v>
      </c>
      <c r="J31" s="58">
        <f t="shared" si="98"/>
        <v>675252048.411515</v>
      </c>
      <c r="K31" s="58">
        <f t="shared" si="98"/>
        <v>759250011.59434533</v>
      </c>
      <c r="L31" s="58">
        <f t="shared" si="98"/>
        <v>797364647.27606893</v>
      </c>
      <c r="M31" s="58">
        <f t="shared" si="98"/>
        <v>797870513.43683338</v>
      </c>
      <c r="N31" s="58">
        <f t="shared" si="98"/>
        <v>798432596.42601728</v>
      </c>
      <c r="O31" s="58">
        <f t="shared" si="98"/>
        <v>804635576.30243087</v>
      </c>
      <c r="P31" s="58">
        <f t="shared" si="98"/>
        <v>805210410.80956709</v>
      </c>
      <c r="Q31" s="58">
        <f t="shared" si="98"/>
        <v>805791787.33059168</v>
      </c>
      <c r="R31" s="58">
        <f t="shared" si="98"/>
        <v>858851117.28808963</v>
      </c>
      <c r="S31" s="58">
        <f t="shared" si="98"/>
        <v>858851117.28808963</v>
      </c>
      <c r="T31" s="58">
        <f t="shared" si="98"/>
        <v>858851117.28808963</v>
      </c>
      <c r="U31" s="58">
        <f t="shared" si="98"/>
        <v>858851117.28808963</v>
      </c>
      <c r="V31" s="58">
        <f t="shared" si="98"/>
        <v>858851117.28808963</v>
      </c>
      <c r="W31" s="58">
        <f t="shared" si="98"/>
        <v>858851117.28808963</v>
      </c>
      <c r="X31" s="58">
        <f t="shared" si="98"/>
        <v>858851117.28808963</v>
      </c>
      <c r="Y31" s="58">
        <f t="shared" si="98"/>
        <v>858851117.28808963</v>
      </c>
      <c r="Z31" s="58">
        <f t="shared" si="98"/>
        <v>858851117.28808963</v>
      </c>
      <c r="AA31" s="58">
        <f t="shared" si="98"/>
        <v>864696449.68842709</v>
      </c>
      <c r="AB31" s="58">
        <f t="shared" si="98"/>
        <v>864696449.68842709</v>
      </c>
      <c r="AC31" s="58">
        <f t="shared" si="98"/>
        <v>864696449.68842709</v>
      </c>
      <c r="AD31" s="58">
        <f t="shared" si="98"/>
        <v>1166559405.4876111</v>
      </c>
      <c r="AE31" s="58">
        <f t="shared" si="98"/>
        <v>1166559405.4876111</v>
      </c>
      <c r="AF31" s="58">
        <f t="shared" si="98"/>
        <v>1166559405.4876111</v>
      </c>
      <c r="AG31" s="58">
        <f t="shared" si="98"/>
        <v>1166559405.4876111</v>
      </c>
      <c r="AH31" s="58">
        <f t="shared" si="98"/>
        <v>1166559405.4876111</v>
      </c>
      <c r="AI31" s="58">
        <f t="shared" si="98"/>
        <v>1166559405.4876111</v>
      </c>
      <c r="AJ31" s="58">
        <f t="shared" si="98"/>
        <v>1166559405.4876111</v>
      </c>
      <c r="AK31" s="58">
        <f t="shared" si="98"/>
        <v>1166559405.4876111</v>
      </c>
      <c r="AL31" s="58">
        <f t="shared" si="98"/>
        <v>1166559405.4876111</v>
      </c>
      <c r="AM31" s="58">
        <f t="shared" si="98"/>
        <v>1172623353.319721</v>
      </c>
      <c r="AN31" s="58">
        <f t="shared" si="98"/>
        <v>1172623353.319721</v>
      </c>
      <c r="AO31" s="58">
        <f t="shared" si="98"/>
        <v>1172623353.319721</v>
      </c>
      <c r="AP31" s="58">
        <f t="shared" si="98"/>
        <v>1195568026.922514</v>
      </c>
      <c r="AQ31" s="58">
        <f t="shared" si="98"/>
        <v>1195568026.922514</v>
      </c>
      <c r="AR31" s="58">
        <f t="shared" si="98"/>
        <v>1195568026.922514</v>
      </c>
      <c r="AS31" s="58">
        <f t="shared" si="98"/>
        <v>1195568026.922514</v>
      </c>
      <c r="AT31" s="58">
        <f t="shared" si="98"/>
        <v>1195568026.922514</v>
      </c>
      <c r="AU31" s="58">
        <f t="shared" si="98"/>
        <v>1195568026.922514</v>
      </c>
      <c r="AV31" s="58">
        <f t="shared" si="98"/>
        <v>1195568026.922514</v>
      </c>
      <c r="AW31" s="58">
        <f t="shared" si="98"/>
        <v>1195568026.922514</v>
      </c>
      <c r="AX31" s="58">
        <f t="shared" si="98"/>
        <v>1195568026.922514</v>
      </c>
      <c r="AY31" s="58">
        <f t="shared" si="98"/>
        <v>1201858766.4035449</v>
      </c>
      <c r="AZ31" s="58">
        <f t="shared" si="98"/>
        <v>1201858766.4035449</v>
      </c>
      <c r="BA31" s="58">
        <f t="shared" si="98"/>
        <v>1201858766.4035449</v>
      </c>
      <c r="BB31" s="58">
        <f t="shared" si="98"/>
        <v>1225722532.3416643</v>
      </c>
      <c r="BC31" s="58">
        <f t="shared" si="98"/>
        <v>1225722532.3416643</v>
      </c>
      <c r="BD31" s="58">
        <f t="shared" si="98"/>
        <v>1225722532.3416643</v>
      </c>
      <c r="BE31" s="58">
        <f t="shared" si="98"/>
        <v>1225722532.3416643</v>
      </c>
      <c r="BF31" s="58">
        <f t="shared" si="98"/>
        <v>1225722532.3416643</v>
      </c>
      <c r="BG31" s="58">
        <f t="shared" si="98"/>
        <v>1225722532.3416643</v>
      </c>
      <c r="BH31" s="58">
        <f t="shared" si="98"/>
        <v>1225722532.3416643</v>
      </c>
      <c r="BI31" s="58">
        <f t="shared" si="98"/>
        <v>1225722532.3416643</v>
      </c>
      <c r="BJ31" s="58">
        <f t="shared" si="98"/>
        <v>1225722532.3416643</v>
      </c>
      <c r="BK31" s="58">
        <f t="shared" si="98"/>
        <v>1232248545.4792857</v>
      </c>
      <c r="BL31" s="58">
        <f t="shared" si="98"/>
        <v>1232248545.479286</v>
      </c>
      <c r="BM31" s="58">
        <f t="shared" si="98"/>
        <v>1232248545.479286</v>
      </c>
      <c r="BN31" s="58">
        <f t="shared" si="98"/>
        <v>1257068972.1909046</v>
      </c>
      <c r="BO31" s="58">
        <f t="shared" si="98"/>
        <v>1257068972.1909046</v>
      </c>
      <c r="BP31" s="58">
        <f t="shared" si="98"/>
        <v>1257068972.1909046</v>
      </c>
      <c r="BQ31" s="58">
        <f t="shared" si="98"/>
        <v>1257068972.1909046</v>
      </c>
      <c r="BR31" s="58">
        <f t="shared" si="98"/>
        <v>1257068972.1909046</v>
      </c>
      <c r="BS31" s="58">
        <f t="shared" ref="BS31:ED31" si="99">+SUM(BS18,BS23,BS24,BS25,BS26,BS27,BS30)</f>
        <v>1257068972.1909046</v>
      </c>
      <c r="BT31" s="58">
        <f t="shared" si="99"/>
        <v>1257068972.1909046</v>
      </c>
      <c r="BU31" s="58">
        <f t="shared" si="99"/>
        <v>1257068972.1909046</v>
      </c>
      <c r="BV31" s="58">
        <f t="shared" si="99"/>
        <v>1257068972.1909046</v>
      </c>
      <c r="BW31" s="58">
        <f t="shared" si="99"/>
        <v>1263839058.2198732</v>
      </c>
      <c r="BX31" s="58">
        <f t="shared" si="99"/>
        <v>1263839058.2198732</v>
      </c>
      <c r="BY31" s="58">
        <f t="shared" si="99"/>
        <v>1263839058.2198732</v>
      </c>
      <c r="BZ31" s="58">
        <f t="shared" si="99"/>
        <v>1289655286.5885165</v>
      </c>
      <c r="CA31" s="58">
        <f t="shared" si="99"/>
        <v>1289655286.5885165</v>
      </c>
      <c r="CB31" s="58">
        <f t="shared" si="99"/>
        <v>1289655286.5885165</v>
      </c>
      <c r="CC31" s="58">
        <f t="shared" si="99"/>
        <v>1289655286.5885165</v>
      </c>
      <c r="CD31" s="58">
        <f t="shared" si="99"/>
        <v>1289655286.5885165</v>
      </c>
      <c r="CE31" s="58">
        <f t="shared" si="99"/>
        <v>1289655286.5885165</v>
      </c>
      <c r="CF31" s="58">
        <f t="shared" si="99"/>
        <v>1289655286.5885165</v>
      </c>
      <c r="CG31" s="58">
        <f t="shared" si="99"/>
        <v>1289655286.5885165</v>
      </c>
      <c r="CH31" s="58">
        <f t="shared" si="99"/>
        <v>1289655286.5885165</v>
      </c>
      <c r="CI31" s="58">
        <f t="shared" si="99"/>
        <v>1296678573.8349683</v>
      </c>
      <c r="CJ31" s="58">
        <f t="shared" si="99"/>
        <v>1296678573.8349683</v>
      </c>
      <c r="CK31" s="58">
        <f t="shared" si="99"/>
        <v>1296678573.8349683</v>
      </c>
      <c r="CL31" s="58">
        <f t="shared" si="99"/>
        <v>1323531384.769985</v>
      </c>
      <c r="CM31" s="58">
        <f t="shared" si="99"/>
        <v>1323531384.769985</v>
      </c>
      <c r="CN31" s="58">
        <f t="shared" si="99"/>
        <v>1323531384.769985</v>
      </c>
      <c r="CO31" s="58">
        <f t="shared" si="99"/>
        <v>1323531384.769985</v>
      </c>
      <c r="CP31" s="58">
        <f t="shared" si="99"/>
        <v>1323531384.769985</v>
      </c>
      <c r="CQ31" s="58">
        <f t="shared" si="99"/>
        <v>1323531384.769985</v>
      </c>
      <c r="CR31" s="58">
        <f t="shared" si="99"/>
        <v>1323531384.769985</v>
      </c>
      <c r="CS31" s="58">
        <f t="shared" si="99"/>
        <v>1323531384.769985</v>
      </c>
      <c r="CT31" s="58">
        <f t="shared" si="99"/>
        <v>1323531384.769985</v>
      </c>
      <c r="CU31" s="58">
        <f t="shared" si="99"/>
        <v>1330817342.9594541</v>
      </c>
      <c r="CV31" s="58">
        <f t="shared" si="99"/>
        <v>1330817342.9594541</v>
      </c>
      <c r="CW31" s="58">
        <f t="shared" si="99"/>
        <v>1330817342.9594541</v>
      </c>
      <c r="CX31" s="58">
        <f t="shared" si="99"/>
        <v>1358749227.9635961</v>
      </c>
      <c r="CY31" s="58">
        <f t="shared" si="99"/>
        <v>1358749227.9635966</v>
      </c>
      <c r="CZ31" s="58">
        <f t="shared" si="99"/>
        <v>1358749227.9635966</v>
      </c>
      <c r="DA31" s="58">
        <f t="shared" si="99"/>
        <v>1358749227.9635961</v>
      </c>
      <c r="DB31" s="58">
        <f t="shared" si="99"/>
        <v>1358749227.9635966</v>
      </c>
      <c r="DC31" s="58">
        <f t="shared" si="99"/>
        <v>1358749227.9635966</v>
      </c>
      <c r="DD31" s="58">
        <f t="shared" si="99"/>
        <v>1358749227.9635966</v>
      </c>
      <c r="DE31" s="58">
        <f t="shared" si="99"/>
        <v>1358749227.9635966</v>
      </c>
      <c r="DF31" s="58">
        <f t="shared" si="99"/>
        <v>1358749227.9635966</v>
      </c>
      <c r="DG31" s="58">
        <f t="shared" si="99"/>
        <v>1366307680.989352</v>
      </c>
      <c r="DH31" s="58">
        <f t="shared" si="99"/>
        <v>1366307680.9893515</v>
      </c>
      <c r="DI31" s="58">
        <f t="shared" si="99"/>
        <v>1366307680.9893515</v>
      </c>
      <c r="DJ31" s="58">
        <f t="shared" si="99"/>
        <v>1395362915.8492689</v>
      </c>
      <c r="DK31" s="58">
        <f t="shared" si="99"/>
        <v>1395362915.8492692</v>
      </c>
      <c r="DL31" s="58">
        <f t="shared" si="99"/>
        <v>1395362915.8492692</v>
      </c>
      <c r="DM31" s="58">
        <f t="shared" si="99"/>
        <v>1395362915.8492689</v>
      </c>
      <c r="DN31" s="58">
        <f t="shared" si="99"/>
        <v>1395362915.8492692</v>
      </c>
      <c r="DO31" s="58">
        <f t="shared" si="99"/>
        <v>1395362915.8492687</v>
      </c>
      <c r="DP31" s="58">
        <f t="shared" si="99"/>
        <v>1395362915.8492687</v>
      </c>
      <c r="DQ31" s="58">
        <f t="shared" si="99"/>
        <v>1395362915.8492687</v>
      </c>
      <c r="DR31" s="58">
        <f t="shared" si="99"/>
        <v>1395362915.8492692</v>
      </c>
      <c r="DS31" s="58">
        <f t="shared" si="99"/>
        <v>1403204055.0181875</v>
      </c>
      <c r="DT31" s="58">
        <f t="shared" si="99"/>
        <v>1403204055.0181878</v>
      </c>
      <c r="DU31" s="58">
        <f t="shared" si="99"/>
        <v>1403204055.0181878</v>
      </c>
      <c r="DV31" s="58">
        <f t="shared" si="99"/>
        <v>1433428776.7599728</v>
      </c>
      <c r="DW31" s="58">
        <f t="shared" si="99"/>
        <v>1433428776.7599728</v>
      </c>
      <c r="DX31" s="58">
        <f t="shared" si="99"/>
        <v>1433428776.759973</v>
      </c>
      <c r="DY31" s="58">
        <f t="shared" si="99"/>
        <v>1433428776.7599728</v>
      </c>
      <c r="DZ31" s="58">
        <f t="shared" si="99"/>
        <v>1433428776.7599728</v>
      </c>
      <c r="EA31" s="58">
        <f t="shared" si="99"/>
        <v>1433428776.7599728</v>
      </c>
      <c r="EB31" s="58">
        <f t="shared" si="99"/>
        <v>1433428776.7599728</v>
      </c>
      <c r="EC31" s="58">
        <f t="shared" si="99"/>
        <v>1433428776.759973</v>
      </c>
      <c r="ED31" s="58">
        <f t="shared" si="99"/>
        <v>1433428776.7599728</v>
      </c>
      <c r="EE31" s="58">
        <f t="shared" ref="EE31:GP31" si="100">+SUM(EE18,EE23,EE24,EE25,EE26,EE27,EE30)</f>
        <v>1441563174.5338092</v>
      </c>
      <c r="EF31" s="58">
        <f t="shared" si="100"/>
        <v>1441563174.5338092</v>
      </c>
      <c r="EG31" s="58">
        <f t="shared" si="100"/>
        <v>1441563174.5338092</v>
      </c>
      <c r="EH31" s="58">
        <f t="shared" si="100"/>
        <v>1473005461.7923849</v>
      </c>
      <c r="EI31" s="58">
        <f t="shared" si="100"/>
        <v>1473005461.7923849</v>
      </c>
      <c r="EJ31" s="58">
        <f t="shared" si="100"/>
        <v>1473005461.7923846</v>
      </c>
      <c r="EK31" s="58">
        <f t="shared" si="100"/>
        <v>1473005461.7923846</v>
      </c>
      <c r="EL31" s="58">
        <f t="shared" si="100"/>
        <v>1473005461.7923846</v>
      </c>
      <c r="EM31" s="58">
        <f t="shared" si="100"/>
        <v>1473005461.7923846</v>
      </c>
      <c r="EN31" s="58">
        <f t="shared" si="100"/>
        <v>1473005461.7923846</v>
      </c>
      <c r="EO31" s="58">
        <f t="shared" si="100"/>
        <v>1473005461.7923846</v>
      </c>
      <c r="EP31" s="58">
        <f t="shared" si="100"/>
        <v>1473005461.7923846</v>
      </c>
      <c r="EQ31" s="58">
        <f t="shared" si="100"/>
        <v>1481444086.0429626</v>
      </c>
      <c r="ER31" s="58">
        <f t="shared" si="100"/>
        <v>1481444086.0429626</v>
      </c>
      <c r="ES31" s="58">
        <f t="shared" si="100"/>
        <v>1481444086.0429626</v>
      </c>
      <c r="ET31" s="58">
        <f t="shared" si="100"/>
        <v>1514154043.0010562</v>
      </c>
      <c r="EU31" s="58">
        <f t="shared" si="100"/>
        <v>1514154043.0010564</v>
      </c>
      <c r="EV31" s="58">
        <f t="shared" si="100"/>
        <v>1514154043.0010564</v>
      </c>
      <c r="EW31" s="58">
        <f t="shared" si="100"/>
        <v>1514154043.0010562</v>
      </c>
      <c r="EX31" s="58">
        <f t="shared" si="100"/>
        <v>1514154043.0010564</v>
      </c>
      <c r="EY31" s="58">
        <f t="shared" si="100"/>
        <v>1514154043.0010564</v>
      </c>
      <c r="EZ31" s="58">
        <f t="shared" si="100"/>
        <v>1514154043.0010564</v>
      </c>
      <c r="FA31" s="58">
        <f t="shared" si="100"/>
        <v>1514154043.0010564</v>
      </c>
      <c r="FB31" s="58">
        <f t="shared" si="100"/>
        <v>1514154043.0010562</v>
      </c>
      <c r="FC31" s="58">
        <f t="shared" si="100"/>
        <v>1522908271.7986057</v>
      </c>
      <c r="FD31" s="58">
        <f t="shared" si="100"/>
        <v>1522908271.7986057</v>
      </c>
      <c r="FE31" s="58">
        <f t="shared" si="100"/>
        <v>1522908271.7986054</v>
      </c>
      <c r="FF31" s="58">
        <f t="shared" si="100"/>
        <v>1556938115.8583558</v>
      </c>
      <c r="FG31" s="58">
        <f t="shared" si="100"/>
        <v>1556938115.8583558</v>
      </c>
      <c r="FH31" s="58">
        <f t="shared" si="100"/>
        <v>1556938115.8583558</v>
      </c>
      <c r="FI31" s="58">
        <f t="shared" si="100"/>
        <v>1556938115.8583558</v>
      </c>
      <c r="FJ31" s="58">
        <f t="shared" si="100"/>
        <v>1556938115.8583558</v>
      </c>
      <c r="FK31" s="58">
        <f t="shared" si="100"/>
        <v>1556938115.8583558</v>
      </c>
      <c r="FL31" s="58">
        <f t="shared" si="100"/>
        <v>1556938115.8583558</v>
      </c>
      <c r="FM31" s="58">
        <f t="shared" si="100"/>
        <v>1556938115.8583558</v>
      </c>
      <c r="FN31" s="58">
        <f t="shared" si="100"/>
        <v>1556938115.8583558</v>
      </c>
      <c r="FO31" s="58">
        <f t="shared" si="100"/>
        <v>1566019752.8129332</v>
      </c>
      <c r="FP31" s="58">
        <f t="shared" si="100"/>
        <v>1566019752.8129332</v>
      </c>
      <c r="FQ31" s="58">
        <f t="shared" si="100"/>
        <v>1566019752.8129332</v>
      </c>
      <c r="FR31" s="58">
        <f t="shared" si="100"/>
        <v>1601423906.170821</v>
      </c>
      <c r="FS31" s="58">
        <f t="shared" si="100"/>
        <v>1601423906.1708207</v>
      </c>
      <c r="FT31" s="58">
        <f t="shared" si="100"/>
        <v>1601423906.1708207</v>
      </c>
      <c r="FU31" s="58">
        <f t="shared" si="100"/>
        <v>1601423906.1708207</v>
      </c>
      <c r="FV31" s="58">
        <f t="shared" si="100"/>
        <v>1601423906.1708207</v>
      </c>
      <c r="FW31" s="58">
        <f t="shared" si="100"/>
        <v>1601423906.1708207</v>
      </c>
      <c r="FX31" s="58">
        <f t="shared" si="100"/>
        <v>1601423906.1708207</v>
      </c>
      <c r="FY31" s="58">
        <f t="shared" si="100"/>
        <v>1601423906.1708207</v>
      </c>
      <c r="FZ31" s="58">
        <f t="shared" si="100"/>
        <v>1601423906.1708207</v>
      </c>
      <c r="GA31" s="58">
        <f t="shared" si="100"/>
        <v>1610845196.3474996</v>
      </c>
      <c r="GB31" s="58">
        <f t="shared" si="100"/>
        <v>1610845196.3474996</v>
      </c>
      <c r="GC31" s="58">
        <f t="shared" si="100"/>
        <v>1610845196.3474996</v>
      </c>
      <c r="GD31" s="58">
        <f t="shared" si="100"/>
        <v>1647680381.6513026</v>
      </c>
      <c r="GE31" s="58">
        <f t="shared" si="100"/>
        <v>1647680381.6513026</v>
      </c>
      <c r="GF31" s="58">
        <f t="shared" si="100"/>
        <v>1647680381.6513026</v>
      </c>
      <c r="GG31" s="58">
        <f t="shared" si="100"/>
        <v>1647680381.6513026</v>
      </c>
      <c r="GH31" s="58">
        <f t="shared" si="100"/>
        <v>1647680381.6513026</v>
      </c>
      <c r="GI31" s="58">
        <f t="shared" si="100"/>
        <v>1647680381.6513026</v>
      </c>
      <c r="GJ31" s="58">
        <f t="shared" si="100"/>
        <v>1647680381.6513026</v>
      </c>
      <c r="GK31" s="58">
        <f t="shared" si="100"/>
        <v>1647680381.6513026</v>
      </c>
      <c r="GL31" s="58">
        <f t="shared" si="100"/>
        <v>1647680381.6513026</v>
      </c>
      <c r="GM31" s="58">
        <f t="shared" si="100"/>
        <v>1657454028.0805893</v>
      </c>
      <c r="GN31" s="58">
        <f t="shared" si="100"/>
        <v>1657454028.0805893</v>
      </c>
      <c r="GO31" s="58">
        <f t="shared" si="100"/>
        <v>1657454028.0805893</v>
      </c>
      <c r="GP31" s="58">
        <f t="shared" si="100"/>
        <v>1695779368.3554657</v>
      </c>
      <c r="GQ31" s="58">
        <f t="shared" ref="GQ31:IK31" si="101">+SUM(GQ18,GQ23,GQ24,GQ25,GQ26,GQ27,GQ30)</f>
        <v>1695779368.3554657</v>
      </c>
      <c r="GR31" s="58">
        <f t="shared" si="101"/>
        <v>1695779368.3554657</v>
      </c>
      <c r="GS31" s="58">
        <f t="shared" si="101"/>
        <v>1695779368.3554657</v>
      </c>
      <c r="GT31" s="58">
        <f t="shared" si="101"/>
        <v>1695779368.3554657</v>
      </c>
      <c r="GU31" s="58">
        <f t="shared" si="101"/>
        <v>1695779368.3554657</v>
      </c>
      <c r="GV31" s="58">
        <f t="shared" si="101"/>
        <v>1695779368.3554657</v>
      </c>
      <c r="GW31" s="58">
        <f t="shared" si="101"/>
        <v>1695779368.3554657</v>
      </c>
      <c r="GX31" s="58">
        <f t="shared" si="101"/>
        <v>1695779368.3554657</v>
      </c>
      <c r="GY31" s="58">
        <f t="shared" si="101"/>
        <v>1705918549.1612082</v>
      </c>
      <c r="GZ31" s="58">
        <f t="shared" si="101"/>
        <v>1705918549.1612077</v>
      </c>
      <c r="HA31" s="58">
        <f t="shared" si="101"/>
        <v>1705918549.1612082</v>
      </c>
      <c r="HB31" s="58">
        <f t="shared" si="101"/>
        <v>1745795672.20081</v>
      </c>
      <c r="HC31" s="58">
        <f t="shared" si="101"/>
        <v>1745795672.20081</v>
      </c>
      <c r="HD31" s="58">
        <f t="shared" si="101"/>
        <v>1745795672.20081</v>
      </c>
      <c r="HE31" s="58">
        <f t="shared" si="101"/>
        <v>1745795672.20081</v>
      </c>
      <c r="HF31" s="58">
        <f t="shared" si="101"/>
        <v>1745795672.20081</v>
      </c>
      <c r="HG31" s="58">
        <f t="shared" si="101"/>
        <v>1745795672.20081</v>
      </c>
      <c r="HH31" s="58">
        <f t="shared" si="101"/>
        <v>1745795672.20081</v>
      </c>
      <c r="HI31" s="58">
        <f t="shared" si="101"/>
        <v>1745795672.20081</v>
      </c>
      <c r="HJ31" s="58">
        <f t="shared" si="101"/>
        <v>1745795672.20081</v>
      </c>
      <c r="HK31" s="58">
        <f t="shared" si="101"/>
        <v>1756314058.3686869</v>
      </c>
      <c r="HL31" s="58">
        <f t="shared" si="101"/>
        <v>1756314058.3686869</v>
      </c>
      <c r="HM31" s="58">
        <f t="shared" si="101"/>
        <v>1756314058.3686869</v>
      </c>
      <c r="HN31" s="58">
        <f t="shared" si="101"/>
        <v>1797807205.7964296</v>
      </c>
      <c r="HO31" s="58">
        <f t="shared" si="101"/>
        <v>1797807205.7964296</v>
      </c>
      <c r="HP31" s="58">
        <f t="shared" si="101"/>
        <v>1797807205.7964296</v>
      </c>
      <c r="HQ31" s="58">
        <f t="shared" si="101"/>
        <v>1797807205.7964296</v>
      </c>
      <c r="HR31" s="58">
        <f t="shared" si="101"/>
        <v>1797807205.7964296</v>
      </c>
      <c r="HS31" s="58">
        <f t="shared" si="101"/>
        <v>1797807205.7964296</v>
      </c>
      <c r="HT31" s="58">
        <f t="shared" si="101"/>
        <v>1797807205.7964299</v>
      </c>
      <c r="HU31" s="58">
        <f t="shared" si="101"/>
        <v>1797807205.7964296</v>
      </c>
      <c r="HV31" s="58">
        <f t="shared" si="101"/>
        <v>1797807205.7964296</v>
      </c>
      <c r="HW31" s="58">
        <f t="shared" si="101"/>
        <v>1808718979.6069849</v>
      </c>
      <c r="HX31" s="58">
        <f t="shared" si="101"/>
        <v>1808718979.6069849</v>
      </c>
      <c r="HY31" s="58">
        <f t="shared" si="101"/>
        <v>1808718979.6069849</v>
      </c>
      <c r="HZ31" s="58">
        <f t="shared" si="101"/>
        <v>1851895120.8222752</v>
      </c>
      <c r="IA31" s="58">
        <f t="shared" si="101"/>
        <v>1851895120.8222752</v>
      </c>
      <c r="IB31" s="58">
        <f t="shared" si="101"/>
        <v>1851895120.8222752</v>
      </c>
      <c r="IC31" s="58">
        <f t="shared" si="101"/>
        <v>1851895120.8222752</v>
      </c>
      <c r="ID31" s="58">
        <f t="shared" si="101"/>
        <v>1851895120.8222752</v>
      </c>
      <c r="IE31" s="58">
        <f t="shared" si="101"/>
        <v>1851895120.8222752</v>
      </c>
      <c r="IF31" s="58">
        <f t="shared" si="101"/>
        <v>1851895120.8222752</v>
      </c>
      <c r="IG31" s="58">
        <f t="shared" si="101"/>
        <v>1851895120.8222752</v>
      </c>
      <c r="IH31" s="58">
        <f t="shared" si="101"/>
        <v>1851895120.8222752</v>
      </c>
      <c r="II31" s="58">
        <f t="shared" si="101"/>
        <v>1863214994.9733455</v>
      </c>
      <c r="IJ31" s="58">
        <f t="shared" si="101"/>
        <v>1863214994.9733455</v>
      </c>
      <c r="IK31" s="58">
        <f t="shared" si="101"/>
        <v>1863214994.9733455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F3DC2-45B4-4EF0-986D-BACE69E3A30F}">
  <dimension ref="B2:W33"/>
  <sheetViews>
    <sheetView showGridLines="0" tabSelected="1"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5" sqref="D5"/>
    </sheetView>
  </sheetViews>
  <sheetFormatPr baseColWidth="10" defaultRowHeight="14.5" outlineLevelRow="1" x14ac:dyDescent="0.35"/>
  <cols>
    <col min="1" max="1" width="2.26953125" customWidth="1"/>
    <col min="2" max="2" width="34.1796875" bestFit="1" customWidth="1"/>
    <col min="3" max="3" width="15.453125" hidden="1" customWidth="1"/>
    <col min="4" max="4" width="18.36328125" bestFit="1" customWidth="1"/>
    <col min="5" max="5" width="17.54296875" bestFit="1" customWidth="1"/>
    <col min="6" max="20" width="17.36328125" bestFit="1" customWidth="1"/>
    <col min="21" max="21" width="17.453125" bestFit="1" customWidth="1"/>
    <col min="22" max="23" width="17.36328125" bestFit="1" customWidth="1"/>
  </cols>
  <sheetData>
    <row r="2" spans="2:23" x14ac:dyDescent="0.35">
      <c r="E2" s="27"/>
    </row>
    <row r="3" spans="2:23" ht="15" thickBot="1" x14ac:dyDescent="0.4">
      <c r="C3" s="35">
        <v>21</v>
      </c>
      <c r="D3" s="35">
        <f>+C3-1</f>
        <v>20</v>
      </c>
      <c r="E3" s="35">
        <f t="shared" ref="E3:W3" si="0">+D3-1</f>
        <v>19</v>
      </c>
      <c r="F3" s="35">
        <f t="shared" si="0"/>
        <v>18</v>
      </c>
      <c r="G3" s="35">
        <f t="shared" si="0"/>
        <v>17</v>
      </c>
      <c r="H3" s="35">
        <f t="shared" si="0"/>
        <v>16</v>
      </c>
      <c r="I3" s="35">
        <f t="shared" si="0"/>
        <v>15</v>
      </c>
      <c r="J3" s="35">
        <f t="shared" si="0"/>
        <v>14</v>
      </c>
      <c r="K3" s="35">
        <f t="shared" si="0"/>
        <v>13</v>
      </c>
      <c r="L3" s="35">
        <f t="shared" si="0"/>
        <v>12</v>
      </c>
      <c r="M3" s="35">
        <f t="shared" si="0"/>
        <v>11</v>
      </c>
      <c r="N3" s="35">
        <f t="shared" si="0"/>
        <v>10</v>
      </c>
      <c r="O3" s="35">
        <f t="shared" si="0"/>
        <v>9</v>
      </c>
      <c r="P3" s="35">
        <f t="shared" si="0"/>
        <v>8</v>
      </c>
      <c r="Q3" s="35">
        <f t="shared" si="0"/>
        <v>7</v>
      </c>
      <c r="R3" s="35">
        <f t="shared" si="0"/>
        <v>6</v>
      </c>
      <c r="S3" s="35">
        <f t="shared" si="0"/>
        <v>5</v>
      </c>
      <c r="T3" s="35">
        <f t="shared" si="0"/>
        <v>4</v>
      </c>
      <c r="U3" s="35">
        <f t="shared" si="0"/>
        <v>3</v>
      </c>
      <c r="V3" s="35">
        <f t="shared" si="0"/>
        <v>2</v>
      </c>
      <c r="W3" s="35">
        <f t="shared" si="0"/>
        <v>1</v>
      </c>
    </row>
    <row r="4" spans="2:23" ht="15.5" thickTop="1" thickBot="1" x14ac:dyDescent="0.4">
      <c r="B4" s="41" t="s">
        <v>188</v>
      </c>
      <c r="C4" s="42">
        <v>2025</v>
      </c>
      <c r="D4" s="42">
        <f>+C4+1</f>
        <v>2026</v>
      </c>
      <c r="E4" s="42">
        <f t="shared" ref="E4:W4" si="1">+D4+1</f>
        <v>2027</v>
      </c>
      <c r="F4" s="42">
        <f t="shared" si="1"/>
        <v>2028</v>
      </c>
      <c r="G4" s="42">
        <f t="shared" si="1"/>
        <v>2029</v>
      </c>
      <c r="H4" s="42">
        <f t="shared" si="1"/>
        <v>2030</v>
      </c>
      <c r="I4" s="42">
        <f t="shared" si="1"/>
        <v>2031</v>
      </c>
      <c r="J4" s="42">
        <f t="shared" si="1"/>
        <v>2032</v>
      </c>
      <c r="K4" s="42">
        <f t="shared" si="1"/>
        <v>2033</v>
      </c>
      <c r="L4" s="42">
        <f t="shared" si="1"/>
        <v>2034</v>
      </c>
      <c r="M4" s="42">
        <f t="shared" si="1"/>
        <v>2035</v>
      </c>
      <c r="N4" s="42">
        <f t="shared" si="1"/>
        <v>2036</v>
      </c>
      <c r="O4" s="42">
        <f t="shared" si="1"/>
        <v>2037</v>
      </c>
      <c r="P4" s="42">
        <f t="shared" si="1"/>
        <v>2038</v>
      </c>
      <c r="Q4" s="42">
        <f t="shared" si="1"/>
        <v>2039</v>
      </c>
      <c r="R4" s="42">
        <f t="shared" si="1"/>
        <v>2040</v>
      </c>
      <c r="S4" s="42">
        <f t="shared" si="1"/>
        <v>2041</v>
      </c>
      <c r="T4" s="42">
        <f t="shared" si="1"/>
        <v>2042</v>
      </c>
      <c r="U4" s="42">
        <f t="shared" si="1"/>
        <v>2043</v>
      </c>
      <c r="V4" s="42">
        <f t="shared" si="1"/>
        <v>2044</v>
      </c>
      <c r="W4" s="42">
        <f t="shared" si="1"/>
        <v>2045</v>
      </c>
    </row>
    <row r="5" spans="2:23" ht="15" thickTop="1" x14ac:dyDescent="0.35"/>
    <row r="6" spans="2:23" x14ac:dyDescent="0.35">
      <c r="B6" s="26" t="s">
        <v>190</v>
      </c>
      <c r="C6" s="32">
        <f>+SUMIF('Modelo Financiero (Mensualizado'!$C$4:$IK$4,'Modelo Financiero (Anualizado)'!C4,'Modelo Financiero (Mensualizado'!$C$8:$IK$8)</f>
        <v>0</v>
      </c>
      <c r="D6" s="32">
        <f>+SUMIF('Modelo Financiero (Mensualizado'!$C$4:$IK$4,'Modelo Financiero (Anualizado)'!D4,'Modelo Financiero (Mensualizado'!$C$8:$IK$8)</f>
        <v>0.99999999999999989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</row>
    <row r="7" spans="2:23" x14ac:dyDescent="0.35">
      <c r="B7" s="26" t="s">
        <v>192</v>
      </c>
      <c r="C7" s="32">
        <f>+SUM($C6:C6)</f>
        <v>0</v>
      </c>
      <c r="D7" s="32">
        <f>+SUM($C6:D6)</f>
        <v>0.99999999999999989</v>
      </c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</row>
    <row r="8" spans="2:23" x14ac:dyDescent="0.35">
      <c r="B8" s="26" t="s">
        <v>191</v>
      </c>
      <c r="C8" s="10">
        <f t="shared" ref="C8:Q8" si="2">+Vlr_Act*C7</f>
        <v>0</v>
      </c>
      <c r="D8" s="10">
        <f t="shared" si="2"/>
        <v>40027349002.995026</v>
      </c>
      <c r="E8" s="10">
        <f t="shared" si="2"/>
        <v>0</v>
      </c>
      <c r="F8" s="10">
        <f t="shared" si="2"/>
        <v>0</v>
      </c>
      <c r="G8" s="10">
        <f t="shared" si="2"/>
        <v>0</v>
      </c>
      <c r="H8" s="10">
        <f t="shared" si="2"/>
        <v>0</v>
      </c>
      <c r="I8" s="10">
        <f t="shared" si="2"/>
        <v>0</v>
      </c>
      <c r="J8" s="10">
        <f t="shared" si="2"/>
        <v>0</v>
      </c>
      <c r="K8" s="10">
        <f t="shared" si="2"/>
        <v>0</v>
      </c>
      <c r="L8" s="10">
        <f t="shared" si="2"/>
        <v>0</v>
      </c>
      <c r="M8" s="10">
        <f t="shared" si="2"/>
        <v>0</v>
      </c>
      <c r="N8" s="10">
        <f t="shared" si="2"/>
        <v>0</v>
      </c>
      <c r="O8" s="10">
        <f t="shared" si="2"/>
        <v>0</v>
      </c>
      <c r="P8" s="10">
        <f t="shared" si="2"/>
        <v>0</v>
      </c>
      <c r="Q8" s="10">
        <f t="shared" si="2"/>
        <v>0</v>
      </c>
    </row>
    <row r="9" spans="2:23" x14ac:dyDescent="0.35">
      <c r="B9" s="26" t="s">
        <v>195</v>
      </c>
      <c r="C9" s="10">
        <f>+'Costos Actualización'!$H$60*C7</f>
        <v>0</v>
      </c>
      <c r="D9" s="10">
        <f>+'Costos Actualización'!$H$60*D7</f>
        <v>146434.09999999998</v>
      </c>
      <c r="E9" s="10">
        <f>+'Costos Actualización'!$H$60*E7</f>
        <v>0</v>
      </c>
      <c r="F9" s="10">
        <f>+'Costos Actualización'!$H$60*F7</f>
        <v>0</v>
      </c>
      <c r="G9" s="10">
        <f>+'Costos Actualización'!$H$60*G7</f>
        <v>0</v>
      </c>
      <c r="H9" s="10">
        <f>+'Costos Actualización'!$H$60*H7</f>
        <v>0</v>
      </c>
      <c r="I9" s="10">
        <f>+'Costos Actualización'!$H$60*I7</f>
        <v>0</v>
      </c>
      <c r="J9" s="10">
        <f>+'Costos Actualización'!$H$60*J7</f>
        <v>0</v>
      </c>
      <c r="K9" s="10">
        <f>+'Costos Actualización'!$H$60*K7</f>
        <v>0</v>
      </c>
      <c r="L9" s="10">
        <f>+'Costos Actualización'!$H$60*L7</f>
        <v>0</v>
      </c>
      <c r="M9" s="10">
        <f>+'Costos Actualización'!$H$60*M7</f>
        <v>0</v>
      </c>
      <c r="N9" s="10">
        <f>+'Costos Actualización'!$H$60*N7</f>
        <v>0</v>
      </c>
      <c r="O9" s="10">
        <f>+'Costos Actualización'!$H$60*O7</f>
        <v>0</v>
      </c>
      <c r="P9" s="10">
        <f>+'Costos Actualización'!$H$60*P7</f>
        <v>0</v>
      </c>
      <c r="Q9" s="10">
        <f>+'Costos Actualización'!$H$60*Q7</f>
        <v>0</v>
      </c>
    </row>
    <row r="10" spans="2:23" x14ac:dyDescent="0.35">
      <c r="B10" s="26" t="s">
        <v>194</v>
      </c>
      <c r="C10" s="10">
        <v>0</v>
      </c>
      <c r="D10" s="10">
        <v>1293</v>
      </c>
      <c r="E10" s="10">
        <v>1293</v>
      </c>
      <c r="F10" s="10">
        <v>1293</v>
      </c>
      <c r="G10" s="10">
        <v>1293</v>
      </c>
      <c r="H10" s="10">
        <v>1293</v>
      </c>
      <c r="I10" s="10">
        <v>1293</v>
      </c>
      <c r="J10" s="10">
        <v>1293</v>
      </c>
      <c r="K10" s="10">
        <v>1293</v>
      </c>
      <c r="L10" s="10">
        <v>1293</v>
      </c>
      <c r="M10" s="10">
        <v>1293</v>
      </c>
      <c r="N10" s="10">
        <v>1293</v>
      </c>
      <c r="O10" s="10">
        <v>1293</v>
      </c>
      <c r="P10" s="10">
        <v>1293</v>
      </c>
      <c r="Q10" s="10">
        <v>1293</v>
      </c>
      <c r="R10" s="10">
        <v>1293</v>
      </c>
      <c r="S10" s="10">
        <v>1293</v>
      </c>
      <c r="T10" s="10">
        <v>1293</v>
      </c>
      <c r="U10" s="10">
        <v>1293</v>
      </c>
      <c r="V10" s="10">
        <v>1293</v>
      </c>
      <c r="W10" s="10">
        <v>1293</v>
      </c>
    </row>
    <row r="12" spans="2:23" x14ac:dyDescent="0.35">
      <c r="B12" t="s">
        <v>206</v>
      </c>
      <c r="C12" s="10">
        <f>+SUMIF('Modelo Financiero (Mensualizado'!$C$4:$IK$4,'Modelo Financiero (Anualizado)'!C$4,'Modelo Financiero (Mensualizado'!$C15:$IK15)</f>
        <v>0</v>
      </c>
      <c r="D12" s="10">
        <f>+SUMIF('Modelo Financiero (Mensualizado'!$C$4:$IK$4,'Modelo Financiero (Anualizado)'!D$4,'Modelo Financiero (Mensualizado'!$C15:$IK15)</f>
        <v>10465085008.842497</v>
      </c>
      <c r="E12" s="10">
        <f>+SUMIF('Modelo Financiero (Mensualizado'!$C$4:$IK$4,'Modelo Financiero (Anualizado)'!E$4,'Modelo Financiero (Mensualizado'!$C15:$IK15)</f>
        <v>10040346794.365232</v>
      </c>
      <c r="F12" s="10">
        <f>+SUMIF('Modelo Financiero (Mensualizado'!$C$4:$IK$4,'Modelo Financiero (Anualizado)'!F$4,'Modelo Financiero (Mensualizado'!$C15:$IK15)</f>
        <v>14561908694.735367</v>
      </c>
      <c r="G12" s="10">
        <f>+SUMIF('Modelo Financiero (Mensualizado'!$C$4:$IK$4,'Modelo Financiero (Anualizado)'!G$4,'Modelo Financiero (Mensualizado'!$C15:$IK15)</f>
        <v>15108231313.973024</v>
      </c>
      <c r="H12" s="10">
        <f>+SUMIF('Modelo Financiero (Mensualizado'!$C$4:$IK$4,'Modelo Financiero (Anualizado)'!H$4,'Modelo Financiero (Mensualizado'!$C15:$IK15)</f>
        <v>15685630402.760767</v>
      </c>
      <c r="I12" s="10">
        <f>+SUMIF('Modelo Financiero (Mensualizado'!$C$4:$IK$4,'Modelo Financiero (Anualizado)'!I$4,'Modelo Financiero (Mensualizado'!$C15:$IK15)</f>
        <v>16804089530.971001</v>
      </c>
      <c r="J12" s="10">
        <f>+SUMIF('Modelo Financiero (Mensualizado'!$C$4:$IK$4,'Modelo Financiero (Anualizado)'!J$4,'Modelo Financiero (Mensualizado'!$C15:$IK15)</f>
        <v>16940829433.633253</v>
      </c>
      <c r="K12" s="10">
        <f>+SUMIF('Modelo Financiero (Mensualizado'!$C$4:$IK$4,'Modelo Financiero (Anualizado)'!K$4,'Modelo Financiero (Mensualizado'!$C15:$IK15)</f>
        <v>17622472201.261635</v>
      </c>
      <c r="L12" s="10">
        <f>+SUMIF('Modelo Financiero (Mensualizado'!$C$4:$IK$4,'Modelo Financiero (Anualizado)'!L$4,'Modelo Financiero (Mensualizado'!$C15:$IK15)</f>
        <v>18342888854.441021</v>
      </c>
      <c r="M12" s="10">
        <f>+SUMIF('Modelo Financiero (Mensualizado'!$C$4:$IK$4,'Modelo Financiero (Anualizado)'!M$4,'Modelo Financiero (Mensualizado'!$C15:$IK15)</f>
        <v>19104284968.103214</v>
      </c>
      <c r="N12" s="10">
        <f>+SUMIF('Modelo Financiero (Mensualizado'!$C$4:$IK$4,'Modelo Financiero (Anualizado)'!N$4,'Modelo Financiero (Mensualizado'!$C15:$IK15)</f>
        <v>19908991576.898846</v>
      </c>
      <c r="O12" s="10">
        <f>+SUMIF('Modelo Financiero (Mensualizado'!$C$4:$IK$4,'Modelo Financiero (Anualizado)'!O$4,'Modelo Financiero (Mensualizado'!$C15:$IK15)</f>
        <v>21746595038.205017</v>
      </c>
      <c r="P12" s="10">
        <f>+SUMIF('Modelo Financiero (Mensualizado'!$C$4:$IK$4,'Modelo Financiero (Anualizado)'!P$4,'Modelo Financiero (Mensualizado'!$C15:$IK15)</f>
        <v>21658330942.185337</v>
      </c>
      <c r="Q12" s="10">
        <f>+SUMIF('Modelo Financiero (Mensualizado'!$C$4:$IK$4,'Modelo Financiero (Anualizado)'!Q$4,'Modelo Financiero (Mensualizado'!$C15:$IK15)</f>
        <v>22608319348.124695</v>
      </c>
      <c r="R12" s="10">
        <f>+SUMIF('Modelo Financiero (Mensualizado'!$C$4:$IK$4,'Modelo Financiero (Anualizado)'!R$4,'Modelo Financiero (Mensualizado'!$C15:$IK15)</f>
        <v>23612345944.559093</v>
      </c>
      <c r="S12" s="10">
        <f>+SUMIF('Modelo Financiero (Mensualizado'!$C$4:$IK$4,'Modelo Financiero (Anualizado)'!S$4,'Modelo Financiero (Mensualizado'!$C15:$IK15)</f>
        <v>24673484585.878468</v>
      </c>
      <c r="T12" s="10">
        <f>+SUMIF('Modelo Financiero (Mensualizado'!$C$4:$IK$4,'Modelo Financiero (Anualizado)'!T$4,'Modelo Financiero (Mensualizado'!$C15:$IK15)</f>
        <v>25794983976.532013</v>
      </c>
      <c r="U12" s="10">
        <f>+SUMIF('Modelo Financiero (Mensualizado'!$C$4:$IK$4,'Modelo Financiero (Anualizado)'!U$4,'Modelo Financiero (Mensualizado'!$C15:$IK15)</f>
        <v>29652395247.155903</v>
      </c>
      <c r="V12" s="10">
        <f>+SUMIF('Modelo Financiero (Mensualizado'!$C$4:$IK$4,'Modelo Financiero (Anualizado)'!V$4,'Modelo Financiero (Mensualizado'!$C15:$IK15)</f>
        <v>28232994315.668301</v>
      </c>
      <c r="W12" s="10">
        <f>+SUMIF('Modelo Financiero (Mensualizado'!$C$4:$IK$4,'Modelo Financiero (Anualizado)'!W$4,'Modelo Financiero (Mensualizado'!$C15:$IK15)</f>
        <v>29556969298.281498</v>
      </c>
    </row>
    <row r="13" spans="2:23" x14ac:dyDescent="0.35">
      <c r="B13" s="43" t="s">
        <v>214</v>
      </c>
      <c r="C13" s="44">
        <f>+C12</f>
        <v>0</v>
      </c>
      <c r="D13" s="45">
        <f t="shared" ref="D13:W13" si="3">+D12</f>
        <v>10465085008.842497</v>
      </c>
      <c r="E13" s="45">
        <f t="shared" si="3"/>
        <v>10040346794.365232</v>
      </c>
      <c r="F13" s="45">
        <f t="shared" si="3"/>
        <v>14561908694.735367</v>
      </c>
      <c r="G13" s="45">
        <f t="shared" si="3"/>
        <v>15108231313.973024</v>
      </c>
      <c r="H13" s="45">
        <f t="shared" si="3"/>
        <v>15685630402.760767</v>
      </c>
      <c r="I13" s="45">
        <f t="shared" si="3"/>
        <v>16804089530.971001</v>
      </c>
      <c r="J13" s="45">
        <f t="shared" si="3"/>
        <v>16940829433.633253</v>
      </c>
      <c r="K13" s="45">
        <f t="shared" si="3"/>
        <v>17622472201.261635</v>
      </c>
      <c r="L13" s="45">
        <f t="shared" si="3"/>
        <v>18342888854.441021</v>
      </c>
      <c r="M13" s="45">
        <f t="shared" si="3"/>
        <v>19104284968.103214</v>
      </c>
      <c r="N13" s="45">
        <f t="shared" si="3"/>
        <v>19908991576.898846</v>
      </c>
      <c r="O13" s="45">
        <f t="shared" si="3"/>
        <v>21746595038.205017</v>
      </c>
      <c r="P13" s="45">
        <f t="shared" si="3"/>
        <v>21658330942.185337</v>
      </c>
      <c r="Q13" s="45">
        <f t="shared" si="3"/>
        <v>22608319348.124695</v>
      </c>
      <c r="R13" s="45">
        <f t="shared" si="3"/>
        <v>23612345944.559093</v>
      </c>
      <c r="S13" s="45">
        <f t="shared" si="3"/>
        <v>24673484585.878468</v>
      </c>
      <c r="T13" s="45">
        <f t="shared" si="3"/>
        <v>25794983976.532013</v>
      </c>
      <c r="U13" s="45">
        <f t="shared" si="3"/>
        <v>29652395247.155903</v>
      </c>
      <c r="V13" s="45">
        <f t="shared" si="3"/>
        <v>28232994315.668301</v>
      </c>
      <c r="W13" s="45">
        <f t="shared" si="3"/>
        <v>29556969298.281498</v>
      </c>
    </row>
    <row r="15" spans="2:23" x14ac:dyDescent="0.35">
      <c r="B15" s="26" t="s">
        <v>207</v>
      </c>
    </row>
    <row r="16" spans="2:23" x14ac:dyDescent="0.35">
      <c r="B16" t="s">
        <v>208</v>
      </c>
      <c r="C16" s="10">
        <f>+SUMIF('Modelo Financiero (Mensualizado'!$C$4:$IK$4,'Modelo Financiero (Anualizado)'!C$4,'Modelo Financiero (Mensualizado'!$C18:$IK18)</f>
        <v>0</v>
      </c>
      <c r="D16" s="10">
        <f>+SUMIF('Modelo Financiero (Mensualizado'!$C$4:$IK$4,'Modelo Financiero (Anualizado)'!D$4,'Modelo Financiero (Mensualizado'!$C18:$IK18)</f>
        <v>3404552138.9214211</v>
      </c>
      <c r="E16" s="10">
        <f>+SUMIF('Modelo Financiero (Mensualizado'!$C$4:$IK$4,'Modelo Financiero (Anualizado)'!E$4,'Modelo Financiero (Mensualizado'!$C18:$IK18)</f>
        <v>4809509437.5285635</v>
      </c>
      <c r="F16" s="10">
        <f>+SUMIF('Modelo Financiero (Mensualizado'!$C$4:$IK$4,'Modelo Financiero (Anualizado)'!F$4,'Modelo Financiero (Mensualizado'!$C18:$IK18)</f>
        <v>4809509437.5285635</v>
      </c>
      <c r="G16" s="10">
        <f>+SUMIF('Modelo Financiero (Mensualizado'!$C$4:$IK$4,'Modelo Financiero (Anualizado)'!G$4,'Modelo Financiero (Mensualizado'!$C18:$IK18)</f>
        <v>4809509437.5285635</v>
      </c>
      <c r="H16" s="10">
        <f>+SUMIF('Modelo Financiero (Mensualizado'!$C$4:$IK$4,'Modelo Financiero (Anualizado)'!H$4,'Modelo Financiero (Mensualizado'!$C18:$IK18)</f>
        <v>4809509437.5285635</v>
      </c>
      <c r="I16" s="10">
        <f>+SUMIF('Modelo Financiero (Mensualizado'!$C$4:$IK$4,'Modelo Financiero (Anualizado)'!I$4,'Modelo Financiero (Mensualizado'!$C18:$IK18)</f>
        <v>4809509437.5285616</v>
      </c>
      <c r="J16" s="10">
        <f>+SUMIF('Modelo Financiero (Mensualizado'!$C$4:$IK$4,'Modelo Financiero (Anualizado)'!J$4,'Modelo Financiero (Mensualizado'!$C18:$IK18)</f>
        <v>4809509437.5285625</v>
      </c>
      <c r="K16" s="10">
        <f>+SUMIF('Modelo Financiero (Mensualizado'!$C$4:$IK$4,'Modelo Financiero (Anualizado)'!K$4,'Modelo Financiero (Mensualizado'!$C18:$IK18)</f>
        <v>4809509437.5285616</v>
      </c>
      <c r="L16" s="10">
        <f>+SUMIF('Modelo Financiero (Mensualizado'!$C$4:$IK$4,'Modelo Financiero (Anualizado)'!L$4,'Modelo Financiero (Mensualizado'!$C18:$IK18)</f>
        <v>4809509437.5285606</v>
      </c>
      <c r="M16" s="10">
        <f>+SUMIF('Modelo Financiero (Mensualizado'!$C$4:$IK$4,'Modelo Financiero (Anualizado)'!M$4,'Modelo Financiero (Mensualizado'!$C18:$IK18)</f>
        <v>4809509437.5285606</v>
      </c>
      <c r="N16" s="10">
        <f>+SUMIF('Modelo Financiero (Mensualizado'!$C$4:$IK$4,'Modelo Financiero (Anualizado)'!N$4,'Modelo Financiero (Mensualizado'!$C18:$IK18)</f>
        <v>4809509437.5285597</v>
      </c>
      <c r="O16" s="10">
        <f>+SUMIF('Modelo Financiero (Mensualizado'!$C$4:$IK$4,'Modelo Financiero (Anualizado)'!O$4,'Modelo Financiero (Mensualizado'!$C18:$IK18)</f>
        <v>4809509437.5285597</v>
      </c>
      <c r="P16" s="10">
        <f>+SUMIF('Modelo Financiero (Mensualizado'!$C$4:$IK$4,'Modelo Financiero (Anualizado)'!P$4,'Modelo Financiero (Mensualizado'!$C18:$IK18)</f>
        <v>4809509437.5285606</v>
      </c>
      <c r="Q16" s="10">
        <f>+SUMIF('Modelo Financiero (Mensualizado'!$C$4:$IK$4,'Modelo Financiero (Anualizado)'!Q$4,'Modelo Financiero (Mensualizado'!$C18:$IK18)</f>
        <v>4809509437.5285606</v>
      </c>
      <c r="R16" s="10">
        <f>+SUMIF('Modelo Financiero (Mensualizado'!$C$4:$IK$4,'Modelo Financiero (Anualizado)'!R$4,'Modelo Financiero (Mensualizado'!$C18:$IK18)</f>
        <v>4809509437.5285606</v>
      </c>
      <c r="S16" s="10">
        <f>+SUMIF('Modelo Financiero (Mensualizado'!$C$4:$IK$4,'Modelo Financiero (Anualizado)'!S$4,'Modelo Financiero (Mensualizado'!$C18:$IK18)</f>
        <v>4809509437.5285578</v>
      </c>
      <c r="T16" s="10">
        <f>+SUMIF('Modelo Financiero (Mensualizado'!$C$4:$IK$4,'Modelo Financiero (Anualizado)'!T$4,'Modelo Financiero (Mensualizado'!$C18:$IK18)</f>
        <v>4809509437.5285587</v>
      </c>
      <c r="U16" s="10">
        <f>+SUMIF('Modelo Financiero (Mensualizado'!$C$4:$IK$4,'Modelo Financiero (Anualizado)'!U$4,'Modelo Financiero (Mensualizado'!$C18:$IK18)</f>
        <v>4809509437.5285597</v>
      </c>
      <c r="V16" s="10">
        <f>+SUMIF('Modelo Financiero (Mensualizado'!$C$4:$IK$4,'Modelo Financiero (Anualizado)'!V$4,'Modelo Financiero (Mensualizado'!$C18:$IK18)</f>
        <v>4809509437.5285597</v>
      </c>
      <c r="W16" s="10">
        <f>+SUMIF('Modelo Financiero (Mensualizado'!$C$4:$IK$4,'Modelo Financiero (Anualizado)'!W$4,'Modelo Financiero (Mensualizado'!$C18:$IK18)</f>
        <v>4809509437.5285606</v>
      </c>
    </row>
    <row r="17" spans="2:23" hidden="1" outlineLevel="1" x14ac:dyDescent="0.35">
      <c r="B17" s="40" t="s">
        <v>197</v>
      </c>
      <c r="C17" s="37">
        <f t="shared" ref="C17:W17" si="4">+C8</f>
        <v>0</v>
      </c>
      <c r="D17" s="37">
        <f t="shared" si="4"/>
        <v>40027349002.995026</v>
      </c>
      <c r="E17" s="37">
        <f t="shared" si="4"/>
        <v>0</v>
      </c>
      <c r="F17" s="37">
        <f t="shared" si="4"/>
        <v>0</v>
      </c>
      <c r="G17" s="37">
        <f t="shared" si="4"/>
        <v>0</v>
      </c>
      <c r="H17" s="37">
        <f t="shared" si="4"/>
        <v>0</v>
      </c>
      <c r="I17" s="37">
        <f t="shared" si="4"/>
        <v>0</v>
      </c>
      <c r="J17" s="37">
        <f t="shared" si="4"/>
        <v>0</v>
      </c>
      <c r="K17" s="37">
        <f t="shared" si="4"/>
        <v>0</v>
      </c>
      <c r="L17" s="37">
        <f t="shared" si="4"/>
        <v>0</v>
      </c>
      <c r="M17" s="37">
        <f t="shared" si="4"/>
        <v>0</v>
      </c>
      <c r="N17" s="37">
        <f t="shared" si="4"/>
        <v>0</v>
      </c>
      <c r="O17" s="37">
        <f t="shared" si="4"/>
        <v>0</v>
      </c>
      <c r="P17" s="37">
        <f t="shared" si="4"/>
        <v>0</v>
      </c>
      <c r="Q17" s="37">
        <f t="shared" si="4"/>
        <v>0</v>
      </c>
      <c r="R17" s="37">
        <f t="shared" si="4"/>
        <v>0</v>
      </c>
      <c r="S17" s="37">
        <f t="shared" si="4"/>
        <v>0</v>
      </c>
      <c r="T17" s="37">
        <f t="shared" si="4"/>
        <v>0</v>
      </c>
      <c r="U17" s="37">
        <f t="shared" si="4"/>
        <v>0</v>
      </c>
      <c r="V17" s="37">
        <f t="shared" si="4"/>
        <v>0</v>
      </c>
      <c r="W17" s="37">
        <f t="shared" si="4"/>
        <v>0</v>
      </c>
    </row>
    <row r="18" spans="2:23" hidden="1" outlineLevel="1" x14ac:dyDescent="0.35">
      <c r="B18" s="40" t="s">
        <v>198</v>
      </c>
      <c r="C18" s="37">
        <f>+HLOOKUP((C4&amp;"-"&amp;"12"),'Modelo Financiero (Mensualizado'!1:20,20,FALSE)</f>
        <v>0</v>
      </c>
      <c r="D18" s="37">
        <f>+HLOOKUP((D4&amp;"-"&amp;"12"),'Modelo Financiero (Mensualizado'!1:20,20,FALSE)</f>
        <v>39971101500.104164</v>
      </c>
      <c r="E18" s="37">
        <f>+HLOOKUP((E4&amp;"-"&amp;"12"),'Modelo Financiero (Mensualizado'!1:20,20,FALSE)</f>
        <v>39256161852.833702</v>
      </c>
      <c r="F18" s="37">
        <f>+HLOOKUP((F4&amp;"-"&amp;"12"),'Modelo Financiero (Mensualizado'!1:20,20,FALSE)</f>
        <v>38463794241.763855</v>
      </c>
      <c r="G18" s="37">
        <f>+HLOOKUP((G4&amp;"-"&amp;"12"),'Modelo Financiero (Mensualizado'!1:20,20,FALSE)</f>
        <v>37585613218.415138</v>
      </c>
      <c r="H18" s="37">
        <f>+HLOOKUP((H4&amp;"-"&amp;"12"),'Modelo Financiero (Mensualizado'!1:20,20,FALSE)</f>
        <v>36612325190.237755</v>
      </c>
      <c r="I18" s="37">
        <f>+HLOOKUP((I4&amp;"-"&amp;"12"),'Modelo Financiero (Mensualizado'!1:20,20,FALSE)</f>
        <v>35533630068.608757</v>
      </c>
      <c r="J18" s="37">
        <f>+HLOOKUP((J4&amp;"-"&amp;"12"),'Modelo Financiero (Mensualizado'!1:20,20,FALSE)</f>
        <v>34338112265.30735</v>
      </c>
      <c r="K18" s="37">
        <f>+HLOOKUP((K4&amp;"-"&amp;"12"),'Modelo Financiero (Mensualizado'!1:20,20,FALSE)</f>
        <v>33013119883.908386</v>
      </c>
      <c r="L18" s="37">
        <f>+HLOOKUP((L4&amp;"-"&amp;"12"),'Modelo Financiero (Mensualizado'!1:20,20,FALSE)</f>
        <v>31544630827.60392</v>
      </c>
      <c r="M18" s="37">
        <f>+HLOOKUP((M4&amp;"-"&amp;"12"),'Modelo Financiero (Mensualizado'!1:20,20,FALSE)</f>
        <v>29917104406.501682</v>
      </c>
      <c r="N18" s="37">
        <f>+HLOOKUP((N4&amp;"-"&amp;"12"),'Modelo Financiero (Mensualizado'!1:20,20,FALSE)</f>
        <v>28113316873.994072</v>
      </c>
      <c r="O18" s="37">
        <f>+HLOOKUP((O4&amp;"-"&amp;"12"),'Modelo Financiero (Mensualizado'!1:20,20,FALSE)</f>
        <v>26114179151.715885</v>
      </c>
      <c r="P18" s="37">
        <f>+HLOOKUP((P4&amp;"-"&amp;"12"),'Modelo Financiero (Mensualizado'!1:20,20,FALSE)</f>
        <v>23898534814.114971</v>
      </c>
      <c r="Q18" s="37">
        <f>+HLOOKUP((Q4&amp;"-"&amp;"12"),'Modelo Financiero (Mensualizado'!1:20,20,FALSE)</f>
        <v>21442936194.751877</v>
      </c>
      <c r="R18" s="37">
        <f>+HLOOKUP((R4&amp;"-"&amp;"12"),'Modelo Financiero (Mensualizado'!1:20,20,FALSE)</f>
        <v>18721396244.911751</v>
      </c>
      <c r="S18" s="37">
        <f>+HLOOKUP((S4&amp;"-"&amp;"12"),'Modelo Financiero (Mensualizado'!1:20,20,FALSE)</f>
        <v>15705113518.503941</v>
      </c>
      <c r="T18" s="37">
        <f>+HLOOKUP((T4&amp;"-"&amp;"12"),'Modelo Financiero (Mensualizado'!1:20,20,FALSE)</f>
        <v>12362167372.826168</v>
      </c>
      <c r="U18" s="37">
        <f>+HLOOKUP((U4&amp;"-"&amp;"12"),'Modelo Financiero (Mensualizado'!1:20,20,FALSE)</f>
        <v>8657180159.5714874</v>
      </c>
      <c r="V18" s="37">
        <f>+HLOOKUP((V4&amp;"-"&amp;"12"),'Modelo Financiero (Mensualizado'!1:20,20,FALSE)</f>
        <v>4550942831.1213217</v>
      </c>
      <c r="W18" s="37">
        <f>+HLOOKUP((W4&amp;"-"&amp;"12"),'Modelo Financiero (Mensualizado'!1:20,20,FALSE)</f>
        <v>0</v>
      </c>
    </row>
    <row r="19" spans="2:23" hidden="1" outlineLevel="1" x14ac:dyDescent="0.35">
      <c r="B19" s="40" t="s">
        <v>205</v>
      </c>
      <c r="C19" s="38">
        <f>+SUMIF('Modelo Financiero (Mensualizado'!$C$4:$IK$4,'Modelo Financiero (Anualizado)'!C$4,'Modelo Financiero (Mensualizado'!$C$21:$IK$21)</f>
        <v>0</v>
      </c>
      <c r="D19" s="38">
        <f>+SUMIF('Modelo Financiero (Mensualizado'!$C$4:$IK$4,'Modelo Financiero (Anualizado)'!D$4,'Modelo Financiero (Mensualizado'!$C$21:$IK$21)</f>
        <v>2941683281.7603054</v>
      </c>
      <c r="E19" s="38">
        <f>+SUMIF('Modelo Financiero (Mensualizado'!$C$4:$IK$4,'Modelo Financiero (Anualizado)'!E$4,'Modelo Financiero (Mensualizado'!$C$21:$IK$21)</f>
        <v>4094569790.2581043</v>
      </c>
      <c r="F19" s="38">
        <f>+SUMIF('Modelo Financiero (Mensualizado'!$C$4:$IK$4,'Modelo Financiero (Anualizado)'!F$4,'Modelo Financiero (Mensualizado'!$C$21:$IK$21)</f>
        <v>4017141826.4587135</v>
      </c>
      <c r="G19" s="38">
        <f>+SUMIF('Modelo Financiero (Mensualizado'!$C$4:$IK$4,'Modelo Financiero (Anualizado)'!G$4,'Modelo Financiero (Mensualizado'!$C$21:$IK$21)</f>
        <v>3931328414.1798477</v>
      </c>
      <c r="H19" s="38">
        <f>+SUMIF('Modelo Financiero (Mensualizado'!$C$4:$IK$4,'Modelo Financiero (Anualizado)'!H$4,'Modelo Financiero (Mensualizado'!$C$21:$IK$21)</f>
        <v>3836221409.3511806</v>
      </c>
      <c r="I19" s="38">
        <f>+SUMIF('Modelo Financiero (Mensualizado'!$C$4:$IK$4,'Modelo Financiero (Anualizado)'!I$4,'Modelo Financiero (Mensualizado'!$C$21:$IK$21)</f>
        <v>3730814315.8995695</v>
      </c>
      <c r="J19" s="38">
        <f>+SUMIF('Modelo Financiero (Mensualizado'!$C$4:$IK$4,'Modelo Financiero (Anualizado)'!J$4,'Modelo Financiero (Mensualizado'!$C$21:$IK$21)</f>
        <v>3613991634.22715</v>
      </c>
      <c r="K19" s="38">
        <f>+SUMIF('Modelo Financiero (Mensualizado'!$C$4:$IK$4,'Modelo Financiero (Anualizado)'!K$4,'Modelo Financiero (Mensualizado'!$C$21:$IK$21)</f>
        <v>3484517056.1296053</v>
      </c>
      <c r="L19" s="38">
        <f>+SUMIF('Modelo Financiero (Mensualizado'!$C$4:$IK$4,'Modelo Financiero (Anualizado)'!L$4,'Modelo Financiero (Mensualizado'!$C$21:$IK$21)</f>
        <v>3341020381.2240968</v>
      </c>
      <c r="M19" s="38">
        <f>+SUMIF('Modelo Financiero (Mensualizado'!$C$4:$IK$4,'Modelo Financiero (Anualizado)'!M$4,'Modelo Financiero (Mensualizado'!$C$21:$IK$21)</f>
        <v>3181983016.4263225</v>
      </c>
      <c r="N19" s="38">
        <f>+SUMIF('Modelo Financiero (Mensualizado'!$C$4:$IK$4,'Modelo Financiero (Anualizado)'!N$4,'Modelo Financiero (Mensualizado'!$C$21:$IK$21)</f>
        <v>3005721905.0209489</v>
      </c>
      <c r="O19" s="38">
        <f>+SUMIF('Modelo Financiero (Mensualizado'!$C$4:$IK$4,'Modelo Financiero (Anualizado)'!O$4,'Modelo Financiero (Mensualizado'!$C$21:$IK$21)</f>
        <v>2810371715.2503729</v>
      </c>
      <c r="P19" s="38">
        <f>+SUMIF('Modelo Financiero (Mensualizado'!$C$4:$IK$4,'Modelo Financiero (Anualizado)'!P$4,'Modelo Financiero (Mensualizado'!$C$21:$IK$21)</f>
        <v>2593865099.9276452</v>
      </c>
      <c r="Q19" s="38">
        <f>+SUMIF('Modelo Financiero (Mensualizado'!$C$4:$IK$4,'Modelo Financiero (Anualizado)'!Q$4,'Modelo Financiero (Mensualizado'!$C$21:$IK$21)</f>
        <v>2353910818.1654644</v>
      </c>
      <c r="R19" s="38">
        <f>+SUMIF('Modelo Financiero (Mensualizado'!$C$4:$IK$4,'Modelo Financiero (Anualizado)'!R$4,'Modelo Financiero (Mensualizado'!$C$21:$IK$21)</f>
        <v>2087969487.6884391</v>
      </c>
      <c r="S19" s="38">
        <f>+SUMIF('Modelo Financiero (Mensualizado'!$C$4:$IK$4,'Modelo Financiero (Anualizado)'!S$4,'Modelo Financiero (Mensualizado'!$C$21:$IK$21)</f>
        <v>1793226711.1207519</v>
      </c>
      <c r="T19" s="38">
        <f>+SUMIF('Modelo Financiero (Mensualizado'!$C$4:$IK$4,'Modelo Financiero (Anualizado)'!T$4,'Modelo Financiero (Mensualizado'!$C$21:$IK$21)</f>
        <v>1466563291.8507838</v>
      </c>
      <c r="U19" s="38">
        <f>+SUMIF('Modelo Financiero (Mensualizado'!$C$4:$IK$4,'Modelo Financiero (Anualizado)'!U$4,'Modelo Financiero (Mensualizado'!$C$21:$IK$21)</f>
        <v>1104522224.2738791</v>
      </c>
      <c r="V19" s="38">
        <f>+SUMIF('Modelo Financiero (Mensualizado'!$C$4:$IK$4,'Modelo Financiero (Anualizado)'!V$4,'Modelo Financiero (Mensualizado'!$C$21:$IK$21)</f>
        <v>703272109.07839429</v>
      </c>
      <c r="W19" s="38">
        <f>+SUMIF('Modelo Financiero (Mensualizado'!$C$4:$IK$4,'Modelo Financiero (Anualizado)'!W$4,'Modelo Financiero (Mensualizado'!$C$21:$IK$21)</f>
        <v>258566606.40723851</v>
      </c>
    </row>
    <row r="20" spans="2:23" hidden="1" outlineLevel="1" x14ac:dyDescent="0.35">
      <c r="B20" s="40" t="s">
        <v>199</v>
      </c>
      <c r="C20" s="38">
        <f>+SUMIF('Modelo Financiero (Mensualizado'!$C$4:$IK$4,'Modelo Financiero (Anualizado)'!C$4,'Modelo Financiero (Mensualizado'!$C$22:$IK$22)</f>
        <v>0</v>
      </c>
      <c r="D20" s="38">
        <f>+SUMIF('Modelo Financiero (Mensualizado'!$C$4:$IK$4,'Modelo Financiero (Anualizado)'!D$4,'Modelo Financiero (Mensualizado'!$C$22:$IK$22)</f>
        <v>462868857.16111547</v>
      </c>
      <c r="E20" s="38">
        <f>+SUMIF('Modelo Financiero (Mensualizado'!$C$4:$IK$4,'Modelo Financiero (Anualizado)'!E$4,'Modelo Financiero (Mensualizado'!$C$22:$IK$22)</f>
        <v>714939647.27045834</v>
      </c>
      <c r="F20" s="38">
        <f>+SUMIF('Modelo Financiero (Mensualizado'!$C$4:$IK$4,'Modelo Financiero (Anualizado)'!F$4,'Modelo Financiero (Mensualizado'!$C$22:$IK$22)</f>
        <v>792367611.06984925</v>
      </c>
      <c r="G20" s="38">
        <f>+SUMIF('Modelo Financiero (Mensualizado'!$C$4:$IK$4,'Modelo Financiero (Anualizado)'!G$4,'Modelo Financiero (Mensualizado'!$C$22:$IK$22)</f>
        <v>878181023.34871435</v>
      </c>
      <c r="H20" s="38">
        <f>+SUMIF('Modelo Financiero (Mensualizado'!$C$4:$IK$4,'Modelo Financiero (Anualizado)'!H$4,'Modelo Financiero (Mensualizado'!$C$22:$IK$22)</f>
        <v>973288028.17738068</v>
      </c>
      <c r="I20" s="38">
        <f>+SUMIF('Modelo Financiero (Mensualizado'!$C$4:$IK$4,'Modelo Financiero (Anualizado)'!I$4,'Modelo Financiero (Mensualizado'!$C$22:$IK$22)</f>
        <v>1078695121.6289916</v>
      </c>
      <c r="J20" s="38">
        <f>+SUMIF('Modelo Financiero (Mensualizado'!$C$4:$IK$4,'Modelo Financiero (Anualizado)'!J$4,'Modelo Financiero (Mensualizado'!$C$22:$IK$22)</f>
        <v>1195517803.3014123</v>
      </c>
      <c r="K20" s="38">
        <f>+SUMIF('Modelo Financiero (Mensualizado'!$C$4:$IK$4,'Modelo Financiero (Anualizado)'!K$4,'Modelo Financiero (Mensualizado'!$C$22:$IK$22)</f>
        <v>1324992381.3989556</v>
      </c>
      <c r="L20" s="38">
        <f>+SUMIF('Modelo Financiero (Mensualizado'!$C$4:$IK$4,'Modelo Financiero (Anualizado)'!L$4,'Modelo Financiero (Mensualizado'!$C$22:$IK$22)</f>
        <v>1468489056.3044629</v>
      </c>
      <c r="M20" s="38">
        <f>+SUMIF('Modelo Financiero (Mensualizado'!$C$4:$IK$4,'Modelo Financiero (Anualizado)'!M$4,'Modelo Financiero (Mensualizado'!$C$22:$IK$22)</f>
        <v>1627526421.1022372</v>
      </c>
      <c r="N20" s="38">
        <f>+SUMIF('Modelo Financiero (Mensualizado'!$C$4:$IK$4,'Modelo Financiero (Anualizado)'!N$4,'Modelo Financiero (Mensualizado'!$C$22:$IK$22)</f>
        <v>1803787532.5076108</v>
      </c>
      <c r="O20" s="38">
        <f>+SUMIF('Modelo Financiero (Mensualizado'!$C$4:$IK$4,'Modelo Financiero (Anualizado)'!O$4,'Modelo Financiero (Mensualizado'!$C$22:$IK$22)</f>
        <v>1999137722.2781861</v>
      </c>
      <c r="P20" s="38">
        <f>+SUMIF('Modelo Financiero (Mensualizado'!$C$4:$IK$4,'Modelo Financiero (Anualizado)'!P$4,'Modelo Financiero (Mensualizado'!$C$22:$IK$22)</f>
        <v>2215644337.6009154</v>
      </c>
      <c r="Q20" s="38">
        <f>+SUMIF('Modelo Financiero (Mensualizado'!$C$4:$IK$4,'Modelo Financiero (Anualizado)'!Q$4,'Modelo Financiero (Mensualizado'!$C$22:$IK$22)</f>
        <v>2455598619.3630958</v>
      </c>
      <c r="R20" s="38">
        <f>+SUMIF('Modelo Financiero (Mensualizado'!$C$4:$IK$4,'Modelo Financiero (Anualizado)'!R$4,'Modelo Financiero (Mensualizado'!$C$22:$IK$22)</f>
        <v>2721539949.8401208</v>
      </c>
      <c r="S20" s="38">
        <f>+SUMIF('Modelo Financiero (Mensualizado'!$C$4:$IK$4,'Modelo Financiero (Anualizado)'!S$4,'Modelo Financiero (Mensualizado'!$C$22:$IK$22)</f>
        <v>3016282726.4078074</v>
      </c>
      <c r="T20" s="38">
        <f>+SUMIF('Modelo Financiero (Mensualizado'!$C$4:$IK$4,'Modelo Financiero (Anualizado)'!T$4,'Modelo Financiero (Mensualizado'!$C$22:$IK$22)</f>
        <v>3342946145.6777744</v>
      </c>
      <c r="U20" s="38">
        <f>+SUMIF('Modelo Financiero (Mensualizado'!$C$4:$IK$4,'Modelo Financiero (Anualizado)'!U$4,'Modelo Financiero (Mensualizado'!$C$22:$IK$22)</f>
        <v>3704987213.2546806</v>
      </c>
      <c r="V20" s="38">
        <f>+SUMIF('Modelo Financiero (Mensualizado'!$C$4:$IK$4,'Modelo Financiero (Anualizado)'!V$4,'Modelo Financiero (Mensualizado'!$C$22:$IK$22)</f>
        <v>4106237328.4501657</v>
      </c>
      <c r="W20" s="38">
        <f>+SUMIF('Modelo Financiero (Mensualizado'!$C$4:$IK$4,'Modelo Financiero (Anualizado)'!W$4,'Modelo Financiero (Mensualizado'!$C$22:$IK$22)</f>
        <v>4550942831.1213226</v>
      </c>
    </row>
    <row r="21" spans="2:23" collapsed="1" x14ac:dyDescent="0.35">
      <c r="B21" t="s">
        <v>209</v>
      </c>
      <c r="C21" s="10">
        <f>+SUMIF('Modelo Financiero (Mensualizado'!$C$4:$IK$4,'Modelo Financiero (Anualizado)'!C$4,'Modelo Financiero (Mensualizado'!$C23:$IK23)</f>
        <v>0</v>
      </c>
      <c r="D21" s="10">
        <f>+SUMIF('Modelo Financiero (Mensualizado'!$C$4:$IK$4,'Modelo Financiero (Anualizado)'!D$4,'Modelo Financiero (Mensualizado'!$C23:$IK23)</f>
        <v>1800855078.75</v>
      </c>
      <c r="E21" s="10">
        <f>+SUMIF('Modelo Financiero (Mensualizado'!$C$4:$IK$4,'Modelo Financiero (Anualizado)'!E$4,'Modelo Financiero (Mensualizado'!$C23:$IK23)</f>
        <v>1868207058.6952505</v>
      </c>
      <c r="F21" s="10">
        <f>+SUMIF('Modelo Financiero (Mensualizado'!$C$4:$IK$4,'Modelo Financiero (Anualizado)'!F$4,'Modelo Financiero (Mensualizado'!$C23:$IK23)</f>
        <v>1938078002.6904523</v>
      </c>
      <c r="G21" s="10">
        <f>+SUMIF('Modelo Financiero (Mensualizado'!$C$4:$IK$4,'Modelo Financiero (Anualizado)'!G$4,'Modelo Financiero (Mensualizado'!$C23:$IK23)</f>
        <v>2010562119.9910758</v>
      </c>
      <c r="H21" s="10">
        <f>+SUMIF('Modelo Financiero (Mensualizado'!$C$4:$IK$4,'Modelo Financiero (Anualizado)'!H$4,'Modelo Financiero (Mensualizado'!$C23:$IK23)</f>
        <v>2085757143.2787428</v>
      </c>
      <c r="I21" s="10">
        <f>+SUMIF('Modelo Financiero (Mensualizado'!$C$4:$IK$4,'Modelo Financiero (Anualizado)'!I$4,'Modelo Financiero (Mensualizado'!$C23:$IK23)</f>
        <v>2163764460.4373674</v>
      </c>
      <c r="J21" s="10">
        <f>+SUMIF('Modelo Financiero (Mensualizado'!$C$4:$IK$4,'Modelo Financiero (Anualizado)'!J$4,'Modelo Financiero (Mensualizado'!$C23:$IK23)</f>
        <v>2244689251.2577252</v>
      </c>
      <c r="K21" s="10">
        <f>+SUMIF('Modelo Financiero (Mensualizado'!$C$4:$IK$4,'Modelo Financiero (Anualizado)'!K$4,'Modelo Financiero (Mensualizado'!$C23:$IK23)</f>
        <v>2328640629.254765</v>
      </c>
      <c r="L21" s="10">
        <f>+SUMIF('Modelo Financiero (Mensualizado'!$C$4:$IK$4,'Modelo Financiero (Anualizado)'!L$4,'Modelo Financiero (Mensualizado'!$C23:$IK23)</f>
        <v>2415731788.7888927</v>
      </c>
      <c r="M21" s="10">
        <f>+SUMIF('Modelo Financiero (Mensualizado'!$C$4:$IK$4,'Modelo Financiero (Anualizado)'!M$4,'Modelo Financiero (Mensualizado'!$C23:$IK23)</f>
        <v>2506080157.6895976</v>
      </c>
      <c r="N21" s="10">
        <f>+SUMIF('Modelo Financiero (Mensualizado'!$C$4:$IK$4,'Modelo Financiero (Anualizado)'!N$4,'Modelo Financiero (Mensualizado'!$C23:$IK23)</f>
        <v>2599807555.5871887</v>
      </c>
      <c r="O21" s="10">
        <f>+SUMIF('Modelo Financiero (Mensualizado'!$C$4:$IK$4,'Modelo Financiero (Anualizado)'!O$4,'Modelo Financiero (Mensualizado'!$C23:$IK23)</f>
        <v>2697040358.1661496</v>
      </c>
      <c r="P21" s="10">
        <f>+SUMIF('Modelo Financiero (Mensualizado'!$C$4:$IK$4,'Modelo Financiero (Anualizado)'!P$4,'Modelo Financiero (Mensualizado'!$C23:$IK23)</f>
        <v>2797909667.5615649</v>
      </c>
      <c r="Q21" s="10">
        <f>+SUMIF('Modelo Financiero (Mensualizado'!$C$4:$IK$4,'Modelo Financiero (Anualizado)'!Q$4,'Modelo Financiero (Mensualizado'!$C23:$IK23)</f>
        <v>2902551489.1283679</v>
      </c>
      <c r="R21" s="10">
        <f>+SUMIF('Modelo Financiero (Mensualizado'!$C$4:$IK$4,'Modelo Financiero (Anualizado)'!R$4,'Modelo Financiero (Mensualizado'!$C23:$IK23)</f>
        <v>3011106914.8217692</v>
      </c>
      <c r="S21" s="10">
        <f>+SUMIF('Modelo Financiero (Mensualizado'!$C$4:$IK$4,'Modelo Financiero (Anualizado)'!S$4,'Modelo Financiero (Mensualizado'!$C23:$IK23)</f>
        <v>3123722313.4361019</v>
      </c>
      <c r="T21" s="10">
        <f>+SUMIF('Modelo Financiero (Mensualizado'!$C$4:$IK$4,'Modelo Financiero (Anualizado)'!T$4,'Modelo Financiero (Mensualizado'!$C23:$IK23)</f>
        <v>3240549527.9586129</v>
      </c>
      <c r="U21" s="10">
        <f>+SUMIF('Modelo Financiero (Mensualizado'!$C$4:$IK$4,'Modelo Financiero (Anualizado)'!U$4,'Modelo Financiero (Mensualizado'!$C23:$IK23)</f>
        <v>3361746080.3042665</v>
      </c>
      <c r="V21" s="10">
        <f>+SUMIF('Modelo Financiero (Mensualizado'!$C$4:$IK$4,'Modelo Financiero (Anualizado)'!V$4,'Modelo Financiero (Mensualizado'!$C23:$IK23)</f>
        <v>3487475383.7076468</v>
      </c>
      <c r="W21" s="10">
        <f>+SUMIF('Modelo Financiero (Mensualizado'!$C$4:$IK$4,'Modelo Financiero (Anualizado)'!W$4,'Modelo Financiero (Mensualizado'!$C23:$IK23)</f>
        <v>3617906963.0583119</v>
      </c>
    </row>
    <row r="22" spans="2:23" x14ac:dyDescent="0.35">
      <c r="B22" t="s">
        <v>210</v>
      </c>
      <c r="C22" s="10">
        <f>+SUMIF('Modelo Financiero (Mensualizado'!$C$4:$IK$4,'Modelo Financiero (Anualizado)'!C$4,'Modelo Financiero (Mensualizado'!$C24:$IK24)</f>
        <v>0</v>
      </c>
      <c r="D22" s="10">
        <f>+SUMIF('Modelo Financiero (Mensualizado'!$C$4:$IK$4,'Modelo Financiero (Anualizado)'!D$4,'Modelo Financiero (Mensualizado'!$C24:$IK24)</f>
        <v>1732949986.9500003</v>
      </c>
      <c r="E22" s="10">
        <f>+SUMIF('Modelo Financiero (Mensualizado'!$C$4:$IK$4,'Modelo Financiero (Anualizado)'!E$4,'Modelo Financiero (Mensualizado'!$C24:$IK24)</f>
        <v>1797762316.4619305</v>
      </c>
      <c r="F22" s="10">
        <f>+SUMIF('Modelo Financiero (Mensualizado'!$C$4:$IK$4,'Modelo Financiero (Anualizado)'!F$4,'Modelo Financiero (Mensualizado'!$C24:$IK24)</f>
        <v>1864998627.0976067</v>
      </c>
      <c r="G22" s="10">
        <f>+SUMIF('Modelo Financiero (Mensualizado'!$C$4:$IK$4,'Modelo Financiero (Anualizado)'!G$4,'Modelo Financiero (Mensualizado'!$C24:$IK24)</f>
        <v>1934749575.7510574</v>
      </c>
      <c r="H22" s="10">
        <f>+SUMIF('Modelo Financiero (Mensualizado'!$C$4:$IK$4,'Modelo Financiero (Anualizado)'!H$4,'Modelo Financiero (Mensualizado'!$C24:$IK24)</f>
        <v>2007109209.8841469</v>
      </c>
      <c r="I22" s="10">
        <f>+SUMIF('Modelo Financiero (Mensualizado'!$C$4:$IK$4,'Modelo Financiero (Anualizado)'!I$4,'Modelo Financiero (Mensualizado'!$C24:$IK24)</f>
        <v>2082175094.3338144</v>
      </c>
      <c r="J22" s="10">
        <f>+SUMIF('Modelo Financiero (Mensualizado'!$C$4:$IK$4,'Modelo Financiero (Anualizado)'!J$4,'Modelo Financiero (Mensualizado'!$C24:$IK24)</f>
        <v>2160048442.8618994</v>
      </c>
      <c r="K22" s="10">
        <f>+SUMIF('Modelo Financiero (Mensualizado'!$C$4:$IK$4,'Modelo Financiero (Anualizado)'!K$4,'Modelo Financiero (Mensualizado'!$C24:$IK24)</f>
        <v>2240834254.6249342</v>
      </c>
      <c r="L22" s="10">
        <f>+SUMIF('Modelo Financiero (Mensualizado'!$C$4:$IK$4,'Modelo Financiero (Anualizado)'!L$4,'Modelo Financiero (Mensualizado'!$C24:$IK24)</f>
        <v>2324641455.7479067</v>
      </c>
      <c r="M22" s="10">
        <f>+SUMIF('Modelo Financiero (Mensualizado'!$C$4:$IK$4,'Modelo Financiero (Anualizado)'!M$4,'Modelo Financiero (Mensualizado'!$C24:$IK24)</f>
        <v>2411583046.1928787</v>
      </c>
      <c r="N22" s="10">
        <f>+SUMIF('Modelo Financiero (Mensualizado'!$C$4:$IK$4,'Modelo Financiero (Anualizado)'!N$4,'Modelo Financiero (Mensualizado'!$C24:$IK24)</f>
        <v>2501776252.1204925</v>
      </c>
      <c r="O22" s="10">
        <f>+SUMIF('Modelo Financiero (Mensualizado'!$C$4:$IK$4,'Modelo Financiero (Anualizado)'!O$4,'Modelo Financiero (Mensualizado'!$C24:$IK24)</f>
        <v>2595342683.9498</v>
      </c>
      <c r="P22" s="10">
        <f>+SUMIF('Modelo Financiero (Mensualizado'!$C$4:$IK$4,'Modelo Financiero (Anualizado)'!P$4,'Modelo Financiero (Mensualizado'!$C24:$IK24)</f>
        <v>2692408500.3295221</v>
      </c>
      <c r="Q22" s="10">
        <f>+SUMIF('Modelo Financiero (Mensualizado'!$C$4:$IK$4,'Modelo Financiero (Anualizado)'!Q$4,'Modelo Financiero (Mensualizado'!$C24:$IK24)</f>
        <v>2793104578.241847</v>
      </c>
      <c r="R22" s="10">
        <f>+SUMIF('Modelo Financiero (Mensualizado'!$C$4:$IK$4,'Modelo Financiero (Anualizado)'!R$4,'Modelo Financiero (Mensualizado'!$C24:$IK24)</f>
        <v>2897566689.4680924</v>
      </c>
      <c r="S22" s="10">
        <f>+SUMIF('Modelo Financiero (Mensualizado'!$C$4:$IK$4,'Modelo Financiero (Anualizado)'!S$4,'Modelo Financiero (Mensualizado'!$C24:$IK24)</f>
        <v>3005935683.6541996</v>
      </c>
      <c r="T22" s="10">
        <f>+SUMIF('Modelo Financiero (Mensualizado'!$C$4:$IK$4,'Modelo Financiero (Anualizado)'!T$4,'Modelo Financiero (Mensualizado'!$C24:$IK24)</f>
        <v>3118357678.2228665</v>
      </c>
      <c r="U22" s="10">
        <f>+SUMIF('Modelo Financiero (Mensualizado'!$C$4:$IK$4,'Modelo Financiero (Anualizado)'!U$4,'Modelo Financiero (Mensualizado'!$C24:$IK24)</f>
        <v>3234984255.388402</v>
      </c>
      <c r="V22" s="10">
        <f>+SUMIF('Modelo Financiero (Mensualizado'!$C$4:$IK$4,'Modelo Financiero (Anualizado)'!V$4,'Modelo Financiero (Mensualizado'!$C24:$IK24)</f>
        <v>3355972666.5399275</v>
      </c>
      <c r="W22" s="10">
        <f>+SUMIF('Modelo Financiero (Mensualizado'!$C$4:$IK$4,'Modelo Financiero (Anualizado)'!W$4,'Modelo Financiero (Mensualizado'!$C24:$IK24)</f>
        <v>3481486044.2685213</v>
      </c>
    </row>
    <row r="23" spans="2:23" x14ac:dyDescent="0.35">
      <c r="B23" t="s">
        <v>211</v>
      </c>
      <c r="C23" s="10">
        <f>+SUMIF('Modelo Financiero (Mensualizado'!$C$4:$IK$4,'Modelo Financiero (Anualizado)'!C$4,'Modelo Financiero (Mensualizado'!$C25:$IK25)</f>
        <v>0</v>
      </c>
      <c r="D23" s="10">
        <f>+SUMIF('Modelo Financiero (Mensualizado'!$C$4:$IK$4,'Modelo Financiero (Anualizado)'!D$4,'Modelo Financiero (Mensualizado'!$C25:$IK25)</f>
        <v>0</v>
      </c>
      <c r="E23" s="10">
        <f>+SUMIF('Modelo Financiero (Mensualizado'!$C$4:$IK$4,'Modelo Financiero (Anualizado)'!E$4,'Modelo Financiero (Mensualizado'!$C25:$IK25)</f>
        <v>0</v>
      </c>
      <c r="F23" s="10">
        <f>+SUMIF('Modelo Financiero (Mensualizado'!$C$4:$IK$4,'Modelo Financiero (Anualizado)'!F$4,'Modelo Financiero (Mensualizado'!$C25:$IK25)</f>
        <v>3307873309.9999995</v>
      </c>
      <c r="G23" s="10">
        <f>+SUMIF('Modelo Financiero (Mensualizado'!$C$4:$IK$4,'Modelo Financiero (Anualizado)'!G$4,'Modelo Financiero (Mensualizado'!$C25:$IK25)</f>
        <v>3431587771.7940001</v>
      </c>
      <c r="H23" s="10">
        <f>+SUMIF('Modelo Financiero (Mensualizado'!$C$4:$IK$4,'Modelo Financiero (Anualizado)'!H$4,'Modelo Financiero (Mensualizado'!$C25:$IK25)</f>
        <v>3559929154.4590974</v>
      </c>
      <c r="I23" s="10">
        <f>+SUMIF('Modelo Financiero (Mensualizado'!$C$4:$IK$4,'Modelo Financiero (Anualizado)'!I$4,'Modelo Financiero (Mensualizado'!$C25:$IK25)</f>
        <v>3693070504.8358669</v>
      </c>
      <c r="J23" s="10">
        <f>+SUMIF('Modelo Financiero (Mensualizado'!$C$4:$IK$4,'Modelo Financiero (Anualizado)'!J$4,'Modelo Financiero (Mensualizado'!$C25:$IK25)</f>
        <v>3831191341.7167287</v>
      </c>
      <c r="K23" s="10">
        <f>+SUMIF('Modelo Financiero (Mensualizado'!$C$4:$IK$4,'Modelo Financiero (Anualizado)'!K$4,'Modelo Financiero (Mensualizado'!$C25:$IK25)</f>
        <v>3974477897.896935</v>
      </c>
      <c r="L23" s="10">
        <f>+SUMIF('Modelo Financiero (Mensualizado'!$C$4:$IK$4,'Modelo Financiero (Anualizado)'!L$4,'Modelo Financiero (Mensualizado'!$C25:$IK25)</f>
        <v>4123123371.2782807</v>
      </c>
      <c r="M23" s="10">
        <f>+SUMIF('Modelo Financiero (Mensualizado'!$C$4:$IK$4,'Modelo Financiero (Anualizado)'!M$4,'Modelo Financiero (Mensualizado'!$C25:$IK25)</f>
        <v>4277328185.3640881</v>
      </c>
      <c r="N23" s="10">
        <f>+SUMIF('Modelo Financiero (Mensualizado'!$C$4:$IK$4,'Modelo Financiero (Anualizado)'!N$4,'Modelo Financiero (Mensualizado'!$C25:$IK25)</f>
        <v>4437300259.4967051</v>
      </c>
      <c r="O23" s="10">
        <f>+SUMIF('Modelo Financiero (Mensualizado'!$C$4:$IK$4,'Modelo Financiero (Anualizado)'!O$4,'Modelo Financiero (Mensualizado'!$C25:$IK25)</f>
        <v>4603255289.2018833</v>
      </c>
      <c r="P23" s="10">
        <f>+SUMIF('Modelo Financiero (Mensualizado'!$C$4:$IK$4,'Modelo Financiero (Anualizado)'!P$4,'Modelo Financiero (Mensualizado'!$C25:$IK25)</f>
        <v>4775417037.0180349</v>
      </c>
      <c r="Q23" s="10">
        <f>+SUMIF('Modelo Financiero (Mensualizado'!$C$4:$IK$4,'Modelo Financiero (Anualizado)'!Q$4,'Modelo Financiero (Mensualizado'!$C25:$IK25)</f>
        <v>4954017634.2025099</v>
      </c>
      <c r="R23" s="10">
        <f>+SUMIF('Modelo Financiero (Mensualizado'!$C$4:$IK$4,'Modelo Financiero (Anualizado)'!R$4,'Modelo Financiero (Mensualizado'!$C25:$IK25)</f>
        <v>5139297893.7216845</v>
      </c>
      <c r="S23" s="10">
        <f>+SUMIF('Modelo Financiero (Mensualizado'!$C$4:$IK$4,'Modelo Financiero (Anualizado)'!S$4,'Modelo Financiero (Mensualizado'!$C25:$IK25)</f>
        <v>5331507634.9468765</v>
      </c>
      <c r="T23" s="10">
        <f>+SUMIF('Modelo Financiero (Mensualizado'!$C$4:$IK$4,'Modelo Financiero (Anualizado)'!T$4,'Modelo Financiero (Mensualizado'!$C25:$IK25)</f>
        <v>5530906020.4938889</v>
      </c>
      <c r="U23" s="10">
        <f>+SUMIF('Modelo Financiero (Mensualizado'!$C$4:$IK$4,'Modelo Financiero (Anualizado)'!U$4,'Modelo Financiero (Mensualizado'!$C25:$IK25)</f>
        <v>5737761905.6603613</v>
      </c>
      <c r="V23" s="10">
        <f>+SUMIF('Modelo Financiero (Mensualizado'!$C$4:$IK$4,'Modelo Financiero (Anualizado)'!V$4,'Modelo Financiero (Mensualizado'!$C25:$IK25)</f>
        <v>5952354200.9320574</v>
      </c>
      <c r="W23" s="10">
        <f>+SUMIF('Modelo Financiero (Mensualizado'!$C$4:$IK$4,'Modelo Financiero (Anualizado)'!W$4,'Modelo Financiero (Mensualizado'!$C25:$IK25)</f>
        <v>6174972248.046917</v>
      </c>
    </row>
    <row r="24" spans="2:23" x14ac:dyDescent="0.35">
      <c r="B24" t="s">
        <v>212</v>
      </c>
      <c r="C24" s="10">
        <f>+SUMIF('Modelo Financiero (Mensualizado'!$C$4:$IK$4,'Modelo Financiero (Anualizado)'!C$4,'Modelo Financiero (Mensualizado'!$C26:$IK26)</f>
        <v>0</v>
      </c>
      <c r="D24" s="10">
        <f>+SUMIF('Modelo Financiero (Mensualizado'!$C$4:$IK$4,'Modelo Financiero (Anualizado)'!D$4,'Modelo Financiero (Mensualizado'!$C26:$IK26)</f>
        <v>0</v>
      </c>
      <c r="E24" s="10">
        <f>+SUMIF('Modelo Financiero (Mensualizado'!$C$4:$IK$4,'Modelo Financiero (Anualizado)'!E$4,'Modelo Financiero (Mensualizado'!$C26:$IK26)</f>
        <v>488794500</v>
      </c>
      <c r="F24" s="10">
        <f>+SUMIF('Modelo Financiero (Mensualizado'!$C$4:$IK$4,'Modelo Financiero (Anualizado)'!F$4,'Modelo Financiero (Mensualizado'!$C26:$IK26)</f>
        <v>507075414.29999995</v>
      </c>
      <c r="G24" s="10">
        <f>+SUMIF('Modelo Financiero (Mensualizado'!$C$4:$IK$4,'Modelo Financiero (Anualizado)'!G$4,'Modelo Financiero (Mensualizado'!$C26:$IK26)</f>
        <v>526040034.79482013</v>
      </c>
      <c r="H24" s="10">
        <f>+SUMIF('Modelo Financiero (Mensualizado'!$C$4:$IK$4,'Modelo Financiero (Anualizado)'!H$4,'Modelo Financiero (Mensualizado'!$C26:$IK26)</f>
        <v>545713932.09614635</v>
      </c>
      <c r="I24" s="10">
        <f>+SUMIF('Modelo Financiero (Mensualizado'!$C$4:$IK$4,'Modelo Financiero (Anualizado)'!I$4,'Modelo Financiero (Mensualizado'!$C26:$IK26)</f>
        <v>566123633.15654242</v>
      </c>
      <c r="J24" s="10">
        <f>+SUMIF('Modelo Financiero (Mensualizado'!$C$4:$IK$4,'Modelo Financiero (Anualizado)'!J$4,'Modelo Financiero (Mensualizado'!$C26:$IK26)</f>
        <v>587296657.03659713</v>
      </c>
      <c r="K24" s="10">
        <f>+SUMIF('Modelo Financiero (Mensualizado'!$C$4:$IK$4,'Modelo Financiero (Anualizado)'!K$4,'Modelo Financiero (Mensualizado'!$C26:$IK26)</f>
        <v>609261552.00976598</v>
      </c>
      <c r="L24" s="10">
        <f>+SUMIF('Modelo Financiero (Mensualizado'!$C$4:$IK$4,'Modelo Financiero (Anualizado)'!L$4,'Modelo Financiero (Mensualizado'!$C26:$IK26)</f>
        <v>632047934.05493116</v>
      </c>
      <c r="M24" s="10">
        <f>+SUMIF('Modelo Financiero (Mensualizado'!$C$4:$IK$4,'Modelo Financiero (Anualizado)'!M$4,'Modelo Financiero (Mensualizado'!$C26:$IK26)</f>
        <v>655686526.78858566</v>
      </c>
      <c r="N24" s="10">
        <f>+SUMIF('Modelo Financiero (Mensualizado'!$C$4:$IK$4,'Modelo Financiero (Anualizado)'!N$4,'Modelo Financiero (Mensualizado'!$C26:$IK26)</f>
        <v>680209202.89047873</v>
      </c>
      <c r="O24" s="10">
        <f>+SUMIF('Modelo Financiero (Mensualizado'!$C$4:$IK$4,'Modelo Financiero (Anualizado)'!O$4,'Modelo Financiero (Mensualizado'!$C26:$IK26)</f>
        <v>705649027.07858276</v>
      </c>
      <c r="P24" s="10">
        <f>+SUMIF('Modelo Financiero (Mensualizado'!$C$4:$IK$4,'Modelo Financiero (Anualizado)'!P$4,'Modelo Financiero (Mensualizado'!$C26:$IK26)</f>
        <v>732040300.69132185</v>
      </c>
      <c r="Q24" s="10">
        <f>+SUMIF('Modelo Financiero (Mensualizado'!$C$4:$IK$4,'Modelo Financiero (Anualizado)'!Q$4,'Modelo Financiero (Mensualizado'!$C26:$IK26)</f>
        <v>759418607.93717754</v>
      </c>
      <c r="R24" s="10">
        <f>+SUMIF('Modelo Financiero (Mensualizado'!$C$4:$IK$4,'Modelo Financiero (Anualizado)'!R$4,'Modelo Financiero (Mensualizado'!$C26:$IK26)</f>
        <v>787820863.87402773</v>
      </c>
      <c r="S24" s="10">
        <f>+SUMIF('Modelo Financiero (Mensualizado'!$C$4:$IK$4,'Modelo Financiero (Anualizado)'!S$4,'Modelo Financiero (Mensualizado'!$C26:$IK26)</f>
        <v>817285364.18291628</v>
      </c>
      <c r="T24" s="10">
        <f>+SUMIF('Modelo Financiero (Mensualizado'!$C$4:$IK$4,'Modelo Financiero (Anualizado)'!T$4,'Modelo Financiero (Mensualizado'!$C26:$IK26)</f>
        <v>847851836.8033576</v>
      </c>
      <c r="U24" s="10">
        <f>+SUMIF('Modelo Financiero (Mensualizado'!$C$4:$IK$4,'Modelo Financiero (Anualizado)'!U$4,'Modelo Financiero (Mensualizado'!$C26:$IK26)</f>
        <v>879561495.49980342</v>
      </c>
      <c r="V24" s="10">
        <f>+SUMIF('Modelo Financiero (Mensualizado'!$C$4:$IK$4,'Modelo Financiero (Anualizado)'!V$4,'Modelo Financiero (Mensualizado'!$C26:$IK26)</f>
        <v>912457095.43149614</v>
      </c>
      <c r="W24" s="10">
        <f>+SUMIF('Modelo Financiero (Mensualizado'!$C$4:$IK$4,'Modelo Financiero (Anualizado)'!W$4,'Modelo Financiero (Mensualizado'!$C26:$IK26)</f>
        <v>946582990.80063379</v>
      </c>
    </row>
    <row r="25" spans="2:23" x14ac:dyDescent="0.35">
      <c r="B25" t="s">
        <v>219</v>
      </c>
      <c r="C25" s="10">
        <f>+SUMIF('Modelo Financiero (Mensualizado'!$C$4:$IK$4,'Modelo Financiero (Anualizado)'!C$4,'Modelo Financiero (Mensualizado'!$C27:$IK27)</f>
        <v>0</v>
      </c>
      <c r="D25" s="10">
        <f>+SUMIF('Modelo Financiero (Mensualizado'!$C$4:$IK$4,'Modelo Financiero (Anualizado)'!D$4,'Modelo Financiero (Mensualizado'!$C27:$IK27)</f>
        <v>840336000</v>
      </c>
      <c r="E25" s="10">
        <f>+SUMIF('Modelo Financiero (Mensualizado'!$C$4:$IK$4,'Modelo Financiero (Anualizado)'!E$4,'Modelo Financiero (Mensualizado'!$C27:$IK27)</f>
        <v>884369606.40000021</v>
      </c>
      <c r="F25" s="10">
        <f>+SUMIF('Modelo Financiero (Mensualizado'!$C$4:$IK$4,'Modelo Financiero (Anualizado)'!F$4,'Modelo Financiero (Mensualizado'!$C27:$IK27)</f>
        <v>930710573.77535975</v>
      </c>
      <c r="G25" s="10">
        <f>+SUMIF('Modelo Financiero (Mensualizado'!$C$4:$IK$4,'Modelo Financiero (Anualizado)'!G$4,'Modelo Financiero (Mensualizado'!$C27:$IK27)</f>
        <v>979479807.84118903</v>
      </c>
      <c r="H25" s="10">
        <f>+SUMIF('Modelo Financiero (Mensualizado'!$C$4:$IK$4,'Modelo Financiero (Anualizado)'!H$4,'Modelo Financiero (Mensualizado'!$C27:$IK27)</f>
        <v>1030804549.7720674</v>
      </c>
      <c r="I25" s="10">
        <f>+SUMIF('Modelo Financiero (Mensualizado'!$C$4:$IK$4,'Modelo Financiero (Anualizado)'!I$4,'Modelo Financiero (Mensualizado'!$C27:$IK27)</f>
        <v>1084818708.1801238</v>
      </c>
      <c r="J25" s="10">
        <f>+SUMIF('Modelo Financiero (Mensualizado'!$C$4:$IK$4,'Modelo Financiero (Anualizado)'!J$4,'Modelo Financiero (Mensualizado'!$C27:$IK27)</f>
        <v>1141663208.4887621</v>
      </c>
      <c r="K25" s="10">
        <f>+SUMIF('Modelo Financiero (Mensualizado'!$C$4:$IK$4,'Modelo Financiero (Anualizado)'!K$4,'Modelo Financiero (Mensualizado'!$C27:$IK27)</f>
        <v>1201486360.6135731</v>
      </c>
      <c r="L25" s="10">
        <f>+SUMIF('Modelo Financiero (Mensualizado'!$C$4:$IK$4,'Modelo Financiero (Anualizado)'!L$4,'Modelo Financiero (Mensualizado'!$C27:$IK27)</f>
        <v>1264444245.9097247</v>
      </c>
      <c r="M25" s="10">
        <f>+SUMIF('Modelo Financiero (Mensualizado'!$C$4:$IK$4,'Modelo Financiero (Anualizado)'!M$4,'Modelo Financiero (Mensualizado'!$C27:$IK27)</f>
        <v>1330701124.3953943</v>
      </c>
      <c r="N25" s="10">
        <f>+SUMIF('Modelo Financiero (Mensualizado'!$C$4:$IK$4,'Modelo Financiero (Anualizado)'!N$4,'Modelo Financiero (Mensualizado'!$C27:$IK27)</f>
        <v>1400429863.3137128</v>
      </c>
      <c r="O25" s="10">
        <f>+SUMIF('Modelo Financiero (Mensualizado'!$C$4:$IK$4,'Modelo Financiero (Anualizado)'!O$4,'Modelo Financiero (Mensualizado'!$C27:$IK27)</f>
        <v>1473812388.151351</v>
      </c>
      <c r="P25" s="10">
        <f>+SUMIF('Modelo Financiero (Mensualizado'!$C$4:$IK$4,'Modelo Financiero (Anualizado)'!P$4,'Modelo Financiero (Mensualizado'!$C27:$IK27)</f>
        <v>1551040157.2904816</v>
      </c>
      <c r="Q25" s="10">
        <f>+SUMIF('Modelo Financiero (Mensualizado'!$C$4:$IK$4,'Modelo Financiero (Anualizado)'!Q$4,'Modelo Financiero (Mensualizado'!$C27:$IK27)</f>
        <v>1632314661.5325024</v>
      </c>
      <c r="R25" s="10">
        <f>+SUMIF('Modelo Financiero (Mensualizado'!$C$4:$IK$4,'Modelo Financiero (Anualizado)'!R$4,'Modelo Financiero (Mensualizado'!$C27:$IK27)</f>
        <v>1717847949.7968063</v>
      </c>
      <c r="S25" s="10">
        <f>+SUMIF('Modelo Financiero (Mensualizado'!$C$4:$IK$4,'Modelo Financiero (Anualizado)'!S$4,'Modelo Financiero (Mensualizado'!$C27:$IK27)</f>
        <v>1807863182.3661585</v>
      </c>
      <c r="T25" s="10">
        <f>+SUMIF('Modelo Financiero (Mensualizado'!$C$4:$IK$4,'Modelo Financiero (Anualizado)'!T$4,'Modelo Financiero (Mensualizado'!$C27:$IK27)</f>
        <v>1902595213.1221454</v>
      </c>
      <c r="U25" s="10">
        <f>+SUMIF('Modelo Financiero (Mensualizado'!$C$4:$IK$4,'Modelo Financiero (Anualizado)'!U$4,'Modelo Financiero (Mensualizado'!$C27:$IK27)</f>
        <v>2002291202.2897456</v>
      </c>
      <c r="V25" s="10">
        <f>+SUMIF('Modelo Financiero (Mensualizado'!$C$4:$IK$4,'Modelo Financiero (Anualizado)'!V$4,'Modelo Financiero (Mensualizado'!$C27:$IK27)</f>
        <v>2107211261.2897284</v>
      </c>
      <c r="W25" s="10">
        <f>+SUMIF('Modelo Financiero (Mensualizado'!$C$4:$IK$4,'Modelo Financiero (Anualizado)'!W$4,'Modelo Financiero (Mensualizado'!$C27:$IK27)</f>
        <v>2217629131.3813105</v>
      </c>
    </row>
    <row r="26" spans="2:23" x14ac:dyDescent="0.35">
      <c r="B26" t="s">
        <v>213</v>
      </c>
      <c r="C26" s="10">
        <f>+SUMIF('Modelo Financiero (Mensualizado'!$C$4:$IK$4,'Modelo Financiero (Anualizado)'!C$4,'Modelo Financiero (Mensualizado'!$C30:$IK30)</f>
        <v>0</v>
      </c>
      <c r="D26" s="10">
        <f>+SUMIF('Modelo Financiero (Mensualizado'!$C$4:$IK$4,'Modelo Financiero (Anualizado)'!D$4,'Modelo Financiero (Mensualizado'!$C30:$IK30)</f>
        <v>367732931.8449353</v>
      </c>
      <c r="E26" s="10">
        <f>+SUMIF('Modelo Financiero (Mensualizado'!$C$4:$IK$4,'Modelo Financiero (Anualizado)'!E$4,'Modelo Financiero (Mensualizado'!$C30:$IK30)</f>
        <v>475106485.57234448</v>
      </c>
      <c r="F26" s="10">
        <f>+SUMIF('Modelo Financiero (Mensualizado'!$C$4:$IK$4,'Modelo Financiero (Anualizado)'!F$4,'Modelo Financiero (Mensualizado'!$C30:$IK30)</f>
        <v>658659343.95568097</v>
      </c>
      <c r="G26" s="10">
        <f>+SUMIF('Modelo Financiero (Mensualizado'!$C$4:$IK$4,'Modelo Financiero (Anualizado)'!G$4,'Modelo Financiero (Mensualizado'!$C30:$IK30)</f>
        <v>673759793.8125546</v>
      </c>
      <c r="H26" s="10">
        <f>+SUMIF('Modelo Financiero (Mensualizado'!$C$4:$IK$4,'Modelo Financiero (Anualizado)'!H$4,'Modelo Financiero (Mensualizado'!$C30:$IK30)</f>
        <v>689425000.49407494</v>
      </c>
      <c r="I26" s="10">
        <f>+SUMIF('Modelo Financiero (Mensualizado'!$C$4:$IK$4,'Modelo Financiero (Anualizado)'!I$4,'Modelo Financiero (Mensualizado'!$C30:$IK30)</f>
        <v>705676085.9054842</v>
      </c>
      <c r="J26" s="10">
        <f>+SUMIF('Modelo Financiero (Mensualizado'!$C$4:$IK$4,'Modelo Financiero (Anualizado)'!J$4,'Modelo Financiero (Mensualizado'!$C30:$IK30)</f>
        <v>722534961.91128016</v>
      </c>
      <c r="K26" s="10">
        <f>+SUMIF('Modelo Financiero (Mensualizado'!$C$4:$IK$4,'Modelo Financiero (Anualizado)'!K$4,'Modelo Financiero (Mensualizado'!$C30:$IK30)</f>
        <v>740024359.87969303</v>
      </c>
      <c r="L26" s="10">
        <f>+SUMIF('Modelo Financiero (Mensualizado'!$C$4:$IK$4,'Modelo Financiero (Anualizado)'!L$4,'Modelo Financiero (Mensualizado'!$C30:$IK30)</f>
        <v>758167861.33212447</v>
      </c>
      <c r="M26" s="10">
        <f>+SUMIF('Modelo Financiero (Mensualizado'!$C$4:$IK$4,'Modelo Financiero (Anualizado)'!M$4,'Modelo Financiero (Mensualizado'!$C30:$IK30)</f>
        <v>776989929.7388767</v>
      </c>
      <c r="N26" s="10">
        <f>+SUMIF('Modelo Financiero (Mensualizado'!$C$4:$IK$4,'Modelo Financiero (Anualizado)'!N$4,'Modelo Financiero (Mensualizado'!$C30:$IK30)</f>
        <v>796515943.50404179</v>
      </c>
      <c r="O26" s="10">
        <f>+SUMIF('Modelo Financiero (Mensualizado'!$C$4:$IK$4,'Modelo Financiero (Anualizado)'!O$4,'Modelo Financiero (Mensualizado'!$C30:$IK30)</f>
        <v>816772230.18402386</v>
      </c>
      <c r="P26" s="10">
        <f>+SUMIF('Modelo Financiero (Mensualizado'!$C$4:$IK$4,'Modelo Financiero (Anualizado)'!P$4,'Modelo Financiero (Mensualizado'!$C30:$IK30)</f>
        <v>837786101.98583722</v>
      </c>
      <c r="Q26" s="10">
        <f>+SUMIF('Modelo Financiero (Mensualizado'!$C$4:$IK$4,'Modelo Financiero (Anualizado)'!Q$4,'Modelo Financiero (Mensualizado'!$C30:$IK30)</f>
        <v>859585892.59303844</v>
      </c>
      <c r="R26" s="10">
        <f>+SUMIF('Modelo Financiero (Mensualizado'!$C$4:$IK$4,'Modelo Financiero (Anualizado)'!R$4,'Modelo Financiero (Mensualizado'!$C30:$IK30)</f>
        <v>882200995.36894882</v>
      </c>
      <c r="S26" s="10">
        <f>+SUMIF('Modelo Financiero (Mensualizado'!$C$4:$IK$4,'Modelo Financiero (Anualizado)'!S$4,'Modelo Financiero (Mensualizado'!$C30:$IK30)</f>
        <v>905661902.98867834</v>
      </c>
      <c r="T26" s="10">
        <f>+SUMIF('Modelo Financiero (Mensualizado'!$C$4:$IK$4,'Modelo Financiero (Anualizado)'!T$4,'Modelo Financiero (Mensualizado'!$C30:$IK30)</f>
        <v>930000248.55338597</v>
      </c>
      <c r="U26" s="10">
        <f>+SUMIF('Modelo Financiero (Mensualizado'!$C$4:$IK$4,'Modelo Financiero (Anualizado)'!U$4,'Modelo Financiero (Mensualizado'!$C30:$IK30)</f>
        <v>955248848.24221349</v>
      </c>
      <c r="V26" s="10">
        <f>+SUMIF('Modelo Financiero (Mensualizado'!$C$4:$IK$4,'Modelo Financiero (Anualizado)'!V$4,'Modelo Financiero (Mensualizado'!$C30:$IK30)</f>
        <v>981441745.55940318</v>
      </c>
      <c r="W26" s="10">
        <f>+SUMIF('Modelo Financiero (Mensualizado'!$C$4:$IK$4,'Modelo Financiero (Anualizado)'!W$4,'Modelo Financiero (Mensualizado'!$C30:$IK30)</f>
        <v>1008614257.2362561</v>
      </c>
    </row>
    <row r="27" spans="2:23" s="26" customFormat="1" x14ac:dyDescent="0.35">
      <c r="B27" s="43" t="s">
        <v>215</v>
      </c>
      <c r="C27" s="44">
        <f>+SUM(C16,C21,C22,C23,C24,C25,C26)</f>
        <v>0</v>
      </c>
      <c r="D27" s="44">
        <f t="shared" ref="D27:W27" si="5">+SUM(D16,D21,D22,D23,D24,D25,D26)</f>
        <v>8146426136.4663572</v>
      </c>
      <c r="E27" s="44">
        <f t="shared" si="5"/>
        <v>10323749404.658089</v>
      </c>
      <c r="F27" s="44">
        <f t="shared" si="5"/>
        <v>14016904709.347664</v>
      </c>
      <c r="G27" s="44">
        <f t="shared" si="5"/>
        <v>14365688541.513262</v>
      </c>
      <c r="H27" s="44">
        <f t="shared" si="5"/>
        <v>14728248427.51284</v>
      </c>
      <c r="I27" s="44">
        <f t="shared" si="5"/>
        <v>15105137924.377762</v>
      </c>
      <c r="J27" s="44">
        <f t="shared" si="5"/>
        <v>15496933300.801552</v>
      </c>
      <c r="K27" s="44">
        <f t="shared" si="5"/>
        <v>15904234491.808228</v>
      </c>
      <c r="L27" s="44">
        <f t="shared" si="5"/>
        <v>16327666094.640423</v>
      </c>
      <c r="M27" s="44">
        <f t="shared" si="5"/>
        <v>16767878407.697983</v>
      </c>
      <c r="N27" s="44">
        <f t="shared" si="5"/>
        <v>17225548514.441177</v>
      </c>
      <c r="O27" s="44">
        <f t="shared" si="5"/>
        <v>17701381414.260353</v>
      </c>
      <c r="P27" s="44">
        <f t="shared" si="5"/>
        <v>18196111202.405323</v>
      </c>
      <c r="Q27" s="44">
        <f t="shared" si="5"/>
        <v>18710502301.164005</v>
      </c>
      <c r="R27" s="44">
        <f t="shared" si="5"/>
        <v>19245350744.579891</v>
      </c>
      <c r="S27" s="44">
        <f t="shared" si="5"/>
        <v>19801485519.103489</v>
      </c>
      <c r="T27" s="44">
        <f t="shared" si="5"/>
        <v>20379769962.682816</v>
      </c>
      <c r="U27" s="44">
        <f t="shared" si="5"/>
        <v>20981103224.913353</v>
      </c>
      <c r="V27" s="44">
        <f t="shared" si="5"/>
        <v>21606421790.988819</v>
      </c>
      <c r="W27" s="44">
        <f t="shared" si="5"/>
        <v>22256701072.320507</v>
      </c>
    </row>
    <row r="28" spans="2:23" x14ac:dyDescent="0.35">
      <c r="D28" s="10"/>
    </row>
    <row r="29" spans="2:23" x14ac:dyDescent="0.35">
      <c r="B29" s="61" t="s">
        <v>216</v>
      </c>
      <c r="C29" s="62">
        <v>61784832030.244652</v>
      </c>
      <c r="D29" s="62">
        <f>+C29*(1+19.6%)</f>
        <v>73894659108.172607</v>
      </c>
      <c r="E29" s="62">
        <f>+D29*(1+19.6%)</f>
        <v>88378012293.374435</v>
      </c>
      <c r="F29" s="62">
        <f>+E29*(1+19.6%)</f>
        <v>105700102702.87582</v>
      </c>
      <c r="G29" s="62">
        <f>+F29*(1+7.7%)</f>
        <v>113839010610.99725</v>
      </c>
      <c r="H29" s="62">
        <f t="shared" ref="H29:W29" si="6">+G29*(1+7.7%)</f>
        <v>122604614428.04404</v>
      </c>
      <c r="I29" s="62">
        <f t="shared" si="6"/>
        <v>132045169739.00342</v>
      </c>
      <c r="J29" s="62">
        <f t="shared" si="6"/>
        <v>142212647808.90668</v>
      </c>
      <c r="K29" s="62">
        <f t="shared" si="6"/>
        <v>153163021690.19247</v>
      </c>
      <c r="L29" s="62">
        <f t="shared" si="6"/>
        <v>164956574360.33728</v>
      </c>
      <c r="M29" s="62">
        <f t="shared" si="6"/>
        <v>177658230586.08325</v>
      </c>
      <c r="N29" s="62">
        <f t="shared" si="6"/>
        <v>191337914341.21167</v>
      </c>
      <c r="O29" s="62">
        <f t="shared" si="6"/>
        <v>206070933745.48495</v>
      </c>
      <c r="P29" s="62">
        <f t="shared" si="6"/>
        <v>221938395643.8873</v>
      </c>
      <c r="Q29" s="62">
        <f t="shared" si="6"/>
        <v>239027652108.46661</v>
      </c>
      <c r="R29" s="62">
        <f t="shared" si="6"/>
        <v>257432781320.81854</v>
      </c>
      <c r="S29" s="62">
        <f t="shared" si="6"/>
        <v>277255105482.52155</v>
      </c>
      <c r="T29" s="62">
        <f t="shared" si="6"/>
        <v>298603748604.67572</v>
      </c>
      <c r="U29" s="62">
        <f t="shared" si="6"/>
        <v>321596237247.23572</v>
      </c>
      <c r="V29" s="62">
        <f t="shared" si="6"/>
        <v>346359147515.27283</v>
      </c>
      <c r="W29" s="62">
        <f t="shared" si="6"/>
        <v>373028801873.94879</v>
      </c>
    </row>
    <row r="31" spans="2:23" x14ac:dyDescent="0.35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2:23" x14ac:dyDescent="0.35"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4:10" x14ac:dyDescent="0.35">
      <c r="D33" s="11"/>
      <c r="E33" s="11"/>
      <c r="F33" s="11"/>
      <c r="G33" s="11"/>
      <c r="H33" s="11"/>
      <c r="I33" s="11"/>
      <c r="J33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449D-F7D5-4BD1-A578-5685CF8CE1F5}">
  <dimension ref="B2:E5"/>
  <sheetViews>
    <sheetView workbookViewId="0"/>
  </sheetViews>
  <sheetFormatPr baseColWidth="10" defaultRowHeight="14.5" x14ac:dyDescent="0.35"/>
  <cols>
    <col min="3" max="4" width="17.26953125" bestFit="1" customWidth="1"/>
  </cols>
  <sheetData>
    <row r="2" spans="2:5" x14ac:dyDescent="0.35">
      <c r="C2" s="60" t="s">
        <v>217</v>
      </c>
      <c r="D2" s="60" t="s">
        <v>188</v>
      </c>
    </row>
    <row r="3" spans="2:5" x14ac:dyDescent="0.35">
      <c r="B3">
        <v>2023</v>
      </c>
      <c r="C3" s="10">
        <v>24343340641</v>
      </c>
      <c r="D3" s="10">
        <v>38613879484</v>
      </c>
      <c r="E3" s="59">
        <f>+D3/C3</f>
        <v>1.5862194122595075</v>
      </c>
    </row>
    <row r="4" spans="2:5" x14ac:dyDescent="0.35">
      <c r="B4">
        <v>2024</v>
      </c>
      <c r="C4" s="10">
        <v>37270564671</v>
      </c>
      <c r="D4" s="10">
        <v>49167755678</v>
      </c>
      <c r="E4" s="59">
        <f>+D4/C4</f>
        <v>1.31921145043067</v>
      </c>
    </row>
    <row r="5" spans="2:5" x14ac:dyDescent="0.35">
      <c r="B5">
        <v>2025</v>
      </c>
      <c r="C5" s="10">
        <v>42530581487</v>
      </c>
      <c r="D5" s="10">
        <f>+C5*E5</f>
        <v>61784832030.244652</v>
      </c>
      <c r="E5" s="59">
        <f>+AVERAGE(E3:E4)</f>
        <v>1.4527154313450887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Variables</vt:lpstr>
      <vt:lpstr>Costos Actualización</vt:lpstr>
      <vt:lpstr>Costos Conservación</vt:lpstr>
      <vt:lpstr>Modelo Financiero (Mensualizado</vt:lpstr>
      <vt:lpstr>Modelo Financiero (Anualizado)</vt:lpstr>
      <vt:lpstr>Hoja1</vt:lpstr>
      <vt:lpstr>Tram_Cons.</vt:lpstr>
      <vt:lpstr>Vlr_Act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2025-09-03T01:20:07Z</dcterms:created>
  <dcterms:modified xsi:type="dcterms:W3CDTF">2025-12-12T19:22:12Z</dcterms:modified>
</cp:coreProperties>
</file>