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orge.esquivel\OneDrive\Escritorio\PIL 1451 CABARCAS\"/>
    </mc:Choice>
  </mc:AlternateContent>
  <bookViews>
    <workbookView xWindow="0" yWindow="0" windowWidth="28800" windowHeight="11730"/>
  </bookViews>
  <sheets>
    <sheet name="COTIZACIONES LOGISTICA" sheetId="8" r:id="rId1"/>
    <sheet name="MEDIOS ALTERNATIVOS" sheetId="2" r:id="rId2"/>
  </sheets>
  <definedNames>
    <definedName name="_xlnm.Print_Area" localSheetId="1">'MEDIOS ALTERNATIVOS'!$A$1:$D$13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7" i="2" l="1"/>
  <c r="D16" i="2"/>
  <c r="D11" i="2"/>
  <c r="G97" i="8"/>
  <c r="G96" i="8"/>
  <c r="G95" i="8"/>
  <c r="G94" i="8"/>
  <c r="G93" i="8"/>
  <c r="G92" i="8"/>
  <c r="G91" i="8"/>
  <c r="G90" i="8"/>
  <c r="G87" i="8"/>
  <c r="G80" i="8"/>
  <c r="G79" i="8"/>
  <c r="G78" i="8"/>
  <c r="G77" i="8"/>
  <c r="G76" i="8"/>
  <c r="G75" i="8"/>
  <c r="G74" i="8"/>
  <c r="G73" i="8"/>
  <c r="G72" i="8"/>
  <c r="G71" i="8"/>
  <c r="G70" i="8"/>
  <c r="G64" i="8"/>
  <c r="G63" i="8"/>
  <c r="G62" i="8"/>
  <c r="G60" i="8"/>
  <c r="G58" i="8"/>
  <c r="G53" i="8"/>
  <c r="G50" i="8"/>
  <c r="G47" i="8"/>
  <c r="G46" i="8"/>
  <c r="G45" i="8"/>
  <c r="G44" i="8"/>
  <c r="G43" i="8"/>
  <c r="G42" i="8"/>
  <c r="G41" i="8"/>
  <c r="G40" i="8"/>
  <c r="G39" i="8"/>
  <c r="G38" i="8"/>
  <c r="G37" i="8"/>
  <c r="G36" i="8"/>
  <c r="G35" i="8"/>
  <c r="G34" i="8"/>
  <c r="G33" i="8"/>
  <c r="G32" i="8"/>
  <c r="G31" i="8"/>
  <c r="G30" i="8"/>
  <c r="G29" i="8"/>
  <c r="G26" i="8"/>
  <c r="G24" i="8"/>
  <c r="G22" i="8"/>
  <c r="G16" i="8"/>
  <c r="G10" i="8"/>
  <c r="G4" i="8"/>
  <c r="F97" i="8"/>
  <c r="F96" i="8"/>
  <c r="F95" i="8"/>
  <c r="F94" i="8"/>
  <c r="F93" i="8"/>
  <c r="F92" i="8"/>
  <c r="F91" i="8"/>
  <c r="F90" i="8"/>
  <c r="F87" i="8"/>
  <c r="F80" i="8"/>
  <c r="F79" i="8"/>
  <c r="F78" i="8"/>
  <c r="F77" i="8"/>
  <c r="F76" i="8"/>
  <c r="F75" i="8"/>
  <c r="F74" i="8"/>
  <c r="F73" i="8"/>
  <c r="F72" i="8"/>
  <c r="F71" i="8"/>
  <c r="F70" i="8"/>
  <c r="F64" i="8"/>
  <c r="F63" i="8"/>
  <c r="F62" i="8"/>
  <c r="F60" i="8"/>
  <c r="F58" i="8"/>
  <c r="F53" i="8"/>
  <c r="F50" i="8"/>
  <c r="F47" i="8"/>
  <c r="F46" i="8"/>
  <c r="F45" i="8"/>
  <c r="F44" i="8"/>
  <c r="F43" i="8"/>
  <c r="F42" i="8"/>
  <c r="F41" i="8"/>
  <c r="F40" i="8"/>
  <c r="F39" i="8"/>
  <c r="F38" i="8"/>
  <c r="F37" i="8"/>
  <c r="F36" i="8"/>
  <c r="F35" i="8"/>
  <c r="F34" i="8"/>
  <c r="F33" i="8"/>
  <c r="F32" i="8"/>
  <c r="F31" i="8"/>
  <c r="F30" i="8"/>
  <c r="F29" i="8"/>
  <c r="F26" i="8"/>
  <c r="F24" i="8"/>
  <c r="F22" i="8"/>
  <c r="F16" i="8"/>
  <c r="F10" i="8"/>
  <c r="F4" i="8"/>
  <c r="E97" i="8"/>
</calcChain>
</file>

<file path=xl/sharedStrings.xml><?xml version="1.0" encoding="utf-8"?>
<sst xmlns="http://schemas.openxmlformats.org/spreadsheetml/2006/main" count="241" uniqueCount="162">
  <si>
    <t xml:space="preserve">VALOR TOTAL IVA INCLUIDO </t>
  </si>
  <si>
    <t>BIEN O SERVICIO</t>
  </si>
  <si>
    <t>CODIGO UNSPSC</t>
  </si>
  <si>
    <t>DESCRIPCIÓN</t>
  </si>
  <si>
    <t>UNIDAD DE MEDIDA</t>
  </si>
  <si>
    <t>Unidad</t>
  </si>
  <si>
    <t>DISEÑO E IMPRESIÓN DE TARJETAS DE INVITACIÓN</t>
  </si>
  <si>
    <t>Diseño e impresión 1</t>
  </si>
  <si>
    <t>Debe incluir la imagen institucional de acuerdo a los parámetros establecidos por la Alcaldía Local.</t>
  </si>
  <si>
    <t>Diseño e impresión 1:</t>
  </si>
  <si>
    <t>Debe incluir la imagen institucional de acuerdo a los parámetros establecidos por la ALCALDÍA LOCAL.</t>
  </si>
  <si>
    <t>DISEÑO E IMPRESIÓN DE AFICHES</t>
  </si>
  <si>
    <t>Debe incluir la imagen institucional de acuerdo a los parámetros establecidos por la ALCALDÍA LOCAL, en calidad óptima definida por la ALCALDÍA LOCAL</t>
  </si>
  <si>
    <t>17,5 cms x 25 cms.</t>
  </si>
  <si>
    <t>Tapa dura en policromía, papel ilustración 260 gramos con laca brillante.</t>
  </si>
  <si>
    <t>Imagen del evento o actividad en la tapa de la agenda.</t>
  </si>
  <si>
    <t xml:space="preserve">VIDEO </t>
  </si>
  <si>
    <t>VIDEO 30 MINUTOS ROTATIVO - STREAMING</t>
  </si>
  <si>
    <t>UNA VEZ</t>
  </si>
  <si>
    <t xml:space="preserve">CHAT </t>
  </si>
  <si>
    <t xml:space="preserve">EN LINEA VIA MENSAJE DE TEXTO </t>
  </si>
  <si>
    <t>UNA JORNADA</t>
  </si>
  <si>
    <t xml:space="preserve">CUÑA RADIAL </t>
  </si>
  <si>
    <t>CUÑA RADIAL DE 30 SEGUNDOS GRABADA</t>
  </si>
  <si>
    <t>POR EMISIÓN</t>
  </si>
  <si>
    <t>CUÑA RADIAL DE 20 SEGUNDOS GRABADA</t>
  </si>
  <si>
    <t>EMISIÓN DE 20 A 30 SEGUNDOS</t>
  </si>
  <si>
    <t>TELEVISIÓN MEDIOS LOCALES</t>
  </si>
  <si>
    <t>EMISIÓN DE 60 SEGUNDOS</t>
  </si>
  <si>
    <t>EMISIÓN DE 10 MINUTOS</t>
  </si>
  <si>
    <t>EMISIÓN DE 30 MINUTOS</t>
  </si>
  <si>
    <t>EMISIÓN DE 60 MINUTOS</t>
  </si>
  <si>
    <t>UNIDAD</t>
  </si>
  <si>
    <t>REFRIGERIOS</t>
  </si>
  <si>
    <t>OPCIONAL: servicio de entrega al usuario final.</t>
  </si>
  <si>
    <t>SERVICIO DE INTERNET - MODEM INHALAMBRICO</t>
  </si>
  <si>
    <t>Modem internet inalámbrico que garantice la conectividad de hasta 100 dispositivos bien sea en lugar cerrado o abierto.</t>
  </si>
  <si>
    <t>LTE Bandas 4 y 7.</t>
  </si>
  <si>
    <t>DL/UL 100/50Mbps.</t>
  </si>
  <si>
    <t>WCDMA 850/1900MHz. GSM850/900/1800/1900MHz Procesador: Qualcomm  Batería: 2300mAh Dimensiones: 106mm*58mm*15.8mm / Peso 103g</t>
  </si>
  <si>
    <t>Micro SD de 32GB</t>
  </si>
  <si>
    <t>Interfaz WEB</t>
  </si>
  <si>
    <t>Compatible con: Windows, Mac OS y Linux. Incluye transporte e instalación. Estos equipos deberán ser instalados el día anterior al evento.</t>
  </si>
  <si>
    <t>SERVICIO DE INTERPRETACIÓN EN LENGUAJE DE SEÑAS Y/O LENGUAJE VISUAL Y/O SORDOCEGUERA.</t>
  </si>
  <si>
    <t>Dos intérpretes acreditados por el Ministerio de Educación Nacional y por el INSOR.</t>
  </si>
  <si>
    <t>SERVICIO DE TRANSPORTE URBANO Y RURAL IDA Y REGRESO EN BOGOTÁ</t>
  </si>
  <si>
    <t>Menu 1:</t>
  </si>
  <si>
    <t>BEBIDA: Jugo de fruta sabores surtidos envase tetra pack de 200 cc o bebida gaseosa en botella personal de 200cc  (6.76onzas)</t>
  </si>
  <si>
    <t>ACOMPAÑAMIENTO: ponqué sabores surtidos, una chocolatina o caramelo de 12 gramos.</t>
  </si>
  <si>
    <t>FRUTA: una fruta (manzana, pera o durazno) 150 gr.</t>
  </si>
  <si>
    <t>EMPAQUE:  Empaque bio-degradable (si se requiere), preferiblemente que los productos se encuentren en empaques reciclables y/o biodegradables.</t>
  </si>
  <si>
    <t>Menu 2:</t>
  </si>
  <si>
    <t>ACOMPAÑAMIENTO: sándwich en pan blanco con jamón y queso de 100 gramos</t>
  </si>
  <si>
    <t>Menu 3:</t>
  </si>
  <si>
    <t>ACOMPAÑAMIENTO: sándwich (en pan árabe o integral) con  carne desmechada o pollo acompañado con jamón y queso doble crema</t>
  </si>
  <si>
    <t>BEBIDA TIPO 1:</t>
  </si>
  <si>
    <t xml:space="preserve">Agua en botella 300 cc marca reconocida </t>
  </si>
  <si>
    <t>BEBIDA TIPO 2:</t>
  </si>
  <si>
    <t>Agua en botella 600 cc marca reconocida</t>
  </si>
  <si>
    <t>BEBIDAS</t>
  </si>
  <si>
    <t>ESTACIÓN DE CAFE</t>
  </si>
  <si>
    <t xml:space="preserve">Tinto, aromatica de frutas naturales 2 p/p , azucar bolsa individual 5 grs., azucar ligth/estevia bolsa individual 2 grs., crema bolsa individual 4 grs., agua- normal y con gas- en botella,  y paquetes de galletas x 32 unidades. </t>
  </si>
  <si>
    <t>vehículo capacidad de 20 personas</t>
  </si>
  <si>
    <t>LOGÍSTICA</t>
  </si>
  <si>
    <t xml:space="preserve">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</si>
  <si>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 xml:space="preserve">MICROBUS. Nota: Buses cómodos (modelo 2013 en adelante), con capacidad para 40 personas sentadas, con vidrios panorámicos, excelentes condiciones mecánicas y estéticas, salida de emergencia, equipo de sonido, botiquín de primeros auxilios, conductor experimentado y calificado, que conduzca a la velocidad permitida y con equipo completo de carretera. Deberá contar con SOAT vigente, póliza todo riesgo, los conductores no deben tener comparendos al momento de prestar el servicio y estar inscrita la empresa prestadora de servicio en el Ministerio de Transporte </t>
  </si>
  <si>
    <t>Vehículo capacidad de 40 personas</t>
  </si>
  <si>
    <t>BAÑOS PORTATILES</t>
  </si>
  <si>
    <t>Fabricados en polietileno de alta densidad, con tanque de almacenamiento de 70 galones, para max. 300 usuarios, por servicio de 8 a 10 horas.</t>
  </si>
  <si>
    <t>PANTALLA GIGANTE</t>
  </si>
  <si>
    <t>Led indoor – outdoor tipo Pixel Pitch  (4x4 mts), con SDI para conexión de HDMI, con Servicio de Montaje y Desmontaje</t>
  </si>
  <si>
    <t>CAMARA</t>
  </si>
  <si>
    <t>Camara de video con Zoom óptico de 30x y digital 350X, enfoque automatico, con almacenamiento interno minimo de 32 GB, formato de grabacion (VIDEO) Compatible con formato AVCHD versión 2.0: MPEG4-AVC/H.264, mp4: MPEG-4 AVC/H.264, formato XAVC S MPEG4-AVC/H.264, compatible para transmisión en vivo, wifi, NFC</t>
  </si>
  <si>
    <t>SONIDO TIPO 1</t>
  </si>
  <si>
    <t>De 500 watts con operador, que tenga parlantes con base (trípode), amplificador, mezclador, y micrófono.</t>
  </si>
  <si>
    <t>SONIDO TIPO 2</t>
  </si>
  <si>
    <t>De 10.000 watts con operador, que tenga parlantes con base (trípode), amplificador, mezclador, y micrófono.</t>
  </si>
  <si>
    <t>CARPA</t>
  </si>
  <si>
    <t>4 x 4 mts con laterales</t>
  </si>
  <si>
    <t>VIDEO PROYECTOR</t>
  </si>
  <si>
    <t>Proyector con capacidad de conectar varios dispositivos al tiempo, con opción inalámbrica, resolución HD 1280 x 800 y/ó 1920X1200, Lumens 3300, puertos USB HDMI,  salida de audio bluetooh. En excelentes condiciones para su uso.</t>
  </si>
  <si>
    <t>RAMPA DE ACCESO</t>
  </si>
  <si>
    <t>Las rampas deben tener un ancho libre mínimo de 120 cm y ser de directriz recta o ligeramente curva. Pendiente transversal sea igual o inferior al 2% y que el suelo sea antideslizante. Debe disponer de pasamanos continuos en todo el tramo de la misma. Deben colocarse a ambos lados y a una altura comprendida entre 90 y 105 cm el más alto y otro entre 70 y 85 cm.</t>
  </si>
  <si>
    <t>PLANTA ELECTRICA</t>
  </si>
  <si>
    <t>De 125 kva</t>
  </si>
  <si>
    <t>TARIMA TIPO 1</t>
  </si>
  <si>
    <t>2,4 x 6x2 mts</t>
  </si>
  <si>
    <t>TARIMATIPO 2</t>
  </si>
  <si>
    <t>4 x 10 x 2 mts</t>
  </si>
  <si>
    <t>PLAN DE CONTINGENCIA</t>
  </si>
  <si>
    <t>Plan de contingencia documento y gestión: plan de contingencia para espacios abiertos, con (vista de bomberos, puesto de primeros auxilios con ambulancia medicalizada, acompañamiento policía, defensa civil, equipo de logística x 18, una (1) brigada cintra incendio con uniforme, distintivos y equipos de comunicación. Con aprobación y trámite ante el IDIGER y la plataforma SUGA.</t>
  </si>
  <si>
    <t>SILLAS</t>
  </si>
  <si>
    <t>Plásticas sin brazos</t>
  </si>
  <si>
    <t>MESAS</t>
  </si>
  <si>
    <t>Cuadradas plásiticas</t>
  </si>
  <si>
    <t>AMBULANCIA DE BAJA COMPLEJIDAD</t>
  </si>
  <si>
    <t>Las ambulancias requeridas por la alcaldía local de Ciudad Bolívar deben contar con el siguiente equipamiento: oximetro de pulso, desfibrilador, camilla de transporte, colchoneta para camilla de transporte, aspirador de secreciones portátil con batería, maletín de emergencia para ambulancia, tensiómetro adulto, estetoscopio adulto, estetoscopio pediátrico linterna de examen médico, collar adulto , balón de oxígeno para ambulancia, juego de férulas, chaleco de estricación, tabla rígida el ejecutor garantizará que el vehículo cuente con los permisos respectivos y cumpla con las disposiciones y normatividad vigente en materia de tránsito.</t>
  </si>
  <si>
    <t>VALLAS DE CONTENCIÓN</t>
  </si>
  <si>
    <t>Vallas de contención en lámina galvanizada con impresión de vinilo laminado  ( con imagen institucional) y estructura en tubo de hierro redondo, tamaño 270 x170 cm. El contratista debe garantizar la resistencia del uso al público y que estas se puedan unir entre ellas.</t>
  </si>
  <si>
    <t>CINTA DE SEGURIDAD</t>
  </si>
  <si>
    <t>Cinta de seguridad peligro / no pase, x100 mts y x50 mts.</t>
  </si>
  <si>
    <t>DISEÑO E IMPRESIÓN DE VOLANTES ( Full color)</t>
  </si>
  <si>
    <t>tamaño de 50 x 70cm, impreso a 4x0 tintas (pilocromia), en papel propalcote de 150 gramos</t>
  </si>
  <si>
    <t>Plegables a full color en ambas caras en papel propalcote de 115 gramos</t>
  </si>
  <si>
    <t>PENDONDES</t>
  </si>
  <si>
    <t>Metro cuadrado banner 1440 DPI full color en tubo y ojálele</t>
  </si>
  <si>
    <t>STIKER</t>
  </si>
  <si>
    <t>Promocionales tamaños 9 cm x 5cm impresos a full color</t>
  </si>
  <si>
    <t>LIBRETAS</t>
  </si>
  <si>
    <t>4 primeras hojas contexto a una tinta el restante blancas</t>
  </si>
  <si>
    <t>Imagen institucional de la entidad en la tapa de la agenda</t>
  </si>
  <si>
    <t>Anillado</t>
  </si>
  <si>
    <t>ESFEROS</t>
  </si>
  <si>
    <t xml:space="preserve"> Con imagen institucional.</t>
  </si>
  <si>
    <t>CARPETAS</t>
  </si>
  <si>
    <t>Tamaño carta en propalcote plastificado con imagen institucional.</t>
  </si>
  <si>
    <t>SOMBRILLAS</t>
  </si>
  <si>
    <t>Promocionales con imagen institucional.</t>
  </si>
  <si>
    <t>ANTIBACTERIAL</t>
  </si>
  <si>
    <t>Frasco plástico antibacterial x 60ml, con imagen institucional</t>
  </si>
  <si>
    <t>IMANES</t>
  </si>
  <si>
    <t>Promocionales tamaño 9cm x 5 cm impresos a full color.</t>
  </si>
  <si>
    <t xml:space="preserve">DISEÑO E IMPRESIÓN DE PLEGABLES </t>
  </si>
  <si>
    <t>Con logotipo institucional de la Alcaldía Local y malla.</t>
  </si>
  <si>
    <t>GORRAS</t>
  </si>
  <si>
    <t>PLATAFORMAS DIGITALES</t>
  </si>
  <si>
    <t>Herramienta tecnológica con excelente calidad de audio y video, que permita la realización de reuniones, teleconferencias, con más de 2.000 personas al tiempo con duración ilimitada, la misma debe permitir grabar las reuniones, compartir pantalla, herramientas de apoyo como chat y pedir la palabra (símbolo de manito alzada).</t>
  </si>
  <si>
    <t>COMPUTADORES</t>
  </si>
  <si>
    <t xml:space="preserve">PORTATILES: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
</t>
  </si>
  <si>
    <t>COMPUESTADOR DE MESA O DESKTOP: Configuración mínima:
Procesamiento Intel Core i5, 7ma Generación; Disco Duro: 1TB Sata; Pantalla: 15 pulgadas; Memoria Ram: 8GB Ram ddr4; Conectividad: Puertos; usb 2.0, 3.0, HDMI; Inalámbrica: WIFI, Bluetooth; Web Cam: HD; S.O: Windows 10; El contratista debe garantizar las óptimas condiciones de los equipos solicitados.</t>
  </si>
  <si>
    <t>HORA</t>
  </si>
  <si>
    <t>TABLET´S</t>
  </si>
  <si>
    <t>SERVICIO</t>
  </si>
  <si>
    <t xml:space="preserve">Tapabocas quirúrgico, termo sellado 4 lados, tres capas, tres pliegues, con ajustador nasal, cintas elásticas, con registro Invima. </t>
  </si>
  <si>
    <t>Caja X 50 UNIDADES</t>
  </si>
  <si>
    <t>Caja X 100 UNIDADES</t>
  </si>
  <si>
    <t>500 ML</t>
  </si>
  <si>
    <t>1 LT</t>
  </si>
  <si>
    <t>Alcohol gelificado para la desinfección de manos.Composición: Carbopol TEA, glicerina USP, alcohol etílico grado A al 63% de concentración.</t>
  </si>
  <si>
    <t>Características mínimas:
Tablet de 10.1” FullHD (Intel Atom x5-Z8550, 4GB de RAM, 64GB de eMMC, Cámara Frontal de 8MP, Sistema Operativo Windows, WiFi, Bluetooth)</t>
  </si>
  <si>
    <t>VALOR TOTAL SIN IVA</t>
  </si>
  <si>
    <t>VALOR IVA</t>
  </si>
  <si>
    <t xml:space="preserve">VALOR TOTAL IVA  INCLUIDO </t>
  </si>
  <si>
    <t>ALIMENTOS Y BEBIDAS</t>
  </si>
  <si>
    <t xml:space="preserve">MATERIAL POP </t>
  </si>
  <si>
    <t>BIOSEGURIDAD</t>
  </si>
  <si>
    <t>TAPABOCAS</t>
  </si>
  <si>
    <t>ALCOHOL</t>
  </si>
  <si>
    <t>al 96% de pureza, en dispensador de 500 ml con valvula tipo aspersor.</t>
  </si>
  <si>
    <t xml:space="preserve">Alcohol Antiséptico </t>
  </si>
  <si>
    <t>GUANTES DE NITRILO</t>
  </si>
  <si>
    <t>Unilente 100% policarbonato. con las siguientes especificaciones técnicas: - Puente de descanso incorporado al lente - Cubrimiento lateral - Capa del lente: Resistente a las rayaduras y antiempañante - Peso ligero - Cintas de sujeción en polipropileno - Resistente a fluidos - Estándar: ANSI Z87.1-2003</t>
  </si>
  <si>
    <t>MONO GAFAS</t>
  </si>
  <si>
    <t>ambidiestros, anatómicos, libres de látex, libres de talco, tallas M, L y XL surtidas</t>
  </si>
  <si>
    <t>Traje en 100% poliéster anti fluido, con capucha con resorte para mayor seguridad - bolsillo en el pecho a elección - cierre #5 con doble llave delantera - protección contra ingresos de fluidos y/o partículas - elásticos en los extremos de mangas y pantalón - peso de 123 - 136 gr/m2 -Durabilidad hasta 50 lavadas, Tallas M, L, XL, 2XL y 3XLIDAD ALTA
DURABILIDAD</t>
  </si>
  <si>
    <t>TRAJE DE BIOSEGURIDAD</t>
  </si>
  <si>
    <t>Con araña graduable para cabeza, con espuma para apoyo frontal y Visor en policarbonato con las siguientes especificaciones técnicas: - Resistente a salpicaduras - Antiempañante y anti fluidos - Peso ligero - Color transparente - Permitir uso de gafas formuladas  - Estándar: ANSI Z87.1-2003 / CE EN 166.</t>
  </si>
  <si>
    <t xml:space="preserve">CARETA O PROTECTOR FACIAL </t>
  </si>
  <si>
    <r>
      <t>Manejo horizontal/vertical:</t>
    </r>
    <r>
      <rPr>
        <sz val="9"/>
        <color theme="1"/>
        <rFont val="Arial"/>
        <family val="2"/>
      </rPr>
      <t xml:space="preserve"> 17.5 cms ancho x 12.5 cm largo, en a 150 gramos, papel kimberly con sobre.</t>
    </r>
  </si>
  <si>
    <r>
      <t>Manejo vertical:</t>
    </r>
    <r>
      <rPr>
        <sz val="9"/>
        <color theme="1"/>
        <rFont val="Arial"/>
        <family val="2"/>
      </rPr>
      <t xml:space="preserve"> 15 cms de ancho x 20 cms largo.</t>
    </r>
  </si>
  <si>
    <r>
      <t>Manejo horizontal</t>
    </r>
    <r>
      <rPr>
        <sz val="9"/>
        <color theme="1"/>
        <rFont val="Arial"/>
        <family val="2"/>
      </rPr>
      <t>: 20 cms de ancho X 15 cms de ancho.</t>
    </r>
  </si>
  <si>
    <r>
      <rPr>
        <b/>
        <sz val="9"/>
        <color theme="1"/>
        <rFont val="Arial"/>
        <family val="2"/>
      </rPr>
      <t>Papel</t>
    </r>
    <r>
      <rPr>
        <sz val="9"/>
        <color theme="1"/>
        <rFont val="Arial"/>
        <family val="2"/>
      </rPr>
      <t>: procalcote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</si>
</sst>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2" formatCode="_-&quot;$&quot;\ * #,##0_-;\-&quot;$&quot;\ * #,##0_-;_-&quot;$&quot;\ * &quot;-&quot;_-;_-@_-"/>
    <numFmt numFmtId="164" formatCode="&quot;$&quot;\ #,##0"/>
  </numFmts>
  <fonts count="12">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9"/>
      <color theme="1"/>
      <name val="Arial "/>
    </font>
    <font>
      <b/>
      <sz val="9"/>
      <color theme="1"/>
      <name val="Arial "/>
    </font>
    <font>
      <sz val="9"/>
      <name val="Arial"/>
      <family val="2"/>
    </font>
    <font>
      <b/>
      <sz val="9"/>
      <name val="Arial"/>
      <family val="2"/>
    </font>
    <font>
      <b/>
      <sz val="9"/>
      <color theme="1"/>
      <name val="Arial"/>
      <family val="2"/>
    </font>
    <font>
      <sz val="9"/>
      <color theme="1"/>
      <name val="Arial"/>
      <family val="2"/>
    </font>
    <font>
      <sz val="11"/>
      <color rgb="FF000000"/>
      <name val="Calibri"/>
      <family val="2"/>
    </font>
    <font>
      <sz val="11"/>
      <color theme="1"/>
      <name val="Garamond"/>
      <family val="1"/>
    </font>
  </fonts>
  <fills count="5">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5"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s>
  <cellStyleXfs count="2">
    <xf numFmtId="0" fontId="0" fillId="0" borderId="0"/>
    <xf numFmtId="42" fontId="1" fillId="0" borderId="0" applyFont="0" applyFill="0" applyBorder="0" applyAlignment="0" applyProtection="0"/>
  </cellStyleXfs>
  <cellXfs count="116">
    <xf numFmtId="0" fontId="0" fillId="0" borderId="0" xfId="0"/>
    <xf numFmtId="0" fontId="3" fillId="0" borderId="5" xfId="0" applyFont="1" applyBorder="1" applyAlignment="1">
      <alignment horizontal="center" vertical="center" wrapText="1"/>
    </xf>
    <xf numFmtId="0" fontId="4" fillId="0" borderId="0" xfId="0" applyFont="1" applyAlignment="1">
      <alignment horizontal="center" vertical="center"/>
    </xf>
    <xf numFmtId="164" fontId="4" fillId="0" borderId="0" xfId="1" applyNumberFormat="1" applyFont="1" applyAlignment="1">
      <alignment horizontal="center" vertical="center"/>
    </xf>
    <xf numFmtId="0" fontId="4" fillId="0" borderId="0" xfId="0" applyFont="1"/>
    <xf numFmtId="0" fontId="4" fillId="0" borderId="0" xfId="0" applyFont="1" applyAlignment="1">
      <alignment horizontal="center" vertical="center" wrapText="1"/>
    </xf>
    <xf numFmtId="164" fontId="4" fillId="0" borderId="1" xfId="1" applyNumberFormat="1" applyFont="1" applyBorder="1" applyAlignment="1">
      <alignment horizontal="center" vertical="center" wrapText="1"/>
    </xf>
    <xf numFmtId="0" fontId="6" fillId="0" borderId="0" xfId="0" applyFont="1" applyAlignment="1">
      <alignment horizontal="center" vertical="center"/>
    </xf>
    <xf numFmtId="0" fontId="6" fillId="0" borderId="0" xfId="0" applyFont="1"/>
    <xf numFmtId="0" fontId="6" fillId="0" borderId="0" xfId="0" applyFont="1" applyAlignment="1">
      <alignment horizontal="center" vertical="center" wrapText="1"/>
    </xf>
    <xf numFmtId="0" fontId="6" fillId="0" borderId="0" xfId="0" applyFont="1" applyAlignment="1">
      <alignment wrapText="1"/>
    </xf>
    <xf numFmtId="0" fontId="6" fillId="0" borderId="1" xfId="0" applyFont="1" applyBorder="1" applyAlignment="1">
      <alignment vertical="center" wrapText="1"/>
    </xf>
    <xf numFmtId="0" fontId="9" fillId="0" borderId="1" xfId="0" applyFont="1" applyBorder="1" applyAlignment="1">
      <alignment horizontal="left" vertical="center" wrapText="1"/>
    </xf>
    <xf numFmtId="164" fontId="6" fillId="0" borderId="0" xfId="0" applyNumberFormat="1" applyFont="1" applyAlignment="1"/>
    <xf numFmtId="164" fontId="7" fillId="2" borderId="1" xfId="1" applyNumberFormat="1" applyFont="1" applyFill="1" applyBorder="1" applyAlignment="1">
      <alignment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5" xfId="0" applyFont="1" applyBorder="1" applyAlignment="1">
      <alignment horizontal="center" vertical="center" wrapText="1"/>
    </xf>
    <xf numFmtId="0" fontId="6" fillId="0" borderId="5" xfId="0" applyFont="1" applyBorder="1" applyAlignment="1">
      <alignment horizontal="center" vertical="center" wrapText="1"/>
    </xf>
    <xf numFmtId="0" fontId="9" fillId="0" borderId="1" xfId="0" applyFont="1" applyBorder="1" applyAlignment="1">
      <alignment wrapText="1"/>
    </xf>
    <xf numFmtId="0" fontId="9" fillId="0" borderId="1" xfId="0" applyFont="1" applyBorder="1" applyAlignment="1">
      <alignment vertical="center" wrapText="1"/>
    </xf>
    <xf numFmtId="0" fontId="6" fillId="0" borderId="0" xfId="0" applyFont="1" applyAlignment="1">
      <alignment vertical="center" wrapText="1"/>
    </xf>
    <xf numFmtId="0" fontId="6" fillId="0" borderId="1" xfId="0" applyFont="1" applyBorder="1" applyAlignment="1">
      <alignment wrapText="1"/>
    </xf>
    <xf numFmtId="164" fontId="7" fillId="2" borderId="1" xfId="1" applyNumberFormat="1" applyFont="1" applyFill="1" applyBorder="1" applyAlignment="1">
      <alignment vertical="center" wrapText="1"/>
    </xf>
    <xf numFmtId="0" fontId="7" fillId="3" borderId="5" xfId="0" applyFont="1" applyFill="1" applyBorder="1" applyAlignment="1">
      <alignment horizontal="center" vertical="center" wrapText="1"/>
    </xf>
    <xf numFmtId="0" fontId="6" fillId="0" borderId="14" xfId="0" applyFont="1" applyBorder="1" applyAlignment="1">
      <alignment vertical="center" wrapText="1"/>
    </xf>
    <xf numFmtId="0" fontId="6" fillId="0" borderId="7" xfId="0" applyFont="1" applyBorder="1" applyAlignment="1">
      <alignment horizontal="center" vertical="center" wrapText="1"/>
    </xf>
    <xf numFmtId="0" fontId="6" fillId="0" borderId="14" xfId="0" applyFont="1" applyBorder="1" applyAlignment="1">
      <alignment horizontal="center" vertical="center"/>
    </xf>
    <xf numFmtId="164" fontId="7" fillId="2" borderId="14" xfId="1" applyNumberFormat="1" applyFont="1" applyFill="1" applyBorder="1" applyAlignment="1">
      <alignment vertical="center" wrapText="1"/>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6" fillId="0" borderId="14" xfId="0" applyFont="1" applyBorder="1" applyAlignment="1">
      <alignment horizontal="center" vertical="center" wrapText="1"/>
    </xf>
    <xf numFmtId="0" fontId="9" fillId="0" borderId="14" xfId="0" applyFont="1" applyBorder="1" applyAlignment="1">
      <alignment horizontal="center" wrapText="1"/>
    </xf>
    <xf numFmtId="0" fontId="8" fillId="0" borderId="14" xfId="0" applyFont="1" applyBorder="1" applyAlignment="1">
      <alignment horizontal="center" vertical="center"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0" borderId="1" xfId="0" applyFont="1" applyBorder="1" applyAlignment="1">
      <alignment vertical="center" wrapText="1"/>
    </xf>
    <xf numFmtId="0" fontId="6" fillId="0" borderId="5" xfId="0" applyFont="1" applyBorder="1" applyAlignment="1">
      <alignment vertical="center" wrapText="1"/>
    </xf>
    <xf numFmtId="0" fontId="6" fillId="0" borderId="7" xfId="0" applyFont="1" applyBorder="1" applyAlignment="1">
      <alignment vertical="center" wrapText="1"/>
    </xf>
    <xf numFmtId="0" fontId="9" fillId="0" borderId="14" xfId="0" applyFont="1" applyBorder="1" applyAlignment="1">
      <alignment wrapText="1"/>
    </xf>
    <xf numFmtId="0" fontId="9" fillId="0" borderId="14" xfId="0" applyFont="1" applyBorder="1" applyAlignment="1">
      <alignment horizontal="center" vertical="center" wrapText="1"/>
    </xf>
    <xf numFmtId="164" fontId="6" fillId="0" borderId="0" xfId="0" applyNumberFormat="1" applyFont="1" applyAlignment="1" applyProtection="1">
      <protection hidden="1"/>
    </xf>
    <xf numFmtId="164" fontId="7" fillId="2" borderId="14" xfId="1" applyNumberFormat="1" applyFont="1" applyFill="1" applyBorder="1" applyAlignment="1" applyProtection="1">
      <alignment vertical="center" wrapText="1"/>
      <protection hidden="1"/>
    </xf>
    <xf numFmtId="164" fontId="7" fillId="2" borderId="8" xfId="1" applyNumberFormat="1" applyFont="1" applyFill="1" applyBorder="1" applyAlignment="1" applyProtection="1">
      <alignment vertical="center" wrapText="1"/>
      <protection hidden="1"/>
    </xf>
    <xf numFmtId="164" fontId="7" fillId="2" borderId="1" xfId="1" applyNumberFormat="1" applyFont="1" applyFill="1" applyBorder="1" applyAlignment="1" applyProtection="1">
      <alignment vertical="center" wrapText="1"/>
      <protection hidden="1"/>
    </xf>
    <xf numFmtId="164" fontId="7" fillId="2" borderId="6" xfId="1" applyNumberFormat="1" applyFont="1" applyFill="1" applyBorder="1" applyAlignment="1" applyProtection="1">
      <alignment vertical="center" wrapText="1"/>
      <protection hidden="1"/>
    </xf>
    <xf numFmtId="0" fontId="3" fillId="3" borderId="10" xfId="0" applyFont="1" applyFill="1" applyBorder="1" applyAlignment="1">
      <alignment horizontal="center" vertical="center" wrapText="1"/>
    </xf>
    <xf numFmtId="164" fontId="5" fillId="3" borderId="9" xfId="1" applyNumberFormat="1" applyFont="1" applyFill="1" applyBorder="1" applyAlignment="1">
      <alignment horizontal="center" vertical="center" wrapText="1"/>
    </xf>
    <xf numFmtId="0" fontId="6" fillId="0" borderId="0" xfId="0" applyNumberFormat="1" applyFont="1" applyAlignment="1">
      <alignment vertical="center"/>
    </xf>
    <xf numFmtId="0" fontId="7" fillId="3" borderId="1" xfId="0" applyNumberFormat="1" applyFont="1" applyFill="1" applyBorder="1" applyAlignment="1">
      <alignment horizontal="center" vertical="center" wrapText="1"/>
    </xf>
    <xf numFmtId="0" fontId="6" fillId="0" borderId="14" xfId="0" applyNumberFormat="1" applyFont="1" applyBorder="1" applyAlignment="1">
      <alignment vertical="center"/>
    </xf>
    <xf numFmtId="0" fontId="7" fillId="4" borderId="1" xfId="0" applyNumberFormat="1" applyFont="1" applyFill="1" applyBorder="1" applyAlignment="1">
      <alignment horizontal="center" vertical="center" wrapText="1"/>
    </xf>
    <xf numFmtId="0" fontId="6" fillId="0" borderId="1" xfId="0" applyNumberFormat="1" applyFont="1" applyBorder="1" applyAlignment="1">
      <alignment horizontal="center" vertical="center" wrapText="1"/>
    </xf>
    <xf numFmtId="0" fontId="7" fillId="0" borderId="1" xfId="1" applyNumberFormat="1" applyFont="1" applyFill="1" applyBorder="1" applyAlignment="1">
      <alignment vertical="center" wrapText="1"/>
    </xf>
    <xf numFmtId="0" fontId="7" fillId="0" borderId="14" xfId="1" applyNumberFormat="1" applyFont="1" applyFill="1" applyBorder="1" applyAlignment="1">
      <alignment vertical="center" wrapText="1"/>
    </xf>
    <xf numFmtId="0" fontId="10" fillId="0" borderId="0" xfId="0" applyFont="1" applyAlignment="1">
      <alignment horizontal="center" vertical="center"/>
    </xf>
    <xf numFmtId="0" fontId="11" fillId="0" borderId="13" xfId="0" applyFont="1" applyBorder="1" applyAlignment="1">
      <alignment horizontal="center" vertical="center"/>
    </xf>
    <xf numFmtId="0" fontId="11" fillId="0" borderId="1" xfId="0" applyFont="1" applyBorder="1" applyAlignment="1">
      <alignment horizontal="center" vertical="center"/>
    </xf>
    <xf numFmtId="164" fontId="7" fillId="2" borderId="1" xfId="1" applyNumberFormat="1" applyFont="1" applyFill="1" applyBorder="1" applyAlignment="1" applyProtection="1">
      <alignment vertical="center" wrapText="1"/>
      <protection hidden="1"/>
    </xf>
    <xf numFmtId="164" fontId="7" fillId="2" borderId="6" xfId="1" applyNumberFormat="1" applyFont="1" applyFill="1" applyBorder="1" applyAlignment="1" applyProtection="1">
      <alignment vertical="center" wrapText="1"/>
      <protection hidden="1"/>
    </xf>
    <xf numFmtId="164" fontId="7" fillId="2" borderId="11" xfId="1" applyNumberFormat="1" applyFont="1" applyFill="1" applyBorder="1" applyAlignment="1" applyProtection="1">
      <alignment horizontal="right" vertical="center" wrapText="1"/>
      <protection hidden="1"/>
    </xf>
    <xf numFmtId="164" fontId="7" fillId="2" borderId="13" xfId="1" applyNumberFormat="1" applyFont="1" applyFill="1" applyBorder="1" applyAlignment="1" applyProtection="1">
      <alignment horizontal="right" vertical="center" wrapText="1"/>
      <protection hidden="1"/>
    </xf>
    <xf numFmtId="164" fontId="7" fillId="2" borderId="12" xfId="1" applyNumberFormat="1" applyFont="1" applyFill="1" applyBorder="1" applyAlignment="1" applyProtection="1">
      <alignment horizontal="right" vertical="center" wrapText="1"/>
      <protection hidden="1"/>
    </xf>
    <xf numFmtId="164" fontId="7" fillId="2" borderId="15" xfId="1" applyNumberFormat="1" applyFont="1" applyFill="1" applyBorder="1" applyAlignment="1" applyProtection="1">
      <alignment horizontal="right" vertical="center" wrapText="1"/>
      <protection hidden="1"/>
    </xf>
    <xf numFmtId="164" fontId="7" fillId="2" borderId="1" xfId="1" applyNumberFormat="1" applyFont="1" applyFill="1" applyBorder="1" applyAlignment="1">
      <alignment vertical="center" wrapText="1"/>
    </xf>
    <xf numFmtId="164" fontId="7" fillId="2" borderId="1" xfId="1" applyNumberFormat="1" applyFont="1" applyFill="1" applyBorder="1" applyAlignment="1" applyProtection="1">
      <alignment vertical="center" wrapText="1"/>
      <protection hidden="1"/>
    </xf>
    <xf numFmtId="164" fontId="7" fillId="2" borderId="6" xfId="1" applyNumberFormat="1" applyFont="1" applyFill="1" applyBorder="1" applyAlignment="1" applyProtection="1">
      <alignment vertical="center" wrapText="1"/>
      <protection hidden="1"/>
    </xf>
    <xf numFmtId="164" fontId="7" fillId="3" borderId="3" xfId="1" applyNumberFormat="1" applyFont="1" applyFill="1" applyBorder="1" applyAlignment="1">
      <alignment vertical="center" wrapText="1"/>
    </xf>
    <xf numFmtId="164" fontId="7" fillId="3" borderId="1" xfId="1" applyNumberFormat="1" applyFont="1" applyFill="1" applyBorder="1" applyAlignment="1">
      <alignment vertical="center" wrapText="1"/>
    </xf>
    <xf numFmtId="164" fontId="7" fillId="3" borderId="3" xfId="1" applyNumberFormat="1" applyFont="1" applyFill="1" applyBorder="1" applyAlignment="1" applyProtection="1">
      <alignment vertical="center" wrapText="1"/>
      <protection hidden="1"/>
    </xf>
    <xf numFmtId="164" fontId="7" fillId="3" borderId="1" xfId="1" applyNumberFormat="1" applyFont="1" applyFill="1" applyBorder="1" applyAlignment="1" applyProtection="1">
      <alignment vertical="center" wrapText="1"/>
      <protection hidden="1"/>
    </xf>
    <xf numFmtId="164" fontId="7" fillId="3" borderId="4" xfId="1" applyNumberFormat="1" applyFont="1" applyFill="1" applyBorder="1" applyAlignment="1" applyProtection="1">
      <alignment vertical="center" wrapText="1"/>
      <protection hidden="1"/>
    </xf>
    <xf numFmtId="164" fontId="7" fillId="3" borderId="6" xfId="1" applyNumberFormat="1" applyFont="1" applyFill="1" applyBorder="1" applyAlignment="1" applyProtection="1">
      <alignment vertical="center" wrapText="1"/>
      <protection hidden="1"/>
    </xf>
    <xf numFmtId="0" fontId="7" fillId="0" borderId="1" xfId="1" applyNumberFormat="1" applyFont="1" applyFill="1" applyBorder="1" applyAlignment="1">
      <alignment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164" fontId="7" fillId="4" borderId="3" xfId="1" applyNumberFormat="1" applyFont="1" applyFill="1" applyBorder="1" applyAlignment="1">
      <alignment vertical="center" wrapText="1"/>
    </xf>
    <xf numFmtId="164" fontId="7" fillId="4" borderId="1" xfId="1" applyNumberFormat="1" applyFont="1" applyFill="1" applyBorder="1" applyAlignment="1">
      <alignment vertical="center" wrapText="1"/>
    </xf>
    <xf numFmtId="164" fontId="7" fillId="4" borderId="3" xfId="1" applyNumberFormat="1" applyFont="1" applyFill="1" applyBorder="1" applyAlignment="1" applyProtection="1">
      <alignment vertical="center" wrapText="1"/>
      <protection hidden="1"/>
    </xf>
    <xf numFmtId="164" fontId="7" fillId="4" borderId="1" xfId="1" applyNumberFormat="1" applyFont="1" applyFill="1" applyBorder="1" applyAlignment="1" applyProtection="1">
      <alignment vertical="center" wrapText="1"/>
      <protection hidden="1"/>
    </xf>
    <xf numFmtId="164" fontId="7" fillId="4" borderId="4" xfId="1" applyNumberFormat="1" applyFont="1" applyFill="1" applyBorder="1" applyAlignment="1" applyProtection="1">
      <alignment vertical="center" wrapText="1"/>
      <protection hidden="1"/>
    </xf>
    <xf numFmtId="164" fontId="7" fillId="4" borderId="6" xfId="1" applyNumberFormat="1" applyFont="1" applyFill="1" applyBorder="1" applyAlignment="1" applyProtection="1">
      <alignment vertical="center" wrapText="1"/>
      <protection hidden="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6" fillId="0" borderId="5"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3" xfId="0" applyFont="1" applyBorder="1" applyAlignment="1">
      <alignment horizontal="center" vertical="center" wrapText="1"/>
    </xf>
    <xf numFmtId="164" fontId="7" fillId="2" borderId="11" xfId="1" applyNumberFormat="1" applyFont="1" applyFill="1" applyBorder="1" applyAlignment="1">
      <alignment horizontal="center" vertical="center" wrapText="1"/>
    </xf>
    <xf numFmtId="164" fontId="7" fillId="2" borderId="13" xfId="1" applyNumberFormat="1" applyFont="1" applyFill="1" applyBorder="1" applyAlignment="1">
      <alignment horizontal="center" vertical="center" wrapText="1"/>
    </xf>
    <xf numFmtId="164" fontId="7" fillId="4" borderId="3" xfId="1" applyNumberFormat="1" applyFont="1" applyFill="1" applyBorder="1" applyAlignment="1">
      <alignment horizontal="center" vertical="center" wrapText="1"/>
    </xf>
    <xf numFmtId="164" fontId="7" fillId="4" borderId="1" xfId="1" applyNumberFormat="1" applyFont="1" applyFill="1" applyBorder="1" applyAlignment="1">
      <alignment horizontal="center" vertical="center" wrapText="1"/>
    </xf>
    <xf numFmtId="164" fontId="7" fillId="4" borderId="3" xfId="1" applyNumberFormat="1" applyFont="1" applyFill="1" applyBorder="1" applyAlignment="1" applyProtection="1">
      <alignment horizontal="center" vertical="center" wrapText="1"/>
      <protection hidden="1"/>
    </xf>
    <xf numFmtId="164" fontId="7" fillId="4" borderId="1" xfId="1" applyNumberFormat="1" applyFont="1" applyFill="1" applyBorder="1" applyAlignment="1" applyProtection="1">
      <alignment horizontal="center" vertical="center" wrapText="1"/>
      <protection hidden="1"/>
    </xf>
    <xf numFmtId="164" fontId="7" fillId="4" borderId="4" xfId="1" applyNumberFormat="1" applyFont="1" applyFill="1" applyBorder="1" applyAlignment="1" applyProtection="1">
      <alignment horizontal="center" vertical="center" wrapText="1"/>
      <protection hidden="1"/>
    </xf>
    <xf numFmtId="164" fontId="7" fillId="4" borderId="6" xfId="1" applyNumberFormat="1" applyFont="1" applyFill="1" applyBorder="1" applyAlignment="1" applyProtection="1">
      <alignment horizontal="center" vertical="center" wrapText="1"/>
      <protection hidden="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9"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164" fontId="9" fillId="0" borderId="1" xfId="1" applyNumberFormat="1" applyFont="1" applyBorder="1" applyAlignment="1">
      <alignment horizontal="center" vertical="center"/>
    </xf>
    <xf numFmtId="0" fontId="7" fillId="0" borderId="11" xfId="1" applyNumberFormat="1" applyFont="1" applyFill="1" applyBorder="1" applyAlignment="1">
      <alignment horizontal="center" vertical="center" wrapText="1"/>
    </xf>
    <xf numFmtId="0" fontId="7" fillId="0" borderId="13" xfId="1" applyNumberFormat="1" applyFont="1" applyFill="1" applyBorder="1" applyAlignment="1">
      <alignment horizontal="center" vertical="center" wrapText="1"/>
    </xf>
    <xf numFmtId="0" fontId="6" fillId="0" borderId="11" xfId="0" applyNumberFormat="1" applyFont="1" applyBorder="1" applyAlignment="1">
      <alignment horizontal="center" vertical="center" wrapText="1"/>
    </xf>
    <xf numFmtId="0" fontId="6" fillId="0" borderId="16" xfId="0" applyNumberFormat="1" applyFont="1" applyBorder="1" applyAlignment="1">
      <alignment horizontal="center" vertical="center" wrapText="1"/>
    </xf>
    <xf numFmtId="0" fontId="6" fillId="0" borderId="13" xfId="0" applyNumberFormat="1" applyFont="1" applyBorder="1" applyAlignment="1">
      <alignment horizontal="center" vertical="center" wrapText="1"/>
    </xf>
    <xf numFmtId="0" fontId="7" fillId="0" borderId="16" xfId="1" applyNumberFormat="1" applyFont="1" applyFill="1" applyBorder="1" applyAlignment="1">
      <alignment horizontal="center" vertical="center" wrapText="1"/>
    </xf>
    <xf numFmtId="0" fontId="3" fillId="0" borderId="5"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97"/>
  <sheetViews>
    <sheetView showGridLines="0" tabSelected="1" topLeftCell="A28" workbookViewId="0">
      <selection activeCell="C33" sqref="C33"/>
    </sheetView>
  </sheetViews>
  <sheetFormatPr baseColWidth="10" defaultColWidth="11.42578125" defaultRowHeight="12"/>
  <cols>
    <col min="1" max="1" width="42.85546875" style="9" bestFit="1" customWidth="1"/>
    <col min="2" max="2" width="7.85546875" style="54" bestFit="1" customWidth="1"/>
    <col min="3" max="3" width="99.28515625" style="27" customWidth="1"/>
    <col min="4" max="4" width="11.5703125" style="7" bestFit="1" customWidth="1"/>
    <col min="5" max="5" width="19" style="13" bestFit="1" customWidth="1"/>
    <col min="6" max="6" width="10.28515625" style="47" bestFit="1" customWidth="1"/>
    <col min="7" max="7" width="24.5703125" style="47" bestFit="1" customWidth="1"/>
    <col min="8" max="8" width="25.42578125" style="8" customWidth="1"/>
    <col min="9" max="16384" width="11.42578125" style="8"/>
  </cols>
  <sheetData>
    <row r="1" spans="1:7" ht="12.75" thickBot="1"/>
    <row r="2" spans="1:7" s="10" customFormat="1">
      <c r="A2" s="101" t="s">
        <v>143</v>
      </c>
      <c r="B2" s="102"/>
      <c r="C2" s="102"/>
      <c r="D2" s="102"/>
      <c r="E2" s="73" t="s">
        <v>140</v>
      </c>
      <c r="F2" s="75" t="s">
        <v>141</v>
      </c>
      <c r="G2" s="77" t="s">
        <v>142</v>
      </c>
    </row>
    <row r="3" spans="1:7" ht="24">
      <c r="A3" s="30" t="s">
        <v>1</v>
      </c>
      <c r="B3" s="55" t="s">
        <v>2</v>
      </c>
      <c r="C3" s="20" t="s">
        <v>3</v>
      </c>
      <c r="D3" s="20" t="s">
        <v>4</v>
      </c>
      <c r="E3" s="74"/>
      <c r="F3" s="76"/>
      <c r="G3" s="78"/>
    </row>
    <row r="4" spans="1:7">
      <c r="A4" s="90" t="s">
        <v>33</v>
      </c>
      <c r="B4" s="105">
        <v>901016</v>
      </c>
      <c r="C4" s="11" t="s">
        <v>46</v>
      </c>
      <c r="D4" s="107" t="s">
        <v>5</v>
      </c>
      <c r="E4" s="70">
        <v>7328</v>
      </c>
      <c r="F4" s="71">
        <f>+E4*0.19</f>
        <v>1392.32</v>
      </c>
      <c r="G4" s="72">
        <f>+E4+F4</f>
        <v>8720.32</v>
      </c>
    </row>
    <row r="5" spans="1:7" ht="24">
      <c r="A5" s="90"/>
      <c r="B5" s="105"/>
      <c r="C5" s="11" t="s">
        <v>47</v>
      </c>
      <c r="D5" s="107"/>
      <c r="E5" s="70"/>
      <c r="F5" s="71"/>
      <c r="G5" s="72"/>
    </row>
    <row r="6" spans="1:7">
      <c r="A6" s="90"/>
      <c r="B6" s="105"/>
      <c r="C6" s="11" t="s">
        <v>48</v>
      </c>
      <c r="D6" s="107"/>
      <c r="E6" s="70"/>
      <c r="F6" s="71"/>
      <c r="G6" s="72"/>
    </row>
    <row r="7" spans="1:7">
      <c r="A7" s="90"/>
      <c r="B7" s="105"/>
      <c r="C7" s="11" t="s">
        <v>49</v>
      </c>
      <c r="D7" s="107"/>
      <c r="E7" s="70"/>
      <c r="F7" s="71"/>
      <c r="G7" s="72"/>
    </row>
    <row r="8" spans="1:7" ht="24">
      <c r="A8" s="90"/>
      <c r="B8" s="105"/>
      <c r="C8" s="11" t="s">
        <v>50</v>
      </c>
      <c r="D8" s="107"/>
      <c r="E8" s="70"/>
      <c r="F8" s="71"/>
      <c r="G8" s="72"/>
    </row>
    <row r="9" spans="1:7">
      <c r="A9" s="90"/>
      <c r="B9" s="105"/>
      <c r="C9" s="11" t="s">
        <v>34</v>
      </c>
      <c r="D9" s="107"/>
      <c r="E9" s="70"/>
      <c r="F9" s="71"/>
      <c r="G9" s="72"/>
    </row>
    <row r="10" spans="1:7">
      <c r="A10" s="90"/>
      <c r="B10" s="106">
        <v>901016</v>
      </c>
      <c r="C10" s="28" t="s">
        <v>51</v>
      </c>
      <c r="D10" s="108" t="s">
        <v>5</v>
      </c>
      <c r="E10" s="70">
        <v>10000</v>
      </c>
      <c r="F10" s="71">
        <f>+E10*0.19</f>
        <v>1900</v>
      </c>
      <c r="G10" s="72">
        <f>+E10+F10</f>
        <v>11900</v>
      </c>
    </row>
    <row r="11" spans="1:7" ht="24">
      <c r="A11" s="90"/>
      <c r="B11" s="106"/>
      <c r="C11" s="11" t="s">
        <v>47</v>
      </c>
      <c r="D11" s="108"/>
      <c r="E11" s="70"/>
      <c r="F11" s="71"/>
      <c r="G11" s="72"/>
    </row>
    <row r="12" spans="1:7">
      <c r="A12" s="90"/>
      <c r="B12" s="106"/>
      <c r="C12" s="12" t="s">
        <v>52</v>
      </c>
      <c r="D12" s="108"/>
      <c r="E12" s="70"/>
      <c r="F12" s="71"/>
      <c r="G12" s="72"/>
    </row>
    <row r="13" spans="1:7">
      <c r="A13" s="90"/>
      <c r="B13" s="106"/>
      <c r="C13" s="11" t="s">
        <v>49</v>
      </c>
      <c r="D13" s="108"/>
      <c r="E13" s="70"/>
      <c r="F13" s="71"/>
      <c r="G13" s="72"/>
    </row>
    <row r="14" spans="1:7" ht="24">
      <c r="A14" s="90"/>
      <c r="B14" s="106"/>
      <c r="C14" s="11" t="s">
        <v>50</v>
      </c>
      <c r="D14" s="108"/>
      <c r="E14" s="70"/>
      <c r="F14" s="71"/>
      <c r="G14" s="72"/>
    </row>
    <row r="15" spans="1:7">
      <c r="A15" s="90"/>
      <c r="B15" s="106"/>
      <c r="C15" s="11" t="s">
        <v>34</v>
      </c>
      <c r="D15" s="108"/>
      <c r="E15" s="70"/>
      <c r="F15" s="71"/>
      <c r="G15" s="72"/>
    </row>
    <row r="16" spans="1:7">
      <c r="A16" s="90"/>
      <c r="B16" s="104">
        <v>901016</v>
      </c>
      <c r="C16" s="11" t="s">
        <v>53</v>
      </c>
      <c r="D16" s="103" t="s">
        <v>5</v>
      </c>
      <c r="E16" s="70">
        <v>12582</v>
      </c>
      <c r="F16" s="71">
        <f>+E16*0.19</f>
        <v>2390.58</v>
      </c>
      <c r="G16" s="72">
        <f>+E16+F16</f>
        <v>14972.58</v>
      </c>
    </row>
    <row r="17" spans="1:7" ht="24">
      <c r="A17" s="90"/>
      <c r="B17" s="104"/>
      <c r="C17" s="11" t="s">
        <v>47</v>
      </c>
      <c r="D17" s="103"/>
      <c r="E17" s="70"/>
      <c r="F17" s="71"/>
      <c r="G17" s="72"/>
    </row>
    <row r="18" spans="1:7" ht="24">
      <c r="A18" s="90"/>
      <c r="B18" s="104"/>
      <c r="C18" s="12" t="s">
        <v>54</v>
      </c>
      <c r="D18" s="103"/>
      <c r="E18" s="70"/>
      <c r="F18" s="71"/>
      <c r="G18" s="72"/>
    </row>
    <row r="19" spans="1:7">
      <c r="A19" s="90"/>
      <c r="B19" s="104"/>
      <c r="C19" s="11" t="s">
        <v>49</v>
      </c>
      <c r="D19" s="103"/>
      <c r="E19" s="70"/>
      <c r="F19" s="71"/>
      <c r="G19" s="72"/>
    </row>
    <row r="20" spans="1:7" ht="24">
      <c r="A20" s="90"/>
      <c r="B20" s="104"/>
      <c r="C20" s="11" t="s">
        <v>50</v>
      </c>
      <c r="D20" s="103"/>
      <c r="E20" s="70"/>
      <c r="F20" s="71"/>
      <c r="G20" s="72"/>
    </row>
    <row r="21" spans="1:7">
      <c r="A21" s="90"/>
      <c r="B21" s="104"/>
      <c r="C21" s="11" t="s">
        <v>34</v>
      </c>
      <c r="D21" s="103"/>
      <c r="E21" s="70"/>
      <c r="F21" s="71"/>
      <c r="G21" s="72"/>
    </row>
    <row r="22" spans="1:7">
      <c r="A22" s="90" t="s">
        <v>59</v>
      </c>
      <c r="B22" s="104">
        <v>901016</v>
      </c>
      <c r="C22" s="25" t="s">
        <v>55</v>
      </c>
      <c r="D22" s="103" t="s">
        <v>5</v>
      </c>
      <c r="E22" s="70">
        <v>897</v>
      </c>
      <c r="F22" s="71">
        <f>+E22*0.19</f>
        <v>170.43</v>
      </c>
      <c r="G22" s="72">
        <f>+E22+F22</f>
        <v>1067.43</v>
      </c>
    </row>
    <row r="23" spans="1:7">
      <c r="A23" s="90"/>
      <c r="B23" s="104"/>
      <c r="C23" s="15" t="s">
        <v>56</v>
      </c>
      <c r="D23" s="103"/>
      <c r="E23" s="70"/>
      <c r="F23" s="71"/>
      <c r="G23" s="72"/>
    </row>
    <row r="24" spans="1:7">
      <c r="A24" s="90"/>
      <c r="B24" s="104">
        <v>901016</v>
      </c>
      <c r="C24" s="11" t="s">
        <v>57</v>
      </c>
      <c r="D24" s="103" t="s">
        <v>5</v>
      </c>
      <c r="E24" s="70">
        <v>1795</v>
      </c>
      <c r="F24" s="71">
        <f>+E24*0.19</f>
        <v>341.05</v>
      </c>
      <c r="G24" s="72">
        <f>+E24+F24</f>
        <v>2136.0500000000002</v>
      </c>
    </row>
    <row r="25" spans="1:7">
      <c r="A25" s="90"/>
      <c r="B25" s="104"/>
      <c r="C25" s="25" t="s">
        <v>58</v>
      </c>
      <c r="D25" s="103"/>
      <c r="E25" s="70"/>
      <c r="F25" s="71"/>
      <c r="G25" s="72"/>
    </row>
    <row r="26" spans="1:7" ht="24.75" thickBot="1">
      <c r="A26" s="32" t="s">
        <v>60</v>
      </c>
      <c r="B26" s="56">
        <v>901016</v>
      </c>
      <c r="C26" s="31" t="s">
        <v>61</v>
      </c>
      <c r="D26" s="33" t="s">
        <v>5</v>
      </c>
      <c r="E26" s="34">
        <v>5177</v>
      </c>
      <c r="F26" s="48">
        <f>+E26*0.19</f>
        <v>983.63</v>
      </c>
      <c r="G26" s="49">
        <f>+E26+F26</f>
        <v>6160.63</v>
      </c>
    </row>
    <row r="27" spans="1:7">
      <c r="A27" s="80" t="s">
        <v>63</v>
      </c>
      <c r="B27" s="81"/>
      <c r="C27" s="81"/>
      <c r="D27" s="81"/>
      <c r="E27" s="95" t="s">
        <v>140</v>
      </c>
      <c r="F27" s="97" t="s">
        <v>141</v>
      </c>
      <c r="G27" s="99" t="s">
        <v>142</v>
      </c>
    </row>
    <row r="28" spans="1:7" ht="24">
      <c r="A28" s="36" t="s">
        <v>1</v>
      </c>
      <c r="B28" s="57" t="s">
        <v>2</v>
      </c>
      <c r="C28" s="35" t="s">
        <v>3</v>
      </c>
      <c r="D28" s="35" t="s">
        <v>4</v>
      </c>
      <c r="E28" s="96"/>
      <c r="F28" s="98"/>
      <c r="G28" s="100"/>
    </row>
    <row r="29" spans="1:7" ht="60">
      <c r="A29" s="90" t="s">
        <v>45</v>
      </c>
      <c r="B29" s="58">
        <v>781118</v>
      </c>
      <c r="C29" s="19" t="s">
        <v>64</v>
      </c>
      <c r="D29" s="19" t="s">
        <v>66</v>
      </c>
      <c r="E29" s="14">
        <v>649761</v>
      </c>
      <c r="F29" s="50">
        <f t="shared" ref="F29:F47" si="0">+E29*0.19</f>
        <v>123454.59</v>
      </c>
      <c r="G29" s="51">
        <f t="shared" ref="G29:G47" si="1">+E29+F29</f>
        <v>773215.59</v>
      </c>
    </row>
    <row r="30" spans="1:7" ht="60">
      <c r="A30" s="90"/>
      <c r="B30" s="58">
        <v>781118</v>
      </c>
      <c r="C30" s="19" t="s">
        <v>65</v>
      </c>
      <c r="D30" s="19" t="s">
        <v>62</v>
      </c>
      <c r="E30" s="14">
        <v>545761</v>
      </c>
      <c r="F30" s="50">
        <f t="shared" si="0"/>
        <v>103694.59</v>
      </c>
      <c r="G30" s="51">
        <f t="shared" si="1"/>
        <v>649455.59</v>
      </c>
    </row>
    <row r="31" spans="1:7" ht="24">
      <c r="A31" s="24" t="s">
        <v>67</v>
      </c>
      <c r="B31" s="58">
        <v>451115</v>
      </c>
      <c r="C31" s="16" t="s">
        <v>68</v>
      </c>
      <c r="D31" s="19" t="s">
        <v>32</v>
      </c>
      <c r="E31" s="14">
        <v>124589</v>
      </c>
      <c r="F31" s="50">
        <f t="shared" si="0"/>
        <v>23671.91</v>
      </c>
      <c r="G31" s="51">
        <f t="shared" si="1"/>
        <v>148260.91</v>
      </c>
    </row>
    <row r="32" spans="1:7">
      <c r="A32" s="24" t="s">
        <v>69</v>
      </c>
      <c r="B32" s="111">
        <v>451118</v>
      </c>
      <c r="C32" s="19" t="s">
        <v>70</v>
      </c>
      <c r="D32" s="19" t="s">
        <v>32</v>
      </c>
      <c r="E32" s="14">
        <v>6400000</v>
      </c>
      <c r="F32" s="64">
        <f t="shared" si="0"/>
        <v>1216000</v>
      </c>
      <c r="G32" s="65">
        <f t="shared" si="1"/>
        <v>7616000</v>
      </c>
    </row>
    <row r="33" spans="1:7" ht="36">
      <c r="A33" s="24" t="s">
        <v>71</v>
      </c>
      <c r="B33" s="112"/>
      <c r="C33" s="19" t="s">
        <v>72</v>
      </c>
      <c r="D33" s="19" t="s">
        <v>32</v>
      </c>
      <c r="E33" s="29">
        <v>700000</v>
      </c>
      <c r="F33" s="64">
        <f t="shared" si="0"/>
        <v>133000</v>
      </c>
      <c r="G33" s="65">
        <f t="shared" si="1"/>
        <v>833000</v>
      </c>
    </row>
    <row r="34" spans="1:7">
      <c r="A34" s="24" t="s">
        <v>73</v>
      </c>
      <c r="B34" s="112"/>
      <c r="C34" s="19" t="s">
        <v>74</v>
      </c>
      <c r="D34" s="19" t="s">
        <v>32</v>
      </c>
      <c r="E34" s="14">
        <v>600000</v>
      </c>
      <c r="F34" s="50">
        <f t="shared" si="0"/>
        <v>114000</v>
      </c>
      <c r="G34" s="51">
        <f t="shared" si="1"/>
        <v>714000</v>
      </c>
    </row>
    <row r="35" spans="1:7">
      <c r="A35" s="24" t="s">
        <v>75</v>
      </c>
      <c r="B35" s="113"/>
      <c r="C35" s="19" t="s">
        <v>76</v>
      </c>
      <c r="D35" s="19" t="s">
        <v>32</v>
      </c>
      <c r="E35" s="14">
        <v>3250000</v>
      </c>
      <c r="F35" s="50">
        <f t="shared" si="0"/>
        <v>617500</v>
      </c>
      <c r="G35" s="51">
        <f t="shared" si="1"/>
        <v>3867500</v>
      </c>
    </row>
    <row r="36" spans="1:7">
      <c r="A36" s="24" t="s">
        <v>77</v>
      </c>
      <c r="B36" s="58">
        <v>441220</v>
      </c>
      <c r="C36" s="19" t="s">
        <v>78</v>
      </c>
      <c r="D36" s="19" t="s">
        <v>32</v>
      </c>
      <c r="E36" s="14">
        <v>390000</v>
      </c>
      <c r="F36" s="50">
        <f t="shared" si="0"/>
        <v>74100</v>
      </c>
      <c r="G36" s="51">
        <f t="shared" si="1"/>
        <v>464100</v>
      </c>
    </row>
    <row r="37" spans="1:7" ht="24">
      <c r="A37" s="24" t="s">
        <v>79</v>
      </c>
      <c r="B37" s="58">
        <v>451118</v>
      </c>
      <c r="C37" s="19" t="s">
        <v>80</v>
      </c>
      <c r="D37" s="19" t="s">
        <v>32</v>
      </c>
      <c r="E37" s="14">
        <v>975000</v>
      </c>
      <c r="F37" s="50">
        <f t="shared" si="0"/>
        <v>185250</v>
      </c>
      <c r="G37" s="51">
        <f t="shared" si="1"/>
        <v>1160250</v>
      </c>
    </row>
    <row r="38" spans="1:7" ht="48">
      <c r="A38" s="24" t="s">
        <v>81</v>
      </c>
      <c r="B38" s="54">
        <v>421922</v>
      </c>
      <c r="C38" s="19" t="s">
        <v>82</v>
      </c>
      <c r="D38" s="19" t="s">
        <v>32</v>
      </c>
      <c r="E38" s="14">
        <v>700000</v>
      </c>
      <c r="F38" s="50">
        <f t="shared" si="0"/>
        <v>133000</v>
      </c>
      <c r="G38" s="51">
        <f t="shared" si="1"/>
        <v>833000</v>
      </c>
    </row>
    <row r="39" spans="1:7">
      <c r="A39" s="24" t="s">
        <v>83</v>
      </c>
      <c r="B39" s="58">
        <v>721515</v>
      </c>
      <c r="C39" s="19" t="s">
        <v>84</v>
      </c>
      <c r="D39" s="19" t="s">
        <v>32</v>
      </c>
      <c r="E39" s="14">
        <v>1235000</v>
      </c>
      <c r="F39" s="50">
        <f t="shared" si="0"/>
        <v>234650</v>
      </c>
      <c r="G39" s="51">
        <f t="shared" si="1"/>
        <v>1469650</v>
      </c>
    </row>
    <row r="40" spans="1:7">
      <c r="A40" s="24" t="s">
        <v>85</v>
      </c>
      <c r="B40" s="111">
        <v>302416</v>
      </c>
      <c r="C40" s="19" t="s">
        <v>86</v>
      </c>
      <c r="D40" s="19" t="s">
        <v>32</v>
      </c>
      <c r="E40" s="14">
        <v>750000</v>
      </c>
      <c r="F40" s="50">
        <f t="shared" si="0"/>
        <v>142500</v>
      </c>
      <c r="G40" s="51">
        <f t="shared" si="1"/>
        <v>892500</v>
      </c>
    </row>
    <row r="41" spans="1:7">
      <c r="A41" s="24" t="s">
        <v>87</v>
      </c>
      <c r="B41" s="113"/>
      <c r="C41" s="16" t="s">
        <v>88</v>
      </c>
      <c r="D41" s="19" t="s">
        <v>32</v>
      </c>
      <c r="E41" s="14">
        <v>1350000</v>
      </c>
      <c r="F41" s="50">
        <f t="shared" si="0"/>
        <v>256500</v>
      </c>
      <c r="G41" s="51">
        <f t="shared" si="1"/>
        <v>1606500</v>
      </c>
    </row>
    <row r="42" spans="1:7" ht="48">
      <c r="A42" s="24" t="s">
        <v>89</v>
      </c>
      <c r="B42" s="58">
        <v>421716</v>
      </c>
      <c r="C42" s="16" t="s">
        <v>90</v>
      </c>
      <c r="D42" s="19" t="s">
        <v>32</v>
      </c>
      <c r="E42" s="14">
        <v>15000000</v>
      </c>
      <c r="F42" s="50">
        <f t="shared" si="0"/>
        <v>2850000</v>
      </c>
      <c r="G42" s="51">
        <f t="shared" si="1"/>
        <v>17850000</v>
      </c>
    </row>
    <row r="43" spans="1:7">
      <c r="A43" s="24" t="s">
        <v>91</v>
      </c>
      <c r="B43" s="111">
        <v>561015</v>
      </c>
      <c r="C43" s="16" t="s">
        <v>92</v>
      </c>
      <c r="D43" s="19" t="s">
        <v>32</v>
      </c>
      <c r="E43" s="14">
        <v>1263</v>
      </c>
      <c r="F43" s="50">
        <f t="shared" si="0"/>
        <v>239.97</v>
      </c>
      <c r="G43" s="51">
        <f t="shared" si="1"/>
        <v>1502.97</v>
      </c>
    </row>
    <row r="44" spans="1:7">
      <c r="A44" s="24" t="s">
        <v>93</v>
      </c>
      <c r="B44" s="113"/>
      <c r="C44" s="16" t="s">
        <v>94</v>
      </c>
      <c r="D44" s="19" t="s">
        <v>32</v>
      </c>
      <c r="E44" s="14">
        <v>2363</v>
      </c>
      <c r="F44" s="50">
        <f t="shared" si="0"/>
        <v>448.97</v>
      </c>
      <c r="G44" s="51">
        <f t="shared" si="1"/>
        <v>2811.9700000000003</v>
      </c>
    </row>
    <row r="45" spans="1:7" ht="72">
      <c r="A45" s="24" t="s">
        <v>95</v>
      </c>
      <c r="B45" s="58">
        <v>421716</v>
      </c>
      <c r="C45" s="16" t="s">
        <v>96</v>
      </c>
      <c r="D45" s="19" t="s">
        <v>32</v>
      </c>
      <c r="E45" s="14">
        <v>3500000</v>
      </c>
      <c r="F45" s="50">
        <f t="shared" si="0"/>
        <v>665000</v>
      </c>
      <c r="G45" s="51">
        <f t="shared" si="1"/>
        <v>4165000</v>
      </c>
    </row>
    <row r="46" spans="1:7" ht="36">
      <c r="A46" s="24" t="s">
        <v>97</v>
      </c>
      <c r="B46" s="58">
        <v>301217</v>
      </c>
      <c r="C46" s="16" t="s">
        <v>98</v>
      </c>
      <c r="D46" s="19" t="s">
        <v>32</v>
      </c>
      <c r="E46" s="14">
        <v>24000</v>
      </c>
      <c r="F46" s="50">
        <f t="shared" si="0"/>
        <v>4560</v>
      </c>
      <c r="G46" s="51">
        <f t="shared" si="1"/>
        <v>28560</v>
      </c>
    </row>
    <row r="47" spans="1:7" ht="12.75" thickBot="1">
      <c r="A47" s="32" t="s">
        <v>99</v>
      </c>
      <c r="B47" s="58">
        <v>301217</v>
      </c>
      <c r="C47" s="38" t="s">
        <v>100</v>
      </c>
      <c r="D47" s="37" t="s">
        <v>32</v>
      </c>
      <c r="E47" s="34">
        <v>36333</v>
      </c>
      <c r="F47" s="48">
        <f t="shared" si="0"/>
        <v>6903.27</v>
      </c>
      <c r="G47" s="49">
        <f t="shared" si="1"/>
        <v>43236.270000000004</v>
      </c>
    </row>
    <row r="48" spans="1:7">
      <c r="A48" s="80" t="s">
        <v>144</v>
      </c>
      <c r="B48" s="81"/>
      <c r="C48" s="81"/>
      <c r="D48" s="81"/>
      <c r="E48" s="82" t="s">
        <v>140</v>
      </c>
      <c r="F48" s="84" t="s">
        <v>141</v>
      </c>
      <c r="G48" s="86" t="s">
        <v>142</v>
      </c>
    </row>
    <row r="49" spans="1:7" ht="24">
      <c r="A49" s="40" t="s">
        <v>1</v>
      </c>
      <c r="B49" s="57" t="s">
        <v>2</v>
      </c>
      <c r="C49" s="41" t="s">
        <v>3</v>
      </c>
      <c r="D49" s="41" t="s">
        <v>4</v>
      </c>
      <c r="E49" s="83"/>
      <c r="F49" s="85"/>
      <c r="G49" s="87"/>
    </row>
    <row r="50" spans="1:7">
      <c r="A50" s="89" t="s">
        <v>6</v>
      </c>
      <c r="B50" s="109">
        <v>821015</v>
      </c>
      <c r="C50" s="21" t="s">
        <v>7</v>
      </c>
      <c r="D50" s="88" t="s">
        <v>5</v>
      </c>
      <c r="E50" s="70">
        <v>3000</v>
      </c>
      <c r="F50" s="71">
        <f>+E50*0.19</f>
        <v>570</v>
      </c>
      <c r="G50" s="72">
        <f>+E50+F50</f>
        <v>3570</v>
      </c>
    </row>
    <row r="51" spans="1:7">
      <c r="A51" s="89"/>
      <c r="B51" s="114"/>
      <c r="C51" s="21" t="s">
        <v>158</v>
      </c>
      <c r="D51" s="88"/>
      <c r="E51" s="70"/>
      <c r="F51" s="71"/>
      <c r="G51" s="72"/>
    </row>
    <row r="52" spans="1:7">
      <c r="A52" s="89"/>
      <c r="B52" s="114"/>
      <c r="C52" s="22" t="s">
        <v>8</v>
      </c>
      <c r="D52" s="88"/>
      <c r="E52" s="70"/>
      <c r="F52" s="71"/>
      <c r="G52" s="72"/>
    </row>
    <row r="53" spans="1:7">
      <c r="A53" s="89" t="s">
        <v>101</v>
      </c>
      <c r="B53" s="114"/>
      <c r="C53" s="21" t="s">
        <v>9</v>
      </c>
      <c r="D53" s="88" t="s">
        <v>5</v>
      </c>
      <c r="E53" s="70">
        <v>120</v>
      </c>
      <c r="F53" s="71">
        <f>+E53*0.19</f>
        <v>22.8</v>
      </c>
      <c r="G53" s="72">
        <f>+E53+F53</f>
        <v>142.80000000000001</v>
      </c>
    </row>
    <row r="54" spans="1:7">
      <c r="A54" s="89"/>
      <c r="B54" s="114"/>
      <c r="C54" s="21" t="s">
        <v>159</v>
      </c>
      <c r="D54" s="88"/>
      <c r="E54" s="70"/>
      <c r="F54" s="71"/>
      <c r="G54" s="72"/>
    </row>
    <row r="55" spans="1:7">
      <c r="A55" s="89"/>
      <c r="B55" s="114"/>
      <c r="C55" s="21" t="s">
        <v>160</v>
      </c>
      <c r="D55" s="88"/>
      <c r="E55" s="70"/>
      <c r="F55" s="71"/>
      <c r="G55" s="72"/>
    </row>
    <row r="56" spans="1:7">
      <c r="A56" s="89"/>
      <c r="B56" s="114"/>
      <c r="C56" s="22" t="s">
        <v>161</v>
      </c>
      <c r="D56" s="88"/>
      <c r="E56" s="70"/>
      <c r="F56" s="71"/>
      <c r="G56" s="72"/>
    </row>
    <row r="57" spans="1:7">
      <c r="A57" s="89"/>
      <c r="B57" s="114"/>
      <c r="C57" s="22" t="s">
        <v>10</v>
      </c>
      <c r="D57" s="88"/>
      <c r="E57" s="70"/>
      <c r="F57" s="71"/>
      <c r="G57" s="72"/>
    </row>
    <row r="58" spans="1:7">
      <c r="A58" s="89" t="s">
        <v>11</v>
      </c>
      <c r="B58" s="114"/>
      <c r="C58" s="21" t="s">
        <v>102</v>
      </c>
      <c r="D58" s="88" t="s">
        <v>5</v>
      </c>
      <c r="E58" s="70">
        <v>1980</v>
      </c>
      <c r="F58" s="71">
        <f>+E58*0.19</f>
        <v>376.2</v>
      </c>
      <c r="G58" s="72">
        <f>+E58+F58</f>
        <v>2356.1999999999998</v>
      </c>
    </row>
    <row r="59" spans="1:7" ht="24">
      <c r="A59" s="89"/>
      <c r="B59" s="114"/>
      <c r="C59" s="22" t="s">
        <v>12</v>
      </c>
      <c r="D59" s="88"/>
      <c r="E59" s="70"/>
      <c r="F59" s="71"/>
      <c r="G59" s="72"/>
    </row>
    <row r="60" spans="1:7">
      <c r="A60" s="89" t="s">
        <v>122</v>
      </c>
      <c r="B60" s="114"/>
      <c r="C60" s="16" t="s">
        <v>103</v>
      </c>
      <c r="D60" s="91" t="s">
        <v>5</v>
      </c>
      <c r="E60" s="93">
        <v>980</v>
      </c>
      <c r="F60" s="66">
        <f>+E60*0.19</f>
        <v>186.2</v>
      </c>
      <c r="G60" s="68">
        <f>+E60+F60</f>
        <v>1166.2</v>
      </c>
    </row>
    <row r="61" spans="1:7">
      <c r="A61" s="89"/>
      <c r="B61" s="114"/>
      <c r="C61" s="22" t="s">
        <v>10</v>
      </c>
      <c r="D61" s="92"/>
      <c r="E61" s="94"/>
      <c r="F61" s="67"/>
      <c r="G61" s="69"/>
    </row>
    <row r="62" spans="1:7">
      <c r="A62" s="23" t="s">
        <v>106</v>
      </c>
      <c r="B62" s="114"/>
      <c r="C62" s="22" t="s">
        <v>107</v>
      </c>
      <c r="D62" s="42"/>
      <c r="E62" s="14">
        <v>120</v>
      </c>
      <c r="F62" s="50">
        <f>+E62*0.19</f>
        <v>22.8</v>
      </c>
      <c r="G62" s="51">
        <f>+E62+F62</f>
        <v>142.80000000000001</v>
      </c>
    </row>
    <row r="63" spans="1:7">
      <c r="A63" s="23" t="s">
        <v>104</v>
      </c>
      <c r="B63" s="110"/>
      <c r="C63" s="22" t="s">
        <v>105</v>
      </c>
      <c r="D63" s="21" t="s">
        <v>5</v>
      </c>
      <c r="E63" s="14">
        <v>75000</v>
      </c>
      <c r="F63" s="50">
        <f>+E63*0.19</f>
        <v>14250</v>
      </c>
      <c r="G63" s="51">
        <f>+E63+F63</f>
        <v>89250</v>
      </c>
    </row>
    <row r="64" spans="1:7">
      <c r="A64" s="89" t="s">
        <v>108</v>
      </c>
      <c r="B64" s="79">
        <v>441220</v>
      </c>
      <c r="C64" s="22" t="s">
        <v>13</v>
      </c>
      <c r="D64" s="88" t="s">
        <v>5</v>
      </c>
      <c r="E64" s="70">
        <v>36000</v>
      </c>
      <c r="F64" s="71">
        <f>+E64*0.19</f>
        <v>6840</v>
      </c>
      <c r="G64" s="72">
        <f>+E64+F64</f>
        <v>42840</v>
      </c>
    </row>
    <row r="65" spans="1:7">
      <c r="A65" s="89"/>
      <c r="B65" s="79"/>
      <c r="C65" s="22" t="s">
        <v>14</v>
      </c>
      <c r="D65" s="88"/>
      <c r="E65" s="70"/>
      <c r="F65" s="71"/>
      <c r="G65" s="72"/>
    </row>
    <row r="66" spans="1:7">
      <c r="A66" s="89"/>
      <c r="B66" s="79"/>
      <c r="C66" s="22" t="s">
        <v>111</v>
      </c>
      <c r="D66" s="88"/>
      <c r="E66" s="70"/>
      <c r="F66" s="71"/>
      <c r="G66" s="72"/>
    </row>
    <row r="67" spans="1:7">
      <c r="A67" s="89"/>
      <c r="B67" s="79"/>
      <c r="C67" s="22" t="s">
        <v>109</v>
      </c>
      <c r="D67" s="88"/>
      <c r="E67" s="70"/>
      <c r="F67" s="71"/>
      <c r="G67" s="72"/>
    </row>
    <row r="68" spans="1:7">
      <c r="A68" s="89"/>
      <c r="B68" s="79"/>
      <c r="C68" s="22" t="s">
        <v>15</v>
      </c>
      <c r="D68" s="88"/>
      <c r="E68" s="70"/>
      <c r="F68" s="71"/>
      <c r="G68" s="72"/>
    </row>
    <row r="69" spans="1:7">
      <c r="A69" s="89"/>
      <c r="B69" s="79"/>
      <c r="C69" s="22" t="s">
        <v>110</v>
      </c>
      <c r="D69" s="88"/>
      <c r="E69" s="70"/>
      <c r="F69" s="71"/>
      <c r="G69" s="72"/>
    </row>
    <row r="70" spans="1:7">
      <c r="A70" s="23" t="s">
        <v>112</v>
      </c>
      <c r="B70" s="59">
        <v>441219</v>
      </c>
      <c r="C70" s="22" t="s">
        <v>113</v>
      </c>
      <c r="D70" s="21" t="s">
        <v>5</v>
      </c>
      <c r="E70" s="14">
        <v>2470</v>
      </c>
      <c r="F70" s="50">
        <f t="shared" ref="F70:F80" si="2">+E70*0.19</f>
        <v>469.3</v>
      </c>
      <c r="G70" s="51">
        <f t="shared" ref="G70:G80" si="3">+E70+F70</f>
        <v>2939.3</v>
      </c>
    </row>
    <row r="71" spans="1:7">
      <c r="A71" s="23" t="s">
        <v>114</v>
      </c>
      <c r="B71" s="59">
        <v>441220</v>
      </c>
      <c r="C71" s="22" t="s">
        <v>115</v>
      </c>
      <c r="D71" s="21" t="s">
        <v>5</v>
      </c>
      <c r="E71" s="14">
        <v>15600</v>
      </c>
      <c r="F71" s="50">
        <f t="shared" si="2"/>
        <v>2964</v>
      </c>
      <c r="G71" s="51">
        <f t="shared" si="3"/>
        <v>18564</v>
      </c>
    </row>
    <row r="72" spans="1:7">
      <c r="A72" s="23" t="s">
        <v>116</v>
      </c>
      <c r="B72" s="59">
        <v>441220</v>
      </c>
      <c r="C72" s="22" t="s">
        <v>117</v>
      </c>
      <c r="D72" s="21" t="s">
        <v>5</v>
      </c>
      <c r="E72" s="14">
        <v>29000</v>
      </c>
      <c r="F72" s="50">
        <f t="shared" si="2"/>
        <v>5510</v>
      </c>
      <c r="G72" s="51">
        <f t="shared" si="3"/>
        <v>34510</v>
      </c>
    </row>
    <row r="73" spans="1:7">
      <c r="A73" s="23" t="s">
        <v>118</v>
      </c>
      <c r="B73" s="59"/>
      <c r="C73" s="22" t="s">
        <v>119</v>
      </c>
      <c r="D73" s="21" t="s">
        <v>5</v>
      </c>
      <c r="E73" s="14">
        <v>3900</v>
      </c>
      <c r="F73" s="50">
        <f t="shared" si="2"/>
        <v>741</v>
      </c>
      <c r="G73" s="51">
        <f t="shared" si="3"/>
        <v>4641</v>
      </c>
    </row>
    <row r="74" spans="1:7">
      <c r="A74" s="23" t="s">
        <v>120</v>
      </c>
      <c r="B74" s="59">
        <v>601049</v>
      </c>
      <c r="C74" s="22" t="s">
        <v>121</v>
      </c>
      <c r="D74" s="21" t="s">
        <v>5</v>
      </c>
      <c r="E74" s="14">
        <v>8500</v>
      </c>
      <c r="F74" s="50">
        <f t="shared" si="2"/>
        <v>1615</v>
      </c>
      <c r="G74" s="51">
        <f t="shared" si="3"/>
        <v>10115</v>
      </c>
    </row>
    <row r="75" spans="1:7">
      <c r="A75" s="23" t="s">
        <v>124</v>
      </c>
      <c r="B75" s="59">
        <v>531025</v>
      </c>
      <c r="C75" s="22" t="s">
        <v>123</v>
      </c>
      <c r="D75" s="21" t="s">
        <v>5</v>
      </c>
      <c r="E75" s="14">
        <v>13000</v>
      </c>
      <c r="F75" s="50">
        <f t="shared" si="2"/>
        <v>2470</v>
      </c>
      <c r="G75" s="51">
        <f t="shared" si="3"/>
        <v>15470</v>
      </c>
    </row>
    <row r="76" spans="1:7" ht="36">
      <c r="A76" s="23" t="s">
        <v>125</v>
      </c>
      <c r="B76" s="59">
        <v>451119</v>
      </c>
      <c r="C76" s="22" t="s">
        <v>126</v>
      </c>
      <c r="D76" s="21" t="s">
        <v>132</v>
      </c>
      <c r="E76" s="14">
        <v>3800000</v>
      </c>
      <c r="F76" s="50">
        <f t="shared" si="2"/>
        <v>722000</v>
      </c>
      <c r="G76" s="51">
        <f t="shared" si="3"/>
        <v>4522000</v>
      </c>
    </row>
    <row r="77" spans="1:7" ht="60">
      <c r="A77" s="89" t="s">
        <v>127</v>
      </c>
      <c r="B77" s="109">
        <v>432115</v>
      </c>
      <c r="C77" s="22" t="s">
        <v>128</v>
      </c>
      <c r="D77" s="21" t="s">
        <v>32</v>
      </c>
      <c r="E77" s="14">
        <v>110000</v>
      </c>
      <c r="F77" s="50">
        <f t="shared" si="2"/>
        <v>20900</v>
      </c>
      <c r="G77" s="51">
        <f t="shared" si="3"/>
        <v>130900</v>
      </c>
    </row>
    <row r="78" spans="1:7" ht="48">
      <c r="A78" s="89"/>
      <c r="B78" s="110"/>
      <c r="C78" s="22" t="s">
        <v>129</v>
      </c>
      <c r="D78" s="21" t="s">
        <v>32</v>
      </c>
      <c r="E78" s="14">
        <v>130000</v>
      </c>
      <c r="F78" s="50">
        <f t="shared" si="2"/>
        <v>24700</v>
      </c>
      <c r="G78" s="51">
        <f t="shared" si="3"/>
        <v>154700</v>
      </c>
    </row>
    <row r="79" spans="1:7" ht="36">
      <c r="A79" s="23" t="s">
        <v>131</v>
      </c>
      <c r="B79" s="59">
        <v>432117</v>
      </c>
      <c r="C79" s="22" t="s">
        <v>139</v>
      </c>
      <c r="D79" s="21" t="s">
        <v>32</v>
      </c>
      <c r="E79" s="14">
        <v>80000</v>
      </c>
      <c r="F79" s="50">
        <f t="shared" si="2"/>
        <v>15200</v>
      </c>
      <c r="G79" s="51">
        <f t="shared" si="3"/>
        <v>95200</v>
      </c>
    </row>
    <row r="80" spans="1:7">
      <c r="A80" s="90" t="s">
        <v>35</v>
      </c>
      <c r="B80" s="79">
        <v>811100</v>
      </c>
      <c r="C80" s="19" t="s">
        <v>36</v>
      </c>
      <c r="D80" s="88" t="s">
        <v>132</v>
      </c>
      <c r="E80" s="70">
        <v>2800000</v>
      </c>
      <c r="F80" s="71">
        <f t="shared" si="2"/>
        <v>532000</v>
      </c>
      <c r="G80" s="72">
        <f t="shared" si="3"/>
        <v>3332000</v>
      </c>
    </row>
    <row r="81" spans="1:7">
      <c r="A81" s="90"/>
      <c r="B81" s="79"/>
      <c r="C81" s="19" t="s">
        <v>37</v>
      </c>
      <c r="D81" s="88"/>
      <c r="E81" s="70"/>
      <c r="F81" s="71"/>
      <c r="G81" s="72"/>
    </row>
    <row r="82" spans="1:7">
      <c r="A82" s="90"/>
      <c r="B82" s="79"/>
      <c r="C82" s="19" t="s">
        <v>38</v>
      </c>
      <c r="D82" s="88"/>
      <c r="E82" s="70"/>
      <c r="F82" s="71"/>
      <c r="G82" s="72"/>
    </row>
    <row r="83" spans="1:7" ht="24">
      <c r="A83" s="90"/>
      <c r="B83" s="79"/>
      <c r="C83" s="19" t="s">
        <v>39</v>
      </c>
      <c r="D83" s="88"/>
      <c r="E83" s="70"/>
      <c r="F83" s="71"/>
      <c r="G83" s="72"/>
    </row>
    <row r="84" spans="1:7">
      <c r="A84" s="90"/>
      <c r="B84" s="79"/>
      <c r="C84" s="19" t="s">
        <v>40</v>
      </c>
      <c r="D84" s="88"/>
      <c r="E84" s="70"/>
      <c r="F84" s="71"/>
      <c r="G84" s="72"/>
    </row>
    <row r="85" spans="1:7" ht="24">
      <c r="A85" s="90"/>
      <c r="B85" s="79"/>
      <c r="C85" s="19" t="s">
        <v>42</v>
      </c>
      <c r="D85" s="88"/>
      <c r="E85" s="70"/>
      <c r="F85" s="71"/>
      <c r="G85" s="72"/>
    </row>
    <row r="86" spans="1:7">
      <c r="A86" s="90"/>
      <c r="B86" s="79"/>
      <c r="C86" s="19" t="s">
        <v>41</v>
      </c>
      <c r="D86" s="88"/>
      <c r="E86" s="70"/>
      <c r="F86" s="71"/>
      <c r="G86" s="72"/>
    </row>
    <row r="87" spans="1:7" ht="36.75" thickBot="1">
      <c r="A87" s="32" t="s">
        <v>43</v>
      </c>
      <c r="B87" s="60">
        <v>901217</v>
      </c>
      <c r="C87" s="37" t="s">
        <v>44</v>
      </c>
      <c r="D87" s="39" t="s">
        <v>130</v>
      </c>
      <c r="E87" s="34">
        <v>420000</v>
      </c>
      <c r="F87" s="48">
        <f>+E87*0.19</f>
        <v>79800</v>
      </c>
      <c r="G87" s="49">
        <f>+E87+F87</f>
        <v>499800</v>
      </c>
    </row>
    <row r="88" spans="1:7">
      <c r="A88" s="80" t="s">
        <v>145</v>
      </c>
      <c r="B88" s="81"/>
      <c r="C88" s="81"/>
      <c r="D88" s="81"/>
      <c r="E88" s="73" t="s">
        <v>140</v>
      </c>
      <c r="F88" s="75" t="s">
        <v>141</v>
      </c>
      <c r="G88" s="77" t="s">
        <v>142</v>
      </c>
    </row>
    <row r="89" spans="1:7" ht="24">
      <c r="A89" s="40" t="s">
        <v>1</v>
      </c>
      <c r="B89" s="57" t="s">
        <v>2</v>
      </c>
      <c r="C89" s="41" t="s">
        <v>3</v>
      </c>
      <c r="D89" s="41" t="s">
        <v>4</v>
      </c>
      <c r="E89" s="74"/>
      <c r="F89" s="76"/>
      <c r="G89" s="78"/>
    </row>
    <row r="90" spans="1:7" ht="24">
      <c r="A90" s="43" t="s">
        <v>146</v>
      </c>
      <c r="B90" s="61">
        <v>461817</v>
      </c>
      <c r="C90" s="25" t="s">
        <v>133</v>
      </c>
      <c r="D90" s="22" t="s">
        <v>134</v>
      </c>
      <c r="E90" s="14">
        <v>68927</v>
      </c>
      <c r="F90" s="50">
        <f t="shared" ref="F90:F96" si="4">+E90*0.19</f>
        <v>13096.130000000001</v>
      </c>
      <c r="G90" s="51">
        <f t="shared" ref="G90:G96" si="5">+E90+F90</f>
        <v>82023.13</v>
      </c>
    </row>
    <row r="91" spans="1:7" ht="24">
      <c r="A91" s="43" t="s">
        <v>147</v>
      </c>
      <c r="B91" s="109">
        <v>123521</v>
      </c>
      <c r="C91" s="26" t="s">
        <v>138</v>
      </c>
      <c r="D91" s="22" t="s">
        <v>137</v>
      </c>
      <c r="E91" s="14">
        <v>12350</v>
      </c>
      <c r="F91" s="50">
        <f t="shared" si="4"/>
        <v>2346.5</v>
      </c>
      <c r="G91" s="51">
        <f t="shared" si="5"/>
        <v>14696.5</v>
      </c>
    </row>
    <row r="92" spans="1:7">
      <c r="A92" s="43" t="s">
        <v>149</v>
      </c>
      <c r="B92" s="110"/>
      <c r="C92" s="26" t="s">
        <v>148</v>
      </c>
      <c r="D92" s="22" t="s">
        <v>136</v>
      </c>
      <c r="E92" s="14">
        <v>12850</v>
      </c>
      <c r="F92" s="50">
        <f t="shared" si="4"/>
        <v>2441.5</v>
      </c>
      <c r="G92" s="51">
        <f t="shared" si="5"/>
        <v>15291.5</v>
      </c>
    </row>
    <row r="93" spans="1:7" ht="24">
      <c r="A93" s="43" t="s">
        <v>150</v>
      </c>
      <c r="B93" s="59">
        <v>422954</v>
      </c>
      <c r="C93" s="25" t="s">
        <v>153</v>
      </c>
      <c r="D93" s="22" t="s">
        <v>135</v>
      </c>
      <c r="E93" s="14">
        <v>46000</v>
      </c>
      <c r="F93" s="50">
        <f t="shared" si="4"/>
        <v>8740</v>
      </c>
      <c r="G93" s="51">
        <f t="shared" si="5"/>
        <v>54740</v>
      </c>
    </row>
    <row r="94" spans="1:7" ht="36">
      <c r="A94" s="43" t="s">
        <v>152</v>
      </c>
      <c r="B94" s="59">
        <v>461815</v>
      </c>
      <c r="C94" s="26" t="s">
        <v>151</v>
      </c>
      <c r="D94" s="22" t="s">
        <v>5</v>
      </c>
      <c r="E94" s="14">
        <v>11450</v>
      </c>
      <c r="F94" s="50">
        <f t="shared" si="4"/>
        <v>2175.5</v>
      </c>
      <c r="G94" s="51">
        <f t="shared" si="5"/>
        <v>13625.5</v>
      </c>
    </row>
    <row r="95" spans="1:7" ht="48">
      <c r="A95" s="43" t="s">
        <v>155</v>
      </c>
      <c r="B95" s="63">
        <v>461815</v>
      </c>
      <c r="C95" s="26" t="s">
        <v>154</v>
      </c>
      <c r="D95" s="22" t="s">
        <v>5</v>
      </c>
      <c r="E95" s="14">
        <v>63975</v>
      </c>
      <c r="F95" s="50">
        <f t="shared" si="4"/>
        <v>12155.25</v>
      </c>
      <c r="G95" s="51">
        <f t="shared" si="5"/>
        <v>76130.25</v>
      </c>
    </row>
    <row r="96" spans="1:7" ht="36.75" thickBot="1">
      <c r="A96" s="44" t="s">
        <v>157</v>
      </c>
      <c r="B96" s="62">
        <v>461815</v>
      </c>
      <c r="C96" s="45" t="s">
        <v>156</v>
      </c>
      <c r="D96" s="46" t="s">
        <v>5</v>
      </c>
      <c r="E96" s="34">
        <v>19250</v>
      </c>
      <c r="F96" s="48">
        <f t="shared" si="4"/>
        <v>3657.5</v>
      </c>
      <c r="G96" s="49">
        <f t="shared" si="5"/>
        <v>22907.5</v>
      </c>
    </row>
    <row r="97" spans="5:7">
      <c r="E97" s="13">
        <f>SUM(E4:E96)</f>
        <v>44036321</v>
      </c>
      <c r="F97" s="13">
        <f t="shared" ref="F97" si="6">SUM(F4:F96)</f>
        <v>8366900.9899999984</v>
      </c>
      <c r="G97" s="13">
        <f>SUM(G4:G96)</f>
        <v>52403221.990000002</v>
      </c>
    </row>
  </sheetData>
  <mergeCells count="83">
    <mergeCell ref="B91:B92"/>
    <mergeCell ref="B32:B35"/>
    <mergeCell ref="B77:B78"/>
    <mergeCell ref="B43:B44"/>
    <mergeCell ref="B50:B63"/>
    <mergeCell ref="B40:B41"/>
    <mergeCell ref="A2:D2"/>
    <mergeCell ref="E10:E15"/>
    <mergeCell ref="A22:A25"/>
    <mergeCell ref="D22:D23"/>
    <mergeCell ref="D24:D25"/>
    <mergeCell ref="E22:E23"/>
    <mergeCell ref="E24:E25"/>
    <mergeCell ref="B24:B25"/>
    <mergeCell ref="B4:B9"/>
    <mergeCell ref="B10:B15"/>
    <mergeCell ref="B16:B21"/>
    <mergeCell ref="A4:A21"/>
    <mergeCell ref="D16:D21"/>
    <mergeCell ref="D4:D9"/>
    <mergeCell ref="D10:D15"/>
    <mergeCell ref="B22:B23"/>
    <mergeCell ref="F22:F23"/>
    <mergeCell ref="F24:F25"/>
    <mergeCell ref="E2:E3"/>
    <mergeCell ref="F2:F3"/>
    <mergeCell ref="G2:G3"/>
    <mergeCell ref="G22:G23"/>
    <mergeCell ref="G24:G25"/>
    <mergeCell ref="G10:G15"/>
    <mergeCell ref="G4:G9"/>
    <mergeCell ref="G16:G21"/>
    <mergeCell ref="F4:F9"/>
    <mergeCell ref="F10:F15"/>
    <mergeCell ref="E4:E9"/>
    <mergeCell ref="E16:E21"/>
    <mergeCell ref="F16:F21"/>
    <mergeCell ref="A27:D27"/>
    <mergeCell ref="A29:A30"/>
    <mergeCell ref="E27:E28"/>
    <mergeCell ref="F27:F28"/>
    <mergeCell ref="G27:G28"/>
    <mergeCell ref="E58:E59"/>
    <mergeCell ref="A48:D48"/>
    <mergeCell ref="A77:A78"/>
    <mergeCell ref="A80:A86"/>
    <mergeCell ref="D80:D86"/>
    <mergeCell ref="A60:A61"/>
    <mergeCell ref="A64:A69"/>
    <mergeCell ref="A50:A52"/>
    <mergeCell ref="A53:A57"/>
    <mergeCell ref="A58:A59"/>
    <mergeCell ref="D60:D61"/>
    <mergeCell ref="E60:E61"/>
    <mergeCell ref="F58:F59"/>
    <mergeCell ref="G58:G59"/>
    <mergeCell ref="A88:D88"/>
    <mergeCell ref="E48:E49"/>
    <mergeCell ref="F48:F49"/>
    <mergeCell ref="G48:G49"/>
    <mergeCell ref="D50:D52"/>
    <mergeCell ref="E50:E52"/>
    <mergeCell ref="F50:F52"/>
    <mergeCell ref="G50:G52"/>
    <mergeCell ref="D53:D57"/>
    <mergeCell ref="E53:E57"/>
    <mergeCell ref="F53:F57"/>
    <mergeCell ref="G53:G57"/>
    <mergeCell ref="D58:D59"/>
    <mergeCell ref="D64:D69"/>
    <mergeCell ref="E88:E89"/>
    <mergeCell ref="F88:F89"/>
    <mergeCell ref="G88:G89"/>
    <mergeCell ref="B64:B69"/>
    <mergeCell ref="B80:B86"/>
    <mergeCell ref="E80:E86"/>
    <mergeCell ref="F80:F86"/>
    <mergeCell ref="G80:G86"/>
    <mergeCell ref="F60:F61"/>
    <mergeCell ref="G60:G61"/>
    <mergeCell ref="E64:E69"/>
    <mergeCell ref="F64:F69"/>
    <mergeCell ref="G64:G69"/>
  </mergeCells>
  <pageMargins left="0.7" right="0.7" top="0.75" bottom="0.75" header="0.3" footer="0.3"/>
  <pageSetup scale="4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7"/>
  <sheetViews>
    <sheetView showGridLines="0" zoomScale="91" zoomScaleNormal="91" zoomScaleSheetLayoutView="125" workbookViewId="0">
      <selection activeCell="D17" sqref="D17"/>
    </sheetView>
  </sheetViews>
  <sheetFormatPr baseColWidth="10" defaultColWidth="11.42578125" defaultRowHeight="12"/>
  <cols>
    <col min="1" max="1" width="25.42578125" style="2" bestFit="1" customWidth="1"/>
    <col min="2" max="2" width="53.140625" style="5" bestFit="1" customWidth="1"/>
    <col min="3" max="3" width="18.28515625" style="2" bestFit="1" customWidth="1"/>
    <col min="4" max="4" width="24.85546875" style="3" bestFit="1" customWidth="1"/>
    <col min="5" max="16384" width="11.42578125" style="4"/>
  </cols>
  <sheetData>
    <row r="1" spans="1:4" ht="31.5">
      <c r="A1" s="52" t="s">
        <v>1</v>
      </c>
      <c r="B1" s="52" t="s">
        <v>3</v>
      </c>
      <c r="C1" s="52" t="s">
        <v>4</v>
      </c>
      <c r="D1" s="53" t="s">
        <v>0</v>
      </c>
    </row>
    <row r="2" spans="1:4" ht="15.75">
      <c r="A2" s="1" t="s">
        <v>16</v>
      </c>
      <c r="B2" s="17" t="s">
        <v>17</v>
      </c>
      <c r="C2" s="17" t="s">
        <v>18</v>
      </c>
      <c r="D2" s="6">
        <v>4300000</v>
      </c>
    </row>
    <row r="3" spans="1:4" ht="15.75">
      <c r="A3" s="1" t="s">
        <v>19</v>
      </c>
      <c r="B3" s="18" t="s">
        <v>20</v>
      </c>
      <c r="C3" s="17" t="s">
        <v>21</v>
      </c>
      <c r="D3" s="6">
        <v>120000</v>
      </c>
    </row>
    <row r="4" spans="1:4" ht="15.75">
      <c r="A4" s="115" t="s">
        <v>22</v>
      </c>
      <c r="B4" s="18" t="s">
        <v>23</v>
      </c>
      <c r="C4" s="17" t="s">
        <v>24</v>
      </c>
      <c r="D4" s="6">
        <v>1350000</v>
      </c>
    </row>
    <row r="5" spans="1:4" ht="15.75">
      <c r="A5" s="115"/>
      <c r="B5" s="18" t="s">
        <v>25</v>
      </c>
      <c r="C5" s="17" t="s">
        <v>24</v>
      </c>
      <c r="D5" s="6">
        <v>1350000</v>
      </c>
    </row>
    <row r="6" spans="1:4" ht="15.75">
      <c r="A6" s="115" t="s">
        <v>27</v>
      </c>
      <c r="B6" s="18" t="s">
        <v>26</v>
      </c>
      <c r="C6" s="17" t="s">
        <v>24</v>
      </c>
      <c r="D6" s="6">
        <v>155000</v>
      </c>
    </row>
    <row r="7" spans="1:4" ht="15.75">
      <c r="A7" s="115"/>
      <c r="B7" s="18" t="s">
        <v>28</v>
      </c>
      <c r="C7" s="17" t="s">
        <v>24</v>
      </c>
      <c r="D7" s="6">
        <v>28560000</v>
      </c>
    </row>
    <row r="8" spans="1:4" ht="15.75">
      <c r="A8" s="115"/>
      <c r="B8" s="18" t="s">
        <v>29</v>
      </c>
      <c r="C8" s="17" t="s">
        <v>24</v>
      </c>
      <c r="D8" s="6"/>
    </row>
    <row r="9" spans="1:4" ht="15.75">
      <c r="A9" s="115"/>
      <c r="B9" s="18" t="s">
        <v>30</v>
      </c>
      <c r="C9" s="17" t="s">
        <v>24</v>
      </c>
      <c r="D9" s="6"/>
    </row>
    <row r="10" spans="1:4" ht="15.75">
      <c r="A10" s="115"/>
      <c r="B10" s="18" t="s">
        <v>31</v>
      </c>
      <c r="C10" s="17" t="s">
        <v>24</v>
      </c>
      <c r="D10" s="6"/>
    </row>
    <row r="11" spans="1:4">
      <c r="D11" s="3">
        <f>SUM(D2:D10)</f>
        <v>35835000</v>
      </c>
    </row>
    <row r="16" spans="1:4">
      <c r="D16" s="3">
        <f>+'COTIZACIONES LOGISTICA'!G97</f>
        <v>52403221.990000002</v>
      </c>
    </row>
    <row r="17" spans="4:4">
      <c r="D17" s="3">
        <f>D11+D16</f>
        <v>88238221.99000001</v>
      </c>
    </row>
  </sheetData>
  <mergeCells count="2">
    <mergeCell ref="A6:A10"/>
    <mergeCell ref="A4:A5"/>
  </mergeCells>
  <printOptions horizontalCentered="1"/>
  <pageMargins left="0.23622047244094491" right="0.23622047244094491" top="0.74803149606299213" bottom="0.74803149606299213" header="0.31496062992125984" footer="0.31496062992125984"/>
  <pageSetup paperSize="9"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COTIZACIONES LOGISTICA</vt:lpstr>
      <vt:lpstr>MEDIOS ALTERNATIVOS</vt:lpstr>
      <vt:lpstr>'MEDIOS ALTERNATIVOS'!Área_de_impresión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Alexander Esquivel Garcia</dc:creator>
  <cp:lastModifiedBy>Jorge Alexander Esquivel Garcia</cp:lastModifiedBy>
  <cp:lastPrinted>2020-09-09T15:00:27Z</cp:lastPrinted>
  <dcterms:created xsi:type="dcterms:W3CDTF">2020-02-25T12:05:51Z</dcterms:created>
  <dcterms:modified xsi:type="dcterms:W3CDTF">2020-09-09T15:00:56Z</dcterms:modified>
</cp:coreProperties>
</file>