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1"/>
  <workbookPr defaultThemeVersion="124226"/>
  <mc:AlternateContent xmlns:mc="http://schemas.openxmlformats.org/markup-compatibility/2006">
    <mc:Choice Requires="x15">
      <x15ac:absPath xmlns:x15ac="http://schemas.microsoft.com/office/spreadsheetml/2010/11/ac" url="/Volumes/SANTIAGO/MACBOOK SANTIAGO/DOCUMENTOS MACBOOK/1. CONTRALORIA 2024 /3. LOGISTICA/LOGISTICA/"/>
    </mc:Choice>
  </mc:AlternateContent>
  <xr:revisionPtr revIDLastSave="0" documentId="13_ncr:1_{753C4C7C-26CE-D14D-A110-38F32A880D36}" xr6:coauthVersionLast="47" xr6:coauthVersionMax="47" xr10:uidLastSave="{00000000-0000-0000-0000-000000000000}"/>
  <bookViews>
    <workbookView xWindow="0" yWindow="460" windowWidth="28800" windowHeight="15720" xr2:uid="{00000000-000D-0000-FFFF-FFFF00000000}"/>
  </bookViews>
  <sheets>
    <sheet name="MATRIZ" sheetId="1" r:id="rId1"/>
    <sheet name="PROBABILIDAD" sheetId="2" r:id="rId2"/>
    <sheet name="IMPACTO DEL RIESGO" sheetId="3" r:id="rId3"/>
    <sheet name="VALORACIÓN" sheetId="4" r:id="rId4"/>
  </sheets>
  <definedNames>
    <definedName name="_xlnm._FilterDatabase" localSheetId="0" hidden="1">MATRIZ!$A$13:$AS$28</definedName>
    <definedName name="_xlnm.Print_Area" localSheetId="0">MATRIZ!$B$2:$X$26</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M18" i="1" l="1"/>
  <c r="AL18" i="1"/>
  <c r="AK18" i="1"/>
  <c r="AJ18" i="1"/>
  <c r="AM16" i="1"/>
  <c r="AL16" i="1"/>
  <c r="AK16" i="1"/>
  <c r="AJ16" i="1"/>
  <c r="Q18" i="1" l="1"/>
  <c r="R18" i="1" s="1"/>
  <c r="K16" i="1"/>
  <c r="L16" i="1" s="1"/>
  <c r="K18" i="1"/>
  <c r="L18" i="1" s="1"/>
  <c r="Q16" i="1"/>
  <c r="R16" i="1" s="1"/>
  <c r="AM28" i="1"/>
  <c r="AL28" i="1"/>
  <c r="AK28" i="1"/>
  <c r="AJ28" i="1"/>
  <c r="AM27" i="1"/>
  <c r="AL27" i="1"/>
  <c r="AK27" i="1"/>
  <c r="AJ27" i="1"/>
  <c r="AM26" i="1"/>
  <c r="AL26" i="1"/>
  <c r="AK26" i="1"/>
  <c r="AJ26" i="1"/>
  <c r="AM25" i="1"/>
  <c r="AL25" i="1"/>
  <c r="AK25" i="1"/>
  <c r="AJ25" i="1"/>
  <c r="AM24" i="1"/>
  <c r="AL24" i="1"/>
  <c r="AK24" i="1"/>
  <c r="AJ24" i="1"/>
  <c r="AM23" i="1"/>
  <c r="AL23" i="1"/>
  <c r="AK23" i="1"/>
  <c r="AJ23" i="1"/>
  <c r="AM22" i="1"/>
  <c r="AL22" i="1"/>
  <c r="AK22" i="1"/>
  <c r="AJ22" i="1"/>
  <c r="AM21" i="1"/>
  <c r="AL21" i="1"/>
  <c r="AK21" i="1"/>
  <c r="AJ21" i="1"/>
  <c r="AM20" i="1"/>
  <c r="AL20" i="1"/>
  <c r="AK20" i="1"/>
  <c r="AJ20" i="1"/>
  <c r="AM19" i="1"/>
  <c r="AL19" i="1"/>
  <c r="AK19" i="1"/>
  <c r="AJ19" i="1"/>
  <c r="AM17" i="1"/>
  <c r="AL17" i="1"/>
  <c r="AK17" i="1"/>
  <c r="AJ17" i="1"/>
  <c r="AM15" i="1"/>
  <c r="AL15" i="1"/>
  <c r="AK15" i="1"/>
  <c r="AJ15" i="1"/>
  <c r="K19" i="1" l="1"/>
  <c r="K21" i="1"/>
  <c r="Q20" i="1"/>
  <c r="Q28" i="1"/>
  <c r="R28" i="1" s="1"/>
  <c r="Q21" i="1"/>
  <c r="Q25" i="1"/>
  <c r="R25" i="1" s="1"/>
  <c r="Q27" i="1"/>
  <c r="R27" i="1" s="1"/>
  <c r="K27" i="1"/>
  <c r="L27" i="1" s="1"/>
  <c r="Q26" i="1"/>
  <c r="R26" i="1" s="1"/>
  <c r="K26" i="1"/>
  <c r="L26" i="1" s="1"/>
  <c r="K25" i="1"/>
  <c r="L25" i="1" s="1"/>
  <c r="Q24" i="1"/>
  <c r="Q23" i="1"/>
  <c r="K23" i="1"/>
  <c r="Q22" i="1"/>
  <c r="Q19" i="1"/>
  <c r="Q17" i="1"/>
  <c r="Q15" i="1"/>
  <c r="K15" i="1"/>
  <c r="K20" i="1"/>
  <c r="K17" i="1"/>
  <c r="K22" i="1"/>
  <c r="K24" i="1"/>
  <c r="K28" i="1"/>
  <c r="L28" i="1" s="1"/>
  <c r="R20" i="1" l="1"/>
  <c r="L20" i="1"/>
  <c r="R19" i="1"/>
  <c r="L19" i="1"/>
  <c r="R24" i="1" l="1"/>
  <c r="L24" i="1"/>
  <c r="R23" i="1"/>
  <c r="L23" i="1"/>
  <c r="R21" i="1" l="1"/>
  <c r="L21" i="1"/>
  <c r="AJ14" i="1" l="1"/>
  <c r="AK14" i="1"/>
  <c r="AL14" i="1"/>
  <c r="AM14" i="1"/>
  <c r="K14" i="1" l="1"/>
  <c r="L14" i="1" s="1"/>
  <c r="R14" i="1"/>
  <c r="R15" i="1"/>
  <c r="L15" i="1"/>
  <c r="R22" i="1"/>
  <c r="L22" i="1"/>
  <c r="R17" i="1"/>
  <c r="L17" i="1"/>
</calcChain>
</file>

<file path=xl/sharedStrings.xml><?xml version="1.0" encoding="utf-8"?>
<sst xmlns="http://schemas.openxmlformats.org/spreadsheetml/2006/main" count="410" uniqueCount="218">
  <si>
    <t>CLASE</t>
  </si>
  <si>
    <t>FUENTE</t>
  </si>
  <si>
    <t>CONSECUENCIA DE LA OCURRENCIA DEL EVENTO</t>
  </si>
  <si>
    <t>PROBABILIDAD</t>
  </si>
  <si>
    <t>IMPACTO</t>
  </si>
  <si>
    <t xml:space="preserve">¿A QUIÉN SE LE ASIGNA? </t>
  </si>
  <si>
    <t xml:space="preserve">IMPACTO DESPUÉS DEL TRATAMIENTO </t>
  </si>
  <si>
    <t xml:space="preserve">IMPACTO  </t>
  </si>
  <si>
    <t>PERSONA RESPONSABLE POR IMPLEMENTAR EL TRATAMIENTO</t>
  </si>
  <si>
    <t>FECHA EN QUE SE INICIA EL TRATAMIENTO</t>
  </si>
  <si>
    <t>¿CÓMO SE REALIZA EL MONITOREO?</t>
  </si>
  <si>
    <t xml:space="preserve">CATEGORÍA </t>
  </si>
  <si>
    <t xml:space="preserve">VALORACIÓN </t>
  </si>
  <si>
    <t>IMPROBABLE (PUEDE OCURIR OCASIONALMENTE)</t>
  </si>
  <si>
    <t>RARO (PUEDE OCURIR EXCEPCIONALMENTE)</t>
  </si>
  <si>
    <t>POSIBLE (PUEDE OCURIR EN CUALQUIER MOMENTO FUTURO )</t>
  </si>
  <si>
    <t>PROBABLE (PROBABLEMENTE VA A OCURIR)</t>
  </si>
  <si>
    <t>CASI CIERTO (OCURRE EN LA MAYORIA DE LAS CIRCUNSTACIAS)</t>
  </si>
  <si>
    <t>IMPACTO DEL RIESGO</t>
  </si>
  <si>
    <t>CALIFICACIÓN CUALITATIVA</t>
  </si>
  <si>
    <t>CALIFICACIÓN MONETARIA</t>
  </si>
  <si>
    <t xml:space="preserve">CATEGORIA </t>
  </si>
  <si>
    <t>VALORACIÓN</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</si>
  <si>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</si>
  <si>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</si>
  <si>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</si>
  <si>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</si>
  <si>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</si>
  <si>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</si>
  <si>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</si>
  <si>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</si>
  <si>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</si>
  <si>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</si>
  <si>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Insignificante</t>
  </si>
  <si>
    <t>Menor</t>
  </si>
  <si>
    <t xml:space="preserve">Moderado </t>
  </si>
  <si>
    <t>Mayor</t>
  </si>
  <si>
    <t xml:space="preserve">Catastrófico </t>
  </si>
  <si>
    <t>Raro (puede ocurrir excepcionalmente)</t>
  </si>
  <si>
    <t>Improbable (puede ocurrir ocasionalmente)</t>
  </si>
  <si>
    <t>Posible (puede ocurrir en cualquier momento futuro)</t>
  </si>
  <si>
    <t>Probable (Probablemente va a ocurrir )</t>
  </si>
  <si>
    <t>casi cierto (ocuerre en la mayoría de las circunstancias)</t>
  </si>
  <si>
    <t>VALORACIÓN DEL RIESGO</t>
  </si>
  <si>
    <t>Valoración del Riesgo</t>
  </si>
  <si>
    <t xml:space="preserve">Categoría </t>
  </si>
  <si>
    <t>8,9,10</t>
  </si>
  <si>
    <t>Riesgo Extremo</t>
  </si>
  <si>
    <t xml:space="preserve">6 y 7 </t>
  </si>
  <si>
    <t>Riesgo Alto</t>
  </si>
  <si>
    <t>Riesgo Medio</t>
  </si>
  <si>
    <t>2,3 y 4</t>
  </si>
  <si>
    <t>Riesgo Bajo</t>
  </si>
  <si>
    <t>TABLA 5 CATEGORÍA DEL RIESGO</t>
  </si>
  <si>
    <t>8, 9 y 10</t>
  </si>
  <si>
    <t>ETAPA</t>
  </si>
  <si>
    <t>TIPO</t>
  </si>
  <si>
    <t>CATEGORÍA</t>
  </si>
  <si>
    <t>AFECTA LA EJECUCIÓN DEL CONTRATO?</t>
  </si>
  <si>
    <t>FECHA ESTIMADA EN QUE SE COMPLETA EL TRATAMIENTO</t>
  </si>
  <si>
    <t>GENERAL</t>
  </si>
  <si>
    <t>INSIGNIFICANTE (1)</t>
  </si>
  <si>
    <t>MENOR (2)</t>
  </si>
  <si>
    <t>MODERADO (3)</t>
  </si>
  <si>
    <t xml:space="preserve">MAYOR (4) </t>
  </si>
  <si>
    <t>RARO (1)</t>
  </si>
  <si>
    <t>IMPROBABLE (2)</t>
  </si>
  <si>
    <t>POSIBLE (3)</t>
  </si>
  <si>
    <t>PROBABLE (4)</t>
  </si>
  <si>
    <t>CASI CIERTO (5)</t>
  </si>
  <si>
    <t>EXTREMO</t>
  </si>
  <si>
    <t>ALTO</t>
  </si>
  <si>
    <t xml:space="preserve">MEDIO </t>
  </si>
  <si>
    <t>BAJO</t>
  </si>
  <si>
    <t>CONTRATISTA</t>
  </si>
  <si>
    <t>CONTRATANTE</t>
  </si>
  <si>
    <t>SI</t>
  </si>
  <si>
    <t>NO</t>
  </si>
  <si>
    <t>ESPECIFICO</t>
  </si>
  <si>
    <t>INTERNO</t>
  </si>
  <si>
    <t>EXTERNO</t>
  </si>
  <si>
    <t xml:space="preserve">PLANEACIÓN </t>
  </si>
  <si>
    <t>SELECCIÓN</t>
  </si>
  <si>
    <t>SOCIAL O POLÍTICO</t>
  </si>
  <si>
    <t>OPERACIONAL</t>
  </si>
  <si>
    <t>FINANCIERO</t>
  </si>
  <si>
    <t>REGULATORIO</t>
  </si>
  <si>
    <t>NATURALEZA</t>
  </si>
  <si>
    <t>AMBIENTAL</t>
  </si>
  <si>
    <t>TECNOLÓGICO</t>
  </si>
  <si>
    <t>EJECUCIÓN</t>
  </si>
  <si>
    <t>No.</t>
  </si>
  <si>
    <t>TRATAMIENTO/CONTROLES A SER IMPLEMENTADOS</t>
  </si>
  <si>
    <t>CORREDOR DE SEGUROS</t>
  </si>
  <si>
    <t>CONTRATANTE Y CORREDOR DE SEGUROS</t>
  </si>
  <si>
    <t>CONTRATANTE Y CONTRATISTA</t>
  </si>
  <si>
    <t>NO APLICA</t>
  </si>
  <si>
    <t>PLANEACIÓN Y EJECUCIÓN</t>
  </si>
  <si>
    <t>SELECCIÓN Y EJECUCIÓN</t>
  </si>
  <si>
    <t xml:space="preserve">CONTRATACIÓN </t>
  </si>
  <si>
    <t>CONTRATACIÓN Y EJECUCIÓN</t>
  </si>
  <si>
    <t>PRECONTRACTUAL</t>
  </si>
  <si>
    <t>SUPERVISOR DEL CONTRATO</t>
  </si>
  <si>
    <t>COMITÉ ESTRUCTURADOR Y SUPERVISOR DEL CONTRATO</t>
  </si>
  <si>
    <t>Incrementa el valor del contrato entre el quince por ciento (15%) y  el treinta (30%)</t>
  </si>
  <si>
    <t>Hasta el plazo para expedir adendas en el proceso de selección</t>
  </si>
  <si>
    <t>Riesgo de Colusión. Que dos o más oferentes, realicen acuerdos de manera fraudulenta, con el fin de lograr que el proceso sea adjudicado a un proponente en particular.</t>
  </si>
  <si>
    <t>Verificando el estudio de sector y estudios previos en los que se identifique que se fijaron condiciones que permiten una pluralidad de oferentes</t>
  </si>
  <si>
    <t>Una sola vez en la fase de planeación</t>
  </si>
  <si>
    <t>Riesgo de ofertas artificialmente bajas</t>
  </si>
  <si>
    <t>Elaboración de estudios de mercado que permitan establecer el precio artificialmente bajo. Especificar detalladamente los requerimientos técnicos mínimos solicitados durante el proceso precontractual, verificar la existencia de precios artificialmente bajos y solicitar la respectiva justificación</t>
  </si>
  <si>
    <t xml:space="preserve">Desde la elaboración del estudio previo del mercado y del sector </t>
  </si>
  <si>
    <t>Desde la publicación del proceso en SECOP II</t>
  </si>
  <si>
    <t>Fallas en la disponibilidad del sistema de contratación - SECOP I y/o II -(www.colombiacompra.gov.co)</t>
  </si>
  <si>
    <t>Hasta el cierre del proceso de selección</t>
  </si>
  <si>
    <t>Expedición de normas que impongan nuevos tributos, impuestos o cargas parafiscales, que pueden afectar el equilibrio económico del contrato.</t>
  </si>
  <si>
    <t xml:space="preserve">Genera una carga adicional a las previstas, que puede afectar a cualquiera o a las dos partes del contrato y/o Convenio y generar desequilibrio contractual. </t>
  </si>
  <si>
    <t>Finalizada la etapa de ejecución</t>
  </si>
  <si>
    <t xml:space="preserve">Incumplimiento por parte del contratista de sus obligaciones contractuales </t>
  </si>
  <si>
    <t xml:space="preserve">Imposición de sanciones y/o terminación anticipada del contrato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</si>
  <si>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</si>
  <si>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A través de a revisión del cumplimiento de todas y cada una de las obligaciones pactadas entre las partes</t>
  </si>
  <si>
    <t>ECONÓMICO</t>
  </si>
  <si>
    <t>DESCRIPCIÓN 
(QUÉ PUEDE PASAR Y, CÓMO PUEDE OCURRIR)</t>
  </si>
  <si>
    <t>MONITOREO Y REVISIÓN</t>
  </si>
  <si>
    <t>PERIODICIDAD ¿CUÁNDO?</t>
  </si>
  <si>
    <t>CATASTRÓFICO (5)</t>
  </si>
  <si>
    <t>Dependencia que establece la necesidad técnica y el equipo jurídico y de contratación estatal de la entidad.</t>
  </si>
  <si>
    <t>Desde la etapa de planeación</t>
  </si>
  <si>
    <t>Hasta la publicación del proceso de selección</t>
  </si>
  <si>
    <t>La no presentación de ofertas por presupuesto insuficiente y declaratoria de desierta del proceso de selección</t>
  </si>
  <si>
    <t xml:space="preserve">Se verifica durante el proceso de evaluación de ofertas. </t>
  </si>
  <si>
    <t>Se establecen plazos perentorios para el cumplimiento de las obligaciones de firma de contrato y de entrega de documentos para iniciar la ejecución, incluyendo clausula penal y multa, de manera que, ante incumplimiento del adjudicatario, se puedan aplicar las clausulas contractuales</t>
  </si>
  <si>
    <t>Hasta el inicio de ejecución del contrato</t>
  </si>
  <si>
    <t>No publicación de documentos en la plataforma SECOP II , que sean necesarios para el conocimiento del riesgo</t>
  </si>
  <si>
    <t>Prolongación del termino del proceso de selección, dado que la publicación del   documento es indispensable para correr los términos de traslado a lo interesados</t>
  </si>
  <si>
    <t>Se debe hacer verificación de los documentos publicados en la plataforma, cada que se agote una etapa del proceso de selección</t>
  </si>
  <si>
    <t>A través de la verificación de de los documentos publicados en la plataforma, cada que se agota una etapa del proceso d e selección</t>
  </si>
  <si>
    <t>Baja participación de proveedores</t>
  </si>
  <si>
    <t>Revisión y apoyo jurídico a las Dependencias que solicitan la contratación,  Seguimiento al plan anual de adquisiciones.</t>
  </si>
  <si>
    <t>La no participación de oferentes y declaratoria de desierta del proceso de selección.
Un reproceso administrativo.
Iniciar un nuevo proceso de selección, o adicionar y prorrogar el contrato vigente de conformidad con las limitaciones legales.</t>
  </si>
  <si>
    <t>Inadecuada planeación del proceso
de contratación</t>
  </si>
  <si>
    <t xml:space="preserve">no se satisface por completo la necesidad que se pretende cubrir con el proceso de selección </t>
  </si>
  <si>
    <t>Estimación inadecuada de la oferta por
parte del proponente.</t>
  </si>
  <si>
    <t>El proponente no estima adecuadamente la oferta o los conceptos necesarios para el cumplimiento del objeto del contrato, lo cual podría redundar en eventuales inconvenientes o incumplimiento durante el plazo de ejecución contractual</t>
  </si>
  <si>
    <t>El proponente debe conocer los detalles del proceso de selección y estimar adecuadamente su oferta, haciendo las observaciones a los documentos precontractuales, que requiera para el efecto</t>
  </si>
  <si>
    <t>Retraso o incumplimiento de los plazos legales para la publicación de los actos y/o documentos del proceso. Incumplimiento del cronograma previsto para el proceso</t>
  </si>
  <si>
    <t>Verificación y seguimiento de la disponibilidad del sistema de contratación - SECOP I y II-(www.colombiacompra.gov.co) comunicación con la OTI sobre la verificación de red de navegación/escalar las fallas permanentes mesa de ayuda.
Deberá darse aplicación de los protocolos que para este tipo de
situaciones adopte Colombia Compra Eficiente</t>
  </si>
  <si>
    <t>Mediante la verificación del agotamiento de cada etapa del proceso de
contratación en SECOP II</t>
  </si>
  <si>
    <t>Inadecuada selección del contratista.</t>
  </si>
  <si>
    <t>Efectos desfavorables por volatilidad de las condiciones del mercado durante el proceso de contratación</t>
  </si>
  <si>
    <t>Realizar un análisis del sector y de los factores que afectan el ofrecimiento de condiciones técnicas por endurecimiento de mercado.
Los interesados y/o proponentes deberán cumplir con las cargas que el principio de planeación les impone.</t>
  </si>
  <si>
    <t>Retraso en el inicio y  ejecución del contrato. Mayores costos y plazos asociados al proceso de contratación e imposibilidad de ejecutar el contrato, lo que puede traducirse en la imposibilidad de satisfacer oportunamente la necesidad que motiva a la Entidad a impulsar el proceso de contratación</t>
  </si>
  <si>
    <t>Baja calidad en la prestación de los servicios e incumplimiento de las con las condiciones técnicas contempladas dentro del proceso, por lo cual no se satisface la necesidad completamente</t>
  </si>
  <si>
    <t>Poca competencia y ofertas no competitivas.</t>
  </si>
  <si>
    <t>Aplicación inmediata de las disposiciones legales y ajuste de los procesos internos de la Entidad. El proceso en ejecución se someterá a las cargas impositivas que estaba vigentes al momento de la celebración del contrato inicial, y los nuevos cambios se aplicaran a las adiciones o prorrogas</t>
  </si>
  <si>
    <t>Una vez ocurre el cambio tributario, se debe tener en cuenta al momento de adiciones o prorrogas, la nueva tarifación de los impuestos</t>
  </si>
  <si>
    <t>Escogencia equivocada de la modalidad de contratación</t>
  </si>
  <si>
    <t>Hasta el momento en que el comité de contratación o área responsable, apruebe el inicio del proceso de selección.</t>
  </si>
  <si>
    <t>Semanal, previo a la aprobación del inicio del proceso de selección.</t>
  </si>
  <si>
    <t>Se deben atender las observaciones de los interesados en participar, con respuestas claras, puntuales y especificas que ele permitan al interesado conocer los detalles del proceso y las condiciones técnicas de cada ramo</t>
  </si>
  <si>
    <t>desde la publicación inicial de los documentos pre contractuales del proceso</t>
  </si>
  <si>
    <t>Durante la etapa precontractual y de ejecución del contrato.</t>
  </si>
  <si>
    <t>Hasta la finalización de la vigencia contratada</t>
  </si>
  <si>
    <t>Posibles incrementos en los  presupuestos y costos que afecten la vigencia inicialmente proyectada. Posible declaratoria de desierto. Reproceso que implica salir nuevamente al mercado para definir las condiciones de la contratación.</t>
  </si>
  <si>
    <t xml:space="preserve">Desde la estructuración del proceso de selección, en al etapa de planeación </t>
  </si>
  <si>
    <t>Hasta la fecha de expedición de adendas.</t>
  </si>
  <si>
    <t>Desde la publicación del proceso de selección</t>
  </si>
  <si>
    <t>Revisar las condiciones técnicas  actualmente contratadas y las condiciones actuales de mercado.</t>
  </si>
  <si>
    <t>Durante el desarrollo de todo el proceso pre contractual. Durante la etapa de planeación; en la etapa de invitacion publica</t>
  </si>
  <si>
    <t>Hasta la fecha de publicación de la invitacion publica</t>
  </si>
  <si>
    <t>Al momento de realizar los documentos previos y el análisis del sector, durante la publicación del proceso y la etapa de invitacion publica</t>
  </si>
  <si>
    <t>En la estructuración del proceso de selección, en la etapa de publicación de la invitacion publica hasta antes del termino para expedir adendas.</t>
  </si>
  <si>
    <t>Desde la estructuración de los estudios de mercado, en la etapa de invitacion publica</t>
  </si>
  <si>
    <t>Desde la aceptacion de la oferta</t>
  </si>
  <si>
    <t>Que el proceso de selección se vea afectado en cuanto a objetividad y transparencia. Limita la pluralidad de oferentes, impidiendo que la entidad seleccione la oferta más favorable.  La aceptacion de la oferta podría no ser el resultado de un proceso competitivo sino de un acuerdo ilícito que contraría la libre competencia. realizar las respectivas denuncias.</t>
  </si>
  <si>
    <t>Hasta la aceptacion de la oferta.</t>
  </si>
  <si>
    <t>Diario, entre la aceptacion de la oferta y hasta que se logre el perfeccionamiento del contrato.</t>
  </si>
  <si>
    <t>Hasta la aceptacion de la oferta</t>
  </si>
  <si>
    <t>Cuando se requiera publicar actos y documentos derivados del proceso de selección y aceptacion de la oferta</t>
  </si>
  <si>
    <t>hasta la aceptacion de la oferta</t>
  </si>
  <si>
    <t>Mediante la revisión detallada de los documentos que conforman cada propuesta, y los elementos de la misma, que son la base e para al recomendación de la aceptacion de la oferta</t>
  </si>
  <si>
    <t>Diario, entre la entrega de las ofertas y hasta la
fecha de aceptacion de la oferta</t>
  </si>
  <si>
    <t xml:space="preserve">Inclusión de condiciones jurídicas y/o técnicas  que NO puedan ser cumplidas por ningun proveedor - Requisitos habilitantes inapropiados. </t>
  </si>
  <si>
    <t xml:space="preserve">El presupuesto planificado no corresponde al valor real de muebles, enseres y equipos de oficina  a adquirir. </t>
  </si>
  <si>
    <t xml:space="preserve">No perfeccionamiento del contrato por parte del contratista antes del inicio de la ejecucion  de las obligaciones pactadas. </t>
  </si>
  <si>
    <t xml:space="preserve">Adjudicar el contrato a uno o varios contratistas que no cumplan con los requisitos técnicos y/o legales  que requiere la Entidad o se encuentren incursos en alguna causal de inhabilidad o de incompatibilidad. Pueden resultar demandas o procesos jurídicos en contra de la entidad. Responsabilidad disciplinaria para los funcionarios  y/o colaboradores de la entidad contratante cuya competencia funcional  tenga relacion  en la  adjudiacion del proceso respectivo. </t>
  </si>
  <si>
    <t>Incumplimiento de los principios de la contratación estatal y la violación al principio de selección objetiva. 
Responsabilidad disciplinaria para los funcionarios  y/o colaboradores de la entidad contratante cuya competencia funcional verse en punto de la definición de la modalidad de selección.</t>
  </si>
  <si>
    <t xml:space="preserve">En la elaboración del estudio del sector, Revisar las condiciones de mercado, para garantizar la participación plural de oferentes. </t>
  </si>
  <si>
    <t>Elaborando todos los documentos necesarios para planear el curso del proceso de selección, propios de la etapa precontractual, observando los lineamientos fijados en el Estatuto General de la Contratación Pública.   La Entidad garantiza la publicidad de los documentos precontractuales, de modo que los mismos puedan ser objeto de observaciones por parte de los interesados en el proceso, quienes coadyuvan en la correcta planeación del futuro negocio jurídico.</t>
  </si>
  <si>
    <t xml:space="preserve">El equipo técnico que estructura el proceso de selección </t>
  </si>
  <si>
    <t>Realizar un buen de análisis de sector y definir requisitos habilitantes que incentiven la pluralidad de oferentes. Para tal fin, el equipo estructurador debera dar cabal aplicación de los lineamientos normativos y de los procedimientos internos de la entidad relativos a la elaboración de los estudios y documentos previos.
Aunado a lo anterior, el área solicitante  deberá estar alerta ante la ocurrencia de alguno de los indicios identificados por la Superintendencia de Industria y Comercio que permiten determinar la posible ocurrencia de una práctica comercial restrictiva, de modo que se determine la viabilidad de iniciar los procedimientos administrativos a que haya lugar.</t>
  </si>
  <si>
    <t>Se debe efectuar el Análisis del Sector y estudio de Mercado, conforme al objeto a contratar, aplicando las variables que correspondan, que permita establecer de manera real el valor de los elementos (muebles, enseres y equipos de oficina) a contratar.</t>
  </si>
  <si>
    <t xml:space="preserve">Verificando el estudio de sector y estudios previos en los que se identifique que se fijaron condiciones que permitan  establecer el valor real de los elementos a adquirir por la entidad. </t>
  </si>
  <si>
    <t xml:space="preserve">El equipo técnico que estructura el proceso de selección, el área jurídica y contractual de al entidad. </t>
  </si>
  <si>
    <t xml:space="preserve">Se debe revisar el estudio de precios de mercado y el análisis del sector, junto con l a oferta económica del proponente. </t>
  </si>
  <si>
    <t>El equipo técnico que estructura el proceso de selección</t>
  </si>
  <si>
    <t xml:space="preserve">Hasta la finalización de la vigencia del contrato </t>
  </si>
  <si>
    <t xml:space="preserve">El supervisor del contrato con el apoyo de la oficina juridica de la entidad. </t>
  </si>
  <si>
    <t>Se solicita al contratista adjudicatario la firma del contrato, una vez se  haya aceptado la oferta. Realizando seguimiento al cumplimiento de las fechas fijadas en el cronograma del proceso con relación al perfeccionamiento del contrato.</t>
  </si>
  <si>
    <t xml:space="preserve">El equipo técnico que estructura el proceso de selección, el área jurídica y contractual de la entidad </t>
  </si>
  <si>
    <t xml:space="preserve">El comité evaluador asignado por la entidad </t>
  </si>
  <si>
    <t xml:space="preserve">Desde el momento en que el comité evaluador  entrega la respectiva evaluación </t>
  </si>
  <si>
    <t>El comité evaluador asignado por la entidad revisa  las condiciones técnicas actuales y las condiciones de mercado</t>
  </si>
  <si>
    <t>Revisión y análisis de las observaciones que se presenten por parte de los interesados.</t>
  </si>
  <si>
    <t>Publicación del proceso de selección en la plataforma Secop II</t>
  </si>
  <si>
    <t>El área jurídica de contratación   de la entidad.</t>
  </si>
  <si>
    <t xml:space="preserve">Se solicita cotizaciones para estructurar los estudios de previos de mercado y se da noticia sobre el proceso por venir, así mismo una vez se surte la publicación del proceso en el SecopII. </t>
  </si>
  <si>
    <t>Contratista</t>
  </si>
  <si>
    <t xml:space="preserve">hasta la finalización de de la etapa de ejecucion </t>
  </si>
  <si>
    <t xml:space="preserve">El área técnica que estructura el proceso de contratacion. </t>
  </si>
  <si>
    <t>Desde la etapa de planeación del proceso de contratación de la entidad.</t>
  </si>
  <si>
    <t>Durante la ejecución del Contrato respectivo.</t>
  </si>
  <si>
    <t>Aplicación rigurosa de la normatividad vigente y de los procesos y procedimientos en materia de gestión contractual adoptados por la Entidad, en su sistema integrado de gestion,estos documentos deben actualizarse periódicamente, de modo que responda a la evolución normativa en materia de contratación estatal. 
Para la correcta elección de la modalidad de selección, se debe verificar en la etapa de planeación: (i) su necesidad; (ii) la forma como satisface su necesidad – objeto contractual y alcance del objeto contractual-; y (iii) el tipo de contratista apto para satisfacer la necesidad a través de la ejecución del objeto.  También se requiere la revisión y apoyo jurídico a las Dependencias que solicitan la contratación, aclarando los requisitos y la aplicabilidad de cada una de las modalidades de selección, de conformidad con los lineamientos legales establecidos.</t>
  </si>
  <si>
    <t xml:space="preserve">  Aplicación del Estatuto General de Contratación de la Administración Pública. En los documentos del proceso, se deben establecer criterios objetivos de selección y evaluación de ofertas, los cuales son públicos para conocimiento de los interesados.
El comité evaluador,  deberá garantizar la entrega oportuna de los informes de evaluación para la publicación de los mismos, así como la
respuesta a las observaciones que se presenten durante el traslado a dichos informes.
El comité evaluador debe garantizar el derecho de contradicción de sus informes, así como realizar una adecuada revisión de los documentos que conforman cada propuesta.</t>
  </si>
  <si>
    <t>MENOR CUANTÍA</t>
  </si>
  <si>
    <t xml:space="preserve">
OBJETO:  "INSTALACION, CONFIGURACION, SOPORTE TECNICO PARA LA ADQUISICION DE 87 LICENCIAS DE SOFTWARE ANTIVIRUS POR UN AÑO EN LA ULTIMA VERSION DISPONIBLE EN EL MERCADO,INCLUYE CONSOLA DE ADMINISTRADOR".
</t>
  </si>
  <si>
    <t>ANEXO- MATRIZ DE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</si>
</sst>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6"/>
      <color theme="1"/>
      <name val="Calibri"/>
      <family val="2"/>
      <scheme val="minor"/>
    </font>
    <font>
      <sz val="8"/>
      <color rgb="FF000000"/>
      <name val="Tahoma"/>
      <family val="2"/>
    </font>
    <font>
      <sz val="8"/>
      <color theme="1"/>
      <name val="Tahoma"/>
      <family val="2"/>
    </font>
    <font>
      <b/>
      <sz val="8"/>
      <name val="Tahoma"/>
      <family val="2"/>
    </font>
    <font>
      <sz val="8"/>
      <name val="Tahoma"/>
      <family val="2"/>
    </font>
    <font>
      <b/>
      <sz val="8"/>
      <color theme="1"/>
      <name val="Tahoma"/>
      <family val="2"/>
    </font>
    <font>
      <b/>
      <sz val="8"/>
      <color theme="0"/>
      <name val="Tahoma"/>
      <family val="2"/>
    </font>
  </fonts>
  <fills count="11">
    <fill>
      <patternFill patternType="none"/>
    </fill>
    <fill>
      <patternFill patternType="gray125"/>
    </fill>
    <fill>
      <patternFill patternType="solid">
        <fgColor theme="1" tint="0.499984740745262"/>
        <bgColor indexed="64"/>
      </patternFill>
    </fill>
    <fill>
      <patternFill patternType="solid">
        <fgColor rgb="FF00B050"/>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
      <patternFill patternType="solid">
        <fgColor rgb="FFFF0000"/>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rgb="FF00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76">
    <xf numFmtId="0" fontId="0" fillId="0" borderId="0" xfId="0"/>
    <xf numFmtId="0" fontId="0" fillId="0" borderId="1" xfId="0" applyBorder="1" applyAlignment="1">
      <alignment wrapText="1"/>
    </xf>
    <xf numFmtId="0" fontId="0" fillId="0" borderId="1" xfId="0" applyBorder="1" applyAlignment="1">
      <alignment horizontal="center"/>
    </xf>
    <xf numFmtId="0" fontId="1" fillId="2" borderId="1" xfId="0" applyFont="1" applyFill="1" applyBorder="1"/>
    <xf numFmtId="0" fontId="0" fillId="0" borderId="1" xfId="0" applyBorder="1"/>
    <xf numFmtId="0" fontId="0" fillId="0" borderId="1" xfId="0" applyBorder="1" applyAlignment="1">
      <alignment vertical="top" wrapText="1"/>
    </xf>
    <xf numFmtId="0" fontId="0" fillId="0" borderId="1" xfId="0" applyBorder="1" applyAlignment="1">
      <alignment horizontal="center" vertical="top" wrapText="1"/>
    </xf>
    <xf numFmtId="0" fontId="0" fillId="2" borderId="1" xfId="0" applyFill="1" applyBorder="1" applyAlignment="1">
      <alignment horizontal="center" vertical="top" wrapText="1"/>
    </xf>
    <xf numFmtId="0" fontId="0" fillId="0" borderId="3" xfId="0" applyBorder="1"/>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0" fillId="0" borderId="0" xfId="0" applyAlignment="1">
      <alignment horizontal="center" vertical="justify" wrapText="1"/>
    </xf>
    <xf numFmtId="0" fontId="0" fillId="0" borderId="5" xfId="0" applyBorder="1" applyAlignment="1">
      <alignment horizontal="center" vertical="justify" wrapText="1"/>
    </xf>
    <xf numFmtId="0" fontId="0" fillId="0" borderId="1" xfId="0" applyBorder="1" applyAlignment="1">
      <alignment horizontal="center" vertical="center"/>
    </xf>
    <xf numFmtId="0" fontId="0" fillId="0" borderId="1" xfId="0" applyBorder="1" applyAlignment="1">
      <alignment horizontal="left" wrapText="1"/>
    </xf>
    <xf numFmtId="0" fontId="1" fillId="7" borderId="1" xfId="0" applyFont="1" applyFill="1" applyBorder="1" applyAlignment="1">
      <alignment horizontal="center" vertical="center" wrapText="1"/>
    </xf>
    <xf numFmtId="0" fontId="4" fillId="0" borderId="0" xfId="0" applyFont="1"/>
    <xf numFmtId="0" fontId="3" fillId="6" borderId="1" xfId="0" applyFont="1" applyFill="1" applyBorder="1" applyAlignment="1">
      <alignment vertical="center" textRotation="90" wrapText="1"/>
    </xf>
    <xf numFmtId="0" fontId="3" fillId="6" borderId="1" xfId="0" applyFont="1" applyFill="1" applyBorder="1" applyAlignment="1">
      <alignment horizontal="center" vertical="center" wrapText="1"/>
    </xf>
    <xf numFmtId="0" fontId="4" fillId="0" borderId="0" xfId="0" applyFont="1" applyAlignment="1">
      <alignment horizontal="center" textRotation="90"/>
    </xf>
    <xf numFmtId="0" fontId="6" fillId="0" borderId="0" xfId="0" applyFont="1"/>
    <xf numFmtId="0" fontId="3" fillId="0" borderId="1" xfId="0" applyFont="1" applyBorder="1" applyAlignment="1">
      <alignment vertical="center" textRotation="90"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8" borderId="0" xfId="0" applyFont="1" applyFill="1"/>
    <xf numFmtId="0" fontId="7" fillId="0" borderId="0" xfId="0" applyFont="1"/>
    <xf numFmtId="0" fontId="7" fillId="8" borderId="0" xfId="0" applyFont="1" applyFill="1"/>
    <xf numFmtId="0" fontId="6" fillId="0" borderId="6" xfId="0" applyFont="1" applyBorder="1" applyAlignment="1">
      <alignment horizontal="center" vertical="center" wrapText="1"/>
    </xf>
    <xf numFmtId="0" fontId="3" fillId="10" borderId="10" xfId="0" applyFont="1" applyFill="1" applyBorder="1" applyAlignment="1">
      <alignment horizontal="center" vertical="center" textRotation="90" wrapText="1"/>
    </xf>
    <xf numFmtId="0" fontId="3" fillId="10" borderId="1" xfId="0" applyFont="1" applyFill="1" applyBorder="1" applyAlignment="1">
      <alignment vertical="center" textRotation="90" wrapText="1"/>
    </xf>
    <xf numFmtId="0" fontId="4" fillId="10" borderId="1" xfId="0" applyFont="1" applyFill="1" applyBorder="1" applyAlignment="1">
      <alignment horizontal="center" vertical="center" textRotation="90" wrapText="1"/>
    </xf>
    <xf numFmtId="0" fontId="4" fillId="10" borderId="1" xfId="0" applyFont="1" applyFill="1" applyBorder="1" applyAlignment="1">
      <alignment vertical="center" textRotation="90" wrapText="1"/>
    </xf>
    <xf numFmtId="0" fontId="3" fillId="10" borderId="1" xfId="0" applyFont="1" applyFill="1" applyBorder="1" applyAlignment="1">
      <alignment horizontal="center" vertical="center" wrapText="1"/>
    </xf>
    <xf numFmtId="0" fontId="3" fillId="10" borderId="1" xfId="0" applyFont="1" applyFill="1" applyBorder="1" applyAlignment="1">
      <alignment horizontal="center" vertical="center" textRotation="90" wrapText="1"/>
    </xf>
    <xf numFmtId="0" fontId="4" fillId="10" borderId="1" xfId="0" applyFont="1" applyFill="1" applyBorder="1" applyAlignment="1">
      <alignment horizontal="justify" vertical="center" wrapText="1"/>
    </xf>
    <xf numFmtId="0" fontId="4" fillId="10" borderId="1" xfId="0" applyFont="1" applyFill="1" applyBorder="1" applyAlignment="1">
      <alignment vertical="center" wrapText="1"/>
    </xf>
    <xf numFmtId="0" fontId="4" fillId="10" borderId="11" xfId="0" applyFont="1" applyFill="1" applyBorder="1" applyAlignment="1">
      <alignment horizontal="justify" vertical="center" wrapText="1"/>
    </xf>
    <xf numFmtId="15" fontId="3" fillId="10" borderId="1" xfId="0" applyNumberFormat="1" applyFont="1" applyFill="1" applyBorder="1" applyAlignment="1">
      <alignment horizontal="center" vertical="center" wrapText="1"/>
    </xf>
    <xf numFmtId="0" fontId="6" fillId="10" borderId="1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11" xfId="0" applyFont="1" applyFill="1" applyBorder="1" applyAlignment="1">
      <alignment horizontal="center" vertical="center" wrapText="1"/>
    </xf>
    <xf numFmtId="0" fontId="4" fillId="10" borderId="11" xfId="0" applyFont="1" applyFill="1" applyBorder="1" applyAlignment="1">
      <alignment vertical="center" wrapText="1"/>
    </xf>
    <xf numFmtId="0" fontId="6" fillId="10" borderId="1" xfId="0" applyFont="1" applyFill="1" applyBorder="1" applyAlignment="1">
      <alignment horizontal="center" vertical="center" wrapText="1"/>
    </xf>
    <xf numFmtId="15" fontId="3" fillId="10" borderId="11" xfId="0" applyNumberFormat="1"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8" fillId="8" borderId="1" xfId="0" applyFont="1" applyFill="1" applyBorder="1" applyAlignment="1">
      <alignment horizontal="center" vertical="center" textRotation="90" wrapText="1"/>
    </xf>
    <xf numFmtId="0" fontId="8" fillId="8" borderId="11" xfId="0" applyFont="1" applyFill="1" applyBorder="1" applyAlignment="1">
      <alignment horizontal="center" vertical="center" textRotation="90" wrapText="1"/>
    </xf>
    <xf numFmtId="0" fontId="8" fillId="8" borderId="1" xfId="0" applyFont="1" applyFill="1" applyBorder="1" applyAlignment="1">
      <alignment horizontal="center" vertical="center" textRotation="90"/>
    </xf>
    <xf numFmtId="0" fontId="8" fillId="8" borderId="1" xfId="0" applyFont="1" applyFill="1" applyBorder="1" applyAlignment="1">
      <alignment horizontal="center" vertical="center" wrapText="1"/>
    </xf>
    <xf numFmtId="0" fontId="8" fillId="9" borderId="10" xfId="0" applyFont="1" applyFill="1" applyBorder="1" applyAlignment="1">
      <alignment horizontal="center" vertical="center" textRotation="90" wrapText="1"/>
    </xf>
    <xf numFmtId="0" fontId="8" fillId="9" borderId="1" xfId="0" applyFont="1" applyFill="1" applyBorder="1" applyAlignment="1">
      <alignment horizontal="center" vertical="center" textRotation="90"/>
    </xf>
    <xf numFmtId="0" fontId="5" fillId="0" borderId="10" xfId="0" applyFont="1" applyBorder="1" applyAlignment="1">
      <alignment horizontal="center" wrapText="1"/>
    </xf>
    <xf numFmtId="0" fontId="5" fillId="0" borderId="1" xfId="0" applyFont="1" applyBorder="1" applyAlignment="1">
      <alignment horizontal="center" wrapText="1"/>
    </xf>
    <xf numFmtId="0" fontId="5" fillId="0" borderId="11" xfId="0" applyFont="1" applyBorder="1" applyAlignment="1">
      <alignment horizontal="center" wrapText="1"/>
    </xf>
    <xf numFmtId="0" fontId="8" fillId="8" borderId="11" xfId="0" applyFont="1" applyFill="1" applyBorder="1" applyAlignment="1">
      <alignment horizontal="center" vertical="center" wrapText="1"/>
    </xf>
    <xf numFmtId="0" fontId="8" fillId="9" borderId="1" xfId="0" applyFont="1" applyFill="1" applyBorder="1" applyAlignment="1">
      <alignment horizontal="center" vertical="center" textRotation="90" wrapText="1"/>
    </xf>
    <xf numFmtId="0" fontId="8" fillId="9" borderId="1" xfId="0" applyFont="1" applyFill="1" applyBorder="1" applyAlignment="1">
      <alignment textRotation="90" wrapText="1"/>
    </xf>
    <xf numFmtId="0" fontId="1" fillId="2" borderId="2" xfId="0" applyFont="1" applyFill="1" applyBorder="1" applyAlignment="1">
      <alignment horizontal="center" vertical="center" textRotation="90"/>
    </xf>
    <xf numFmtId="0" fontId="1" fillId="2" borderId="3" xfId="0" applyFont="1" applyFill="1" applyBorder="1" applyAlignment="1">
      <alignment horizontal="center" vertical="center" textRotation="90"/>
    </xf>
    <xf numFmtId="0" fontId="1" fillId="2" borderId="4" xfId="0" applyFont="1" applyFill="1" applyBorder="1" applyAlignment="1">
      <alignment horizontal="center" vertical="center" textRotation="90"/>
    </xf>
    <xf numFmtId="0" fontId="0" fillId="0" borderId="0" xfId="0" applyAlignment="1">
      <alignment horizontal="center"/>
    </xf>
    <xf numFmtId="0" fontId="0" fillId="2" borderId="1" xfId="0" applyFill="1" applyBorder="1" applyAlignment="1">
      <alignment horizontal="center" wrapText="1"/>
    </xf>
    <xf numFmtId="0" fontId="0" fillId="0" borderId="2" xfId="0" applyBorder="1" applyAlignment="1">
      <alignment horizontal="center" textRotation="90"/>
    </xf>
    <xf numFmtId="0" fontId="0" fillId="0" borderId="3" xfId="0" applyBorder="1" applyAlignment="1">
      <alignment horizontal="center" textRotation="90"/>
    </xf>
    <xf numFmtId="0" fontId="0" fillId="0" borderId="4" xfId="0" applyBorder="1" applyAlignment="1">
      <alignment horizontal="center" textRotation="90"/>
    </xf>
    <xf numFmtId="0" fontId="1" fillId="2" borderId="1" xfId="0" applyFont="1" applyFill="1" applyBorder="1" applyAlignment="1">
      <alignment horizontal="center" wrapText="1"/>
    </xf>
    <xf numFmtId="0" fontId="2" fillId="0" borderId="0" xfId="0" applyFont="1" applyAlignment="1">
      <alignment horizontal="center"/>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cellXfs>
  <cellStyles count="1">
    <cellStyle name="Normal" xfId="0" builtinId="0"/>
  </cellStyles>
  <dxfs count="4">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2" defaultPivotStyle="PivotStyleLight16"/>
  <colors>
    <mruColors>
      <color rgb="FF00FFFF"/>
      <color rgb="FF660033"/>
      <color rgb="FFF5FD91"/>
      <color rgb="FF003A1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24</xdr:col>
      <xdr:colOff>0</xdr:colOff>
      <xdr:row>12</xdr:row>
      <xdr:rowOff>0</xdr:rowOff>
    </xdr:from>
    <xdr:to>
      <xdr:col>45</xdr:col>
      <xdr:colOff>304800</xdr:colOff>
      <xdr:row>13</xdr:row>
      <xdr:rowOff>115970</xdr:rowOff>
    </xdr:to>
    <xdr:sp macro="" textlink="">
      <xdr:nvSpPr>
        <xdr:cNvPr id="1062" name="AutoShape 38" descr="Resultado de imagen para logo de secretaria de movilidad">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12</xdr:row>
      <xdr:rowOff>0</xdr:rowOff>
    </xdr:from>
    <xdr:to>
      <xdr:col>45</xdr:col>
      <xdr:colOff>304800</xdr:colOff>
      <xdr:row>13</xdr:row>
      <xdr:rowOff>115970</xdr:rowOff>
    </xdr:to>
    <xdr:sp macro="" textlink="">
      <xdr:nvSpPr>
        <xdr:cNvPr id="1063" name="AutoShape 39" descr="Resultado de imagen para logo de secretaria de movilidad">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26</xdr:row>
      <xdr:rowOff>0</xdr:rowOff>
    </xdr:from>
    <xdr:to>
      <xdr:col>7</xdr:col>
      <xdr:colOff>304800</xdr:colOff>
      <xdr:row>26</xdr:row>
      <xdr:rowOff>304800</xdr:rowOff>
    </xdr:to>
    <xdr:sp macro="" textlink="">
      <xdr:nvSpPr>
        <xdr:cNvPr id="1064" name="AutoShape 40" descr="Resultado de imagen para logo de secretaria de movilidad">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3067050" y="2837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154781</xdr:colOff>
      <xdr:row>1</xdr:row>
      <xdr:rowOff>202406</xdr:rowOff>
    </xdr:from>
    <xdr:to>
      <xdr:col>6</xdr:col>
      <xdr:colOff>845762</xdr:colOff>
      <xdr:row>2</xdr:row>
      <xdr:rowOff>465843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14375" y="202406"/>
          <a:ext cx="1536325" cy="82303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ia Ximena Ramirez Tovar" id="{46A7BB62-F6FE-4BB6-B852-95910DE14126}" userId="S::maria.tovar@unidadvictimas.gov.co::3c9b65ae-9a74-448c-8582-3443881c5cc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37" dT="2022-08-01T20:28:10.95" personId="{46A7BB62-F6FE-4BB6-B852-95910DE14126}" id="{9A309604-18F2-473C-A17B-0E62EE2C11FB}">
    <text>Por favor revisar la nuemracion</text>
  </threadedComment>
  <threadedComment ref="K37" dT="2022-08-01T20:28:38.66" personId="{46A7BB62-F6FE-4BB6-B852-95910DE14126}" id="{D2B3A766-5BCF-4C76-A0C1-7C8AAEC2887C}">
    <text>revisar la sumatoria de todos los riesgos en muchos no da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S28"/>
  <sheetViews>
    <sheetView showGridLines="0" tabSelected="1" topLeftCell="B2" zoomScaleNormal="100" zoomScaleSheetLayoutView="70" workbookViewId="0">
      <selection activeCell="B3" sqref="B3:X3"/>
    </sheetView>
  </sheetViews>
  <sheetFormatPr baseColWidth="10" defaultColWidth="11.5" defaultRowHeight="11" x14ac:dyDescent="0.15"/>
  <cols>
    <col min="1" max="1" width="11.5" style="17" hidden="1" customWidth="1"/>
    <col min="2" max="2" width="4.6640625" style="20" customWidth="1"/>
    <col min="3" max="4" width="3.6640625" style="17" customWidth="1"/>
    <col min="5" max="5" width="5.1640625" style="17" customWidth="1"/>
    <col min="6" max="6" width="3.6640625" style="17" customWidth="1"/>
    <col min="7" max="8" width="26.83203125" style="17" customWidth="1"/>
    <col min="9" max="12" width="4.6640625" style="17" customWidth="1"/>
    <col min="13" max="13" width="8.5" style="17" customWidth="1"/>
    <col min="14" max="14" width="35.1640625" style="17" customWidth="1"/>
    <col min="15" max="18" width="4.6640625" style="17" customWidth="1"/>
    <col min="19" max="19" width="6.83203125" style="17" customWidth="1"/>
    <col min="20" max="20" width="19" style="17" customWidth="1"/>
    <col min="21" max="21" width="15.1640625" style="17" customWidth="1"/>
    <col min="22" max="22" width="10.83203125" style="17" customWidth="1"/>
    <col min="23" max="23" width="17.5" style="17" customWidth="1"/>
    <col min="24" max="24" width="15.1640625" style="17" customWidth="1"/>
    <col min="25" max="25" width="7.5" style="17" hidden="1" customWidth="1"/>
    <col min="26" max="26" width="13.5" style="21" hidden="1" customWidth="1"/>
    <col min="27" max="27" width="15.83203125" style="21" hidden="1" customWidth="1"/>
    <col min="28" max="29" width="11.5" style="21" hidden="1" customWidth="1"/>
    <col min="30" max="30" width="28.33203125" style="21" hidden="1" customWidth="1"/>
    <col min="31" max="33" width="11.5" style="21" hidden="1" customWidth="1"/>
    <col min="34" max="34" width="20.5" style="21" hidden="1" customWidth="1"/>
    <col min="35" max="43" width="11.5" style="21" hidden="1" customWidth="1"/>
    <col min="44" max="45" width="0" style="21" hidden="1" customWidth="1"/>
    <col min="46" max="16384" width="11.5" style="17"/>
  </cols>
  <sheetData>
    <row r="1" spans="2:45" hidden="1" x14ac:dyDescent="0.15"/>
    <row r="2" spans="2:45" ht="44.25" customHeight="1" x14ac:dyDescent="0.15">
      <c r="B2" s="49" t="s">
        <v>217</v>
      </c>
      <c r="C2" s="50"/>
      <c r="D2" s="50"/>
      <c r="E2" s="50"/>
      <c r="F2" s="50"/>
      <c r="G2" s="50"/>
      <c r="H2" s="50"/>
      <c r="I2" s="50"/>
      <c r="J2" s="50"/>
      <c r="K2" s="50"/>
      <c r="L2" s="50"/>
      <c r="M2" s="50"/>
      <c r="N2" s="50"/>
      <c r="O2" s="50"/>
      <c r="P2" s="50"/>
      <c r="Q2" s="50"/>
      <c r="R2" s="50"/>
      <c r="S2" s="50"/>
      <c r="T2" s="50"/>
      <c r="U2" s="50"/>
      <c r="V2" s="50"/>
      <c r="W2" s="50"/>
      <c r="X2" s="51"/>
    </row>
    <row r="3" spans="2:45" ht="77.25" customHeight="1" x14ac:dyDescent="0.15">
      <c r="B3" s="46" t="s">
        <v>215</v>
      </c>
      <c r="C3" s="47"/>
      <c r="D3" s="47"/>
      <c r="E3" s="47"/>
      <c r="F3" s="47"/>
      <c r="G3" s="47"/>
      <c r="H3" s="47"/>
      <c r="I3" s="47"/>
      <c r="J3" s="47"/>
      <c r="K3" s="47"/>
      <c r="L3" s="47"/>
      <c r="M3" s="47"/>
      <c r="N3" s="47"/>
      <c r="O3" s="47"/>
      <c r="P3" s="47"/>
      <c r="Q3" s="47"/>
      <c r="R3" s="47"/>
      <c r="S3" s="47"/>
      <c r="T3" s="47"/>
      <c r="U3" s="47"/>
      <c r="V3" s="47"/>
      <c r="W3" s="47"/>
      <c r="X3" s="48"/>
    </row>
    <row r="4" spans="2:45" ht="60" customHeight="1" x14ac:dyDescent="0.15">
      <c r="B4" s="58" t="s">
        <v>216</v>
      </c>
      <c r="C4" s="59"/>
      <c r="D4" s="59"/>
      <c r="E4" s="59"/>
      <c r="F4" s="59"/>
      <c r="G4" s="59"/>
      <c r="H4" s="59"/>
      <c r="I4" s="59"/>
      <c r="J4" s="59"/>
      <c r="K4" s="59"/>
      <c r="L4" s="59"/>
      <c r="M4" s="59"/>
      <c r="N4" s="59"/>
      <c r="O4" s="59"/>
      <c r="P4" s="59"/>
      <c r="Q4" s="59"/>
      <c r="R4" s="59"/>
      <c r="S4" s="59"/>
      <c r="T4" s="59"/>
      <c r="U4" s="59"/>
      <c r="V4" s="59"/>
      <c r="W4" s="59"/>
      <c r="X4" s="60"/>
    </row>
    <row r="5" spans="2:45" s="27" customFormat="1" ht="10.5" customHeight="1" x14ac:dyDescent="0.15">
      <c r="B5" s="56" t="s">
        <v>91</v>
      </c>
      <c r="C5" s="57" t="s">
        <v>0</v>
      </c>
      <c r="D5" s="57" t="s">
        <v>1</v>
      </c>
      <c r="E5" s="62" t="s">
        <v>55</v>
      </c>
      <c r="F5" s="62" t="s">
        <v>56</v>
      </c>
      <c r="G5" s="62" t="s">
        <v>123</v>
      </c>
      <c r="H5" s="62" t="s">
        <v>2</v>
      </c>
      <c r="I5" s="62" t="s">
        <v>3</v>
      </c>
      <c r="J5" s="62" t="s">
        <v>4</v>
      </c>
      <c r="K5" s="62" t="s">
        <v>43</v>
      </c>
      <c r="L5" s="62" t="s">
        <v>57</v>
      </c>
      <c r="M5" s="52" t="s">
        <v>5</v>
      </c>
      <c r="N5" s="52" t="s">
        <v>92</v>
      </c>
      <c r="O5" s="55" t="s">
        <v>6</v>
      </c>
      <c r="P5" s="55"/>
      <c r="Q5" s="55"/>
      <c r="R5" s="55"/>
      <c r="S5" s="52" t="s">
        <v>58</v>
      </c>
      <c r="T5" s="52" t="s">
        <v>8</v>
      </c>
      <c r="U5" s="52" t="s">
        <v>9</v>
      </c>
      <c r="V5" s="52" t="s">
        <v>59</v>
      </c>
      <c r="W5" s="55" t="s">
        <v>124</v>
      </c>
      <c r="X5" s="61"/>
      <c r="Y5" s="28"/>
      <c r="Z5" s="26"/>
      <c r="AA5" s="26"/>
      <c r="AB5" s="26"/>
      <c r="AC5" s="26"/>
      <c r="AD5" s="26"/>
      <c r="AE5" s="26"/>
      <c r="AF5" s="26"/>
      <c r="AG5" s="26"/>
      <c r="AH5" s="26"/>
      <c r="AI5" s="26"/>
      <c r="AJ5" s="26"/>
      <c r="AK5" s="26"/>
      <c r="AL5" s="26"/>
      <c r="AM5" s="26"/>
      <c r="AN5" s="26"/>
      <c r="AO5" s="26"/>
      <c r="AP5" s="26"/>
      <c r="AQ5" s="26"/>
      <c r="AR5" s="26"/>
      <c r="AS5" s="26"/>
    </row>
    <row r="6" spans="2:45" s="27" customFormat="1" ht="10.5" customHeight="1" x14ac:dyDescent="0.15">
      <c r="B6" s="56"/>
      <c r="C6" s="57"/>
      <c r="D6" s="57"/>
      <c r="E6" s="63"/>
      <c r="F6" s="62"/>
      <c r="G6" s="62"/>
      <c r="H6" s="62"/>
      <c r="I6" s="62"/>
      <c r="J6" s="62"/>
      <c r="K6" s="62"/>
      <c r="L6" s="62"/>
      <c r="M6" s="52"/>
      <c r="N6" s="52"/>
      <c r="O6" s="55"/>
      <c r="P6" s="55"/>
      <c r="Q6" s="55"/>
      <c r="R6" s="55"/>
      <c r="S6" s="52"/>
      <c r="T6" s="52"/>
      <c r="U6" s="52"/>
      <c r="V6" s="52"/>
      <c r="W6" s="55"/>
      <c r="X6" s="61"/>
      <c r="Y6" s="28"/>
      <c r="Z6" s="26" t="s">
        <v>65</v>
      </c>
      <c r="AA6" s="26" t="s">
        <v>61</v>
      </c>
      <c r="AB6" s="26">
        <v>2</v>
      </c>
      <c r="AC6" s="26" t="s">
        <v>70</v>
      </c>
      <c r="AD6" s="26" t="s">
        <v>75</v>
      </c>
      <c r="AE6" s="26" t="s">
        <v>76</v>
      </c>
      <c r="AF6" s="26" t="s">
        <v>60</v>
      </c>
      <c r="AG6" s="26" t="s">
        <v>79</v>
      </c>
      <c r="AH6" s="26" t="s">
        <v>81</v>
      </c>
      <c r="AI6" s="26" t="s">
        <v>122</v>
      </c>
      <c r="AJ6" s="26"/>
      <c r="AK6" s="26"/>
      <c r="AL6" s="26"/>
      <c r="AM6" s="26"/>
      <c r="AN6" s="26"/>
      <c r="AO6" s="26"/>
      <c r="AP6" s="26"/>
      <c r="AQ6" s="26"/>
      <c r="AR6" s="26"/>
      <c r="AS6" s="26"/>
    </row>
    <row r="7" spans="2:45" s="27" customFormat="1" ht="10.5" customHeight="1" x14ac:dyDescent="0.15">
      <c r="B7" s="56"/>
      <c r="C7" s="57"/>
      <c r="D7" s="57"/>
      <c r="E7" s="63"/>
      <c r="F7" s="62"/>
      <c r="G7" s="62"/>
      <c r="H7" s="62"/>
      <c r="I7" s="62"/>
      <c r="J7" s="62"/>
      <c r="K7" s="62"/>
      <c r="L7" s="62"/>
      <c r="M7" s="52"/>
      <c r="N7" s="52"/>
      <c r="O7" s="55"/>
      <c r="P7" s="55"/>
      <c r="Q7" s="55"/>
      <c r="R7" s="55"/>
      <c r="S7" s="52"/>
      <c r="T7" s="52"/>
      <c r="U7" s="52"/>
      <c r="V7" s="52"/>
      <c r="W7" s="55"/>
      <c r="X7" s="61"/>
      <c r="Y7" s="28"/>
      <c r="Z7" s="26" t="s">
        <v>66</v>
      </c>
      <c r="AA7" s="26" t="s">
        <v>62</v>
      </c>
      <c r="AB7" s="26">
        <v>3</v>
      </c>
      <c r="AC7" s="26" t="s">
        <v>71</v>
      </c>
      <c r="AD7" s="26" t="s">
        <v>74</v>
      </c>
      <c r="AE7" s="26" t="s">
        <v>77</v>
      </c>
      <c r="AF7" s="26" t="s">
        <v>78</v>
      </c>
      <c r="AG7" s="26" t="s">
        <v>80</v>
      </c>
      <c r="AH7" s="26" t="s">
        <v>82</v>
      </c>
      <c r="AI7" s="26" t="s">
        <v>83</v>
      </c>
      <c r="AJ7" s="26"/>
      <c r="AK7" s="26"/>
      <c r="AL7" s="26"/>
      <c r="AM7" s="26"/>
      <c r="AN7" s="26"/>
      <c r="AO7" s="26"/>
      <c r="AP7" s="26"/>
      <c r="AQ7" s="26"/>
      <c r="AR7" s="26"/>
      <c r="AS7" s="26"/>
    </row>
    <row r="8" spans="2:45" s="27" customFormat="1" ht="10.5" customHeight="1" x14ac:dyDescent="0.15">
      <c r="B8" s="56"/>
      <c r="C8" s="57"/>
      <c r="D8" s="57"/>
      <c r="E8" s="63"/>
      <c r="F8" s="62"/>
      <c r="G8" s="62"/>
      <c r="H8" s="62"/>
      <c r="I8" s="62"/>
      <c r="J8" s="62"/>
      <c r="K8" s="62"/>
      <c r="L8" s="62"/>
      <c r="M8" s="52"/>
      <c r="N8" s="52"/>
      <c r="O8" s="55"/>
      <c r="P8" s="55"/>
      <c r="Q8" s="55"/>
      <c r="R8" s="55"/>
      <c r="S8" s="52"/>
      <c r="T8" s="52"/>
      <c r="U8" s="52"/>
      <c r="V8" s="52"/>
      <c r="W8" s="55"/>
      <c r="X8" s="61"/>
      <c r="Y8" s="28"/>
      <c r="Z8" s="26" t="s">
        <v>67</v>
      </c>
      <c r="AA8" s="26" t="s">
        <v>63</v>
      </c>
      <c r="AB8" s="26">
        <v>4</v>
      </c>
      <c r="AC8" s="26" t="s">
        <v>72</v>
      </c>
      <c r="AD8" s="26" t="s">
        <v>95</v>
      </c>
      <c r="AE8" s="26" t="s">
        <v>96</v>
      </c>
      <c r="AF8" s="26"/>
      <c r="AG8" s="26"/>
      <c r="AH8" s="26" t="s">
        <v>99</v>
      </c>
      <c r="AI8" s="26" t="s">
        <v>84</v>
      </c>
      <c r="AJ8" s="26"/>
      <c r="AK8" s="26"/>
      <c r="AL8" s="26"/>
      <c r="AM8" s="26"/>
      <c r="AN8" s="26"/>
      <c r="AO8" s="26"/>
      <c r="AP8" s="26"/>
      <c r="AQ8" s="26"/>
      <c r="AR8" s="26"/>
      <c r="AS8" s="26"/>
    </row>
    <row r="9" spans="2:45" s="27" customFormat="1" ht="15.75" customHeight="1" x14ac:dyDescent="0.15">
      <c r="B9" s="56"/>
      <c r="C9" s="57"/>
      <c r="D9" s="57"/>
      <c r="E9" s="63"/>
      <c r="F9" s="62"/>
      <c r="G9" s="62"/>
      <c r="H9" s="62"/>
      <c r="I9" s="62"/>
      <c r="J9" s="62"/>
      <c r="K9" s="62"/>
      <c r="L9" s="62"/>
      <c r="M9" s="52"/>
      <c r="N9" s="52"/>
      <c r="O9" s="54" t="s">
        <v>3</v>
      </c>
      <c r="P9" s="54" t="s">
        <v>7</v>
      </c>
      <c r="Q9" s="52" t="s">
        <v>43</v>
      </c>
      <c r="R9" s="54" t="s">
        <v>57</v>
      </c>
      <c r="S9" s="52"/>
      <c r="T9" s="52"/>
      <c r="U9" s="52"/>
      <c r="V9" s="52"/>
      <c r="W9" s="52" t="s">
        <v>10</v>
      </c>
      <c r="X9" s="53" t="s">
        <v>125</v>
      </c>
      <c r="Y9" s="28"/>
      <c r="Z9" s="26" t="s">
        <v>68</v>
      </c>
      <c r="AA9" s="26" t="s">
        <v>64</v>
      </c>
      <c r="AB9" s="26">
        <v>5</v>
      </c>
      <c r="AC9" s="26" t="s">
        <v>73</v>
      </c>
      <c r="AD9" s="26" t="s">
        <v>93</v>
      </c>
      <c r="AE9" s="26"/>
      <c r="AF9" s="26"/>
      <c r="AG9" s="26"/>
      <c r="AH9" s="26" t="s">
        <v>90</v>
      </c>
      <c r="AI9" s="26" t="s">
        <v>85</v>
      </c>
      <c r="AJ9" s="26"/>
      <c r="AK9" s="26"/>
      <c r="AL9" s="26"/>
      <c r="AM9" s="26"/>
      <c r="AN9" s="26"/>
      <c r="AO9" s="26"/>
      <c r="AP9" s="26"/>
      <c r="AQ9" s="26"/>
      <c r="AR9" s="26"/>
      <c r="AS9" s="26"/>
    </row>
    <row r="10" spans="2:45" s="27" customFormat="1" ht="15.75" customHeight="1" x14ac:dyDescent="0.15">
      <c r="B10" s="56"/>
      <c r="C10" s="57"/>
      <c r="D10" s="57"/>
      <c r="E10" s="63"/>
      <c r="F10" s="62"/>
      <c r="G10" s="62"/>
      <c r="H10" s="62"/>
      <c r="I10" s="62"/>
      <c r="J10" s="62"/>
      <c r="K10" s="62"/>
      <c r="L10" s="62"/>
      <c r="M10" s="52"/>
      <c r="N10" s="52"/>
      <c r="O10" s="54"/>
      <c r="P10" s="54"/>
      <c r="Q10" s="52"/>
      <c r="R10" s="54"/>
      <c r="S10" s="52"/>
      <c r="T10" s="52"/>
      <c r="U10" s="52"/>
      <c r="V10" s="52"/>
      <c r="W10" s="52"/>
      <c r="X10" s="53"/>
      <c r="Y10" s="28"/>
      <c r="Z10" s="26" t="s">
        <v>69</v>
      </c>
      <c r="AA10" s="26" t="s">
        <v>126</v>
      </c>
      <c r="AB10" s="26">
        <v>6</v>
      </c>
      <c r="AC10" s="26"/>
      <c r="AD10" s="26" t="s">
        <v>94</v>
      </c>
      <c r="AE10" s="26"/>
      <c r="AF10" s="26"/>
      <c r="AG10" s="26"/>
      <c r="AH10" s="26" t="s">
        <v>97</v>
      </c>
      <c r="AI10" s="26" t="s">
        <v>86</v>
      </c>
      <c r="AJ10" s="26"/>
      <c r="AK10" s="26"/>
      <c r="AL10" s="26"/>
      <c r="AM10" s="26"/>
      <c r="AN10" s="26"/>
      <c r="AO10" s="26"/>
      <c r="AP10" s="26"/>
      <c r="AQ10" s="26"/>
      <c r="AR10" s="26"/>
      <c r="AS10" s="26"/>
    </row>
    <row r="11" spans="2:45" s="27" customFormat="1" ht="15.75" customHeight="1" x14ac:dyDescent="0.15">
      <c r="B11" s="56"/>
      <c r="C11" s="57"/>
      <c r="D11" s="57"/>
      <c r="E11" s="63"/>
      <c r="F11" s="62"/>
      <c r="G11" s="62"/>
      <c r="H11" s="62"/>
      <c r="I11" s="62"/>
      <c r="J11" s="62"/>
      <c r="K11" s="62"/>
      <c r="L11" s="62"/>
      <c r="M11" s="52"/>
      <c r="N11" s="52"/>
      <c r="O11" s="54"/>
      <c r="P11" s="54"/>
      <c r="Q11" s="52"/>
      <c r="R11" s="54"/>
      <c r="S11" s="52"/>
      <c r="T11" s="52"/>
      <c r="U11" s="52"/>
      <c r="V11" s="52"/>
      <c r="W11" s="52"/>
      <c r="X11" s="53"/>
      <c r="Y11" s="28"/>
      <c r="Z11" s="26"/>
      <c r="AA11" s="26"/>
      <c r="AB11" s="26">
        <v>7</v>
      </c>
      <c r="AC11" s="26"/>
      <c r="AD11" s="26" t="s">
        <v>102</v>
      </c>
      <c r="AE11" s="26"/>
      <c r="AF11" s="26"/>
      <c r="AG11" s="26"/>
      <c r="AH11" s="26" t="s">
        <v>98</v>
      </c>
      <c r="AI11" s="26" t="s">
        <v>87</v>
      </c>
      <c r="AJ11" s="26"/>
      <c r="AK11" s="26"/>
      <c r="AL11" s="26"/>
      <c r="AM11" s="26"/>
      <c r="AN11" s="26"/>
      <c r="AO11" s="26"/>
      <c r="AP11" s="26"/>
      <c r="AQ11" s="26"/>
      <c r="AR11" s="26"/>
      <c r="AS11" s="26"/>
    </row>
    <row r="12" spans="2:45" s="27" customFormat="1" ht="15.75" customHeight="1" x14ac:dyDescent="0.15">
      <c r="B12" s="56"/>
      <c r="C12" s="57"/>
      <c r="D12" s="57"/>
      <c r="E12" s="63"/>
      <c r="F12" s="62"/>
      <c r="G12" s="62"/>
      <c r="H12" s="62"/>
      <c r="I12" s="62"/>
      <c r="J12" s="62"/>
      <c r="K12" s="62"/>
      <c r="L12" s="62"/>
      <c r="M12" s="52"/>
      <c r="N12" s="52"/>
      <c r="O12" s="54"/>
      <c r="P12" s="54"/>
      <c r="Q12" s="52"/>
      <c r="R12" s="54"/>
      <c r="S12" s="52"/>
      <c r="T12" s="52"/>
      <c r="U12" s="52"/>
      <c r="V12" s="52"/>
      <c r="W12" s="52"/>
      <c r="X12" s="53"/>
      <c r="Y12" s="28"/>
      <c r="Z12" s="26"/>
      <c r="AA12" s="26"/>
      <c r="AB12" s="26">
        <v>8</v>
      </c>
      <c r="AC12" s="26"/>
      <c r="AD12" s="26" t="s">
        <v>103</v>
      </c>
      <c r="AE12" s="26"/>
      <c r="AF12" s="26"/>
      <c r="AG12" s="26"/>
      <c r="AH12" s="26" t="s">
        <v>100</v>
      </c>
      <c r="AI12" s="26" t="s">
        <v>88</v>
      </c>
      <c r="AJ12" s="26"/>
      <c r="AK12" s="26"/>
      <c r="AL12" s="26"/>
      <c r="AM12" s="26"/>
      <c r="AN12" s="26"/>
      <c r="AO12" s="26"/>
      <c r="AP12" s="26"/>
      <c r="AQ12" s="26"/>
      <c r="AR12" s="26"/>
      <c r="AS12" s="26"/>
    </row>
    <row r="13" spans="2:45" s="27" customFormat="1" ht="15.75" customHeight="1" x14ac:dyDescent="0.15">
      <c r="B13" s="56"/>
      <c r="C13" s="57"/>
      <c r="D13" s="57"/>
      <c r="E13" s="63"/>
      <c r="F13" s="62"/>
      <c r="G13" s="62"/>
      <c r="H13" s="62"/>
      <c r="I13" s="62"/>
      <c r="J13" s="62"/>
      <c r="K13" s="62"/>
      <c r="L13" s="62"/>
      <c r="M13" s="52"/>
      <c r="N13" s="52"/>
      <c r="O13" s="54"/>
      <c r="P13" s="54"/>
      <c r="Q13" s="52"/>
      <c r="R13" s="54"/>
      <c r="S13" s="52"/>
      <c r="T13" s="52"/>
      <c r="U13" s="52"/>
      <c r="V13" s="52"/>
      <c r="W13" s="52"/>
      <c r="X13" s="53"/>
      <c r="Y13" s="28"/>
      <c r="Z13" s="26"/>
      <c r="AA13" s="26"/>
      <c r="AB13" s="26">
        <v>9</v>
      </c>
      <c r="AC13" s="26"/>
      <c r="AD13" s="26"/>
      <c r="AE13" s="26"/>
      <c r="AF13" s="26"/>
      <c r="AG13" s="26"/>
      <c r="AH13" s="26" t="s">
        <v>101</v>
      </c>
      <c r="AI13" s="26" t="s">
        <v>89</v>
      </c>
      <c r="AJ13" s="26"/>
      <c r="AK13" s="26"/>
      <c r="AL13" s="26"/>
      <c r="AM13" s="26"/>
      <c r="AN13" s="26"/>
      <c r="AO13" s="26"/>
      <c r="AP13" s="26"/>
      <c r="AQ13" s="26"/>
      <c r="AR13" s="26"/>
      <c r="AS13" s="26"/>
    </row>
    <row r="14" spans="2:45" ht="243.75" customHeight="1" x14ac:dyDescent="0.15">
      <c r="B14" s="30">
        <v>1</v>
      </c>
      <c r="C14" s="31" t="s">
        <v>60</v>
      </c>
      <c r="D14" s="31" t="s">
        <v>79</v>
      </c>
      <c r="E14" s="32" t="s">
        <v>81</v>
      </c>
      <c r="F14" s="33" t="s">
        <v>84</v>
      </c>
      <c r="G14" s="34" t="s">
        <v>157</v>
      </c>
      <c r="H14" s="34" t="s">
        <v>187</v>
      </c>
      <c r="I14" s="31" t="s">
        <v>65</v>
      </c>
      <c r="J14" s="31" t="s">
        <v>64</v>
      </c>
      <c r="K14" s="34">
        <f>AJ14+AK14</f>
        <v>5</v>
      </c>
      <c r="L14" s="31" t="str">
        <f t="shared" ref="L14:L28" si="0">IF(OR(K14=2, K14=3, K14=4), "BAJO", IF(K14=5, "MEDIO", IF(OR(K14=6, K14=7), "ALTO", IF(OR(K14=8, K14=9, K14=10), "EXTREMO", ""))))</f>
        <v>MEDIO</v>
      </c>
      <c r="M14" s="35" t="s">
        <v>75</v>
      </c>
      <c r="N14" s="36" t="s">
        <v>213</v>
      </c>
      <c r="O14" s="31" t="s">
        <v>65</v>
      </c>
      <c r="P14" s="31" t="s">
        <v>62</v>
      </c>
      <c r="Q14" s="34">
        <v>3</v>
      </c>
      <c r="R14" s="18" t="str">
        <f t="shared" ref="R14:R28" si="1">IF(OR(Q14=2, Q14=3, Q14=4), "BAJO", IF(Q14=5, "MEDIO", IF(OR(Q14=6, Q14=7), "ALTO", IF(OR(Q14=8, Q14=9, Q14=10), "EXTREMO", ""))))</f>
        <v>BAJO</v>
      </c>
      <c r="S14" s="35" t="s">
        <v>96</v>
      </c>
      <c r="T14" s="36" t="s">
        <v>127</v>
      </c>
      <c r="U14" s="37" t="s">
        <v>128</v>
      </c>
      <c r="V14" s="36" t="s">
        <v>158</v>
      </c>
      <c r="W14" s="36" t="s">
        <v>139</v>
      </c>
      <c r="X14" s="38" t="s">
        <v>159</v>
      </c>
      <c r="AJ14" s="21">
        <f t="shared" ref="AJ14:AJ28" si="2">IF(I14="RARO (1)",1,IF(I14="IMPROBABLE (2)",2,IF(I14="POSIBLE (3)",3,IF(I14="PROBABLE (4)",4,IF(I14="CASI CIERTO (5)",5,0)))))</f>
        <v>1</v>
      </c>
      <c r="AK14" s="21">
        <f t="shared" ref="AK14:AK28" si="3">IF(J14="INSIGNIFICANTE (1)",1,IF(J14="MENOR (2)",2,IF(J14="MODERADO (3)",3,IF(J14="MAYOR (4) ",4,IF(J14="CATASTROFICO (5)",5,0)))))</f>
        <v>4</v>
      </c>
      <c r="AL14" s="21">
        <f t="shared" ref="AL14" si="4">IF(O14="RARO (1)",1,IF(O14="IMPROBABLE (2)",2,IF(O14="POSIBLE (3)",3,IF(O14="PROBABLE (4)",4,IF(O14="CASI CIERTO (5)",5,0)))))</f>
        <v>1</v>
      </c>
      <c r="AM14" s="21">
        <f t="shared" ref="AM14" si="5">IF(P14="INSIGNIFICANTE (1)",1,IF(P14="MENOR (2)",2,IF(P14="MODERADO (3)",3,IF(P14="MAYOR (4) ",4,IF(P14="CATASTROFICO (5)",5,0)))))</f>
        <v>2</v>
      </c>
    </row>
    <row r="15" spans="2:45" ht="138" customHeight="1" x14ac:dyDescent="0.15">
      <c r="B15" s="30">
        <v>2</v>
      </c>
      <c r="C15" s="31" t="s">
        <v>78</v>
      </c>
      <c r="D15" s="31" t="s">
        <v>79</v>
      </c>
      <c r="E15" s="32" t="s">
        <v>81</v>
      </c>
      <c r="F15" s="33" t="s">
        <v>84</v>
      </c>
      <c r="G15" s="34" t="s">
        <v>183</v>
      </c>
      <c r="H15" s="34" t="s">
        <v>140</v>
      </c>
      <c r="I15" s="31" t="s">
        <v>66</v>
      </c>
      <c r="J15" s="31" t="s">
        <v>63</v>
      </c>
      <c r="K15" s="19">
        <f t="shared" ref="K15:K28" si="6">AJ15+AK15</f>
        <v>5</v>
      </c>
      <c r="L15" s="18" t="str">
        <f t="shared" si="0"/>
        <v>MEDIO</v>
      </c>
      <c r="M15" s="35" t="s">
        <v>75</v>
      </c>
      <c r="N15" s="34" t="s">
        <v>188</v>
      </c>
      <c r="O15" s="31" t="s">
        <v>66</v>
      </c>
      <c r="P15" s="31" t="s">
        <v>62</v>
      </c>
      <c r="Q15" s="19">
        <f t="shared" ref="Q15:Q28" si="7">AL15+AM15</f>
        <v>4</v>
      </c>
      <c r="R15" s="18" t="str">
        <f t="shared" si="1"/>
        <v>BAJO</v>
      </c>
      <c r="S15" s="35" t="s">
        <v>77</v>
      </c>
      <c r="T15" s="34" t="s">
        <v>190</v>
      </c>
      <c r="U15" s="39" t="s">
        <v>128</v>
      </c>
      <c r="V15" s="34" t="s">
        <v>105</v>
      </c>
      <c r="W15" s="34" t="s">
        <v>168</v>
      </c>
      <c r="X15" s="40" t="s">
        <v>169</v>
      </c>
      <c r="AJ15" s="21">
        <f t="shared" si="2"/>
        <v>2</v>
      </c>
      <c r="AK15" s="21">
        <f t="shared" si="3"/>
        <v>3</v>
      </c>
      <c r="AL15" s="21">
        <f t="shared" ref="AL15:AL28" si="8">IF(O15="RARO (1)",1,IF(O15="IMPROBABLE (2)",2,IF(O15="POSIBLE (3)",3,IF(O15="PROBABLE (4)",4,IF(O15="CASI CIERTO (5)",5,0)))))</f>
        <v>2</v>
      </c>
      <c r="AM15" s="21">
        <f t="shared" ref="AM15:AM28" si="9">IF(P15="INSIGNIFICANTE (1)",1,IF(P15="MENOR (2)",2,IF(P15="MODERADO (3)",3,IF(P15="MAYOR (4) ",4,IF(P15="CATASTROFICO (5)",5,0)))))</f>
        <v>2</v>
      </c>
    </row>
    <row r="16" spans="2:45" ht="164.25" customHeight="1" x14ac:dyDescent="0.15">
      <c r="B16" s="30">
        <v>3</v>
      </c>
      <c r="C16" s="31" t="s">
        <v>60</v>
      </c>
      <c r="D16" s="31" t="s">
        <v>79</v>
      </c>
      <c r="E16" s="32" t="s">
        <v>81</v>
      </c>
      <c r="F16" s="33" t="s">
        <v>84</v>
      </c>
      <c r="G16" s="34" t="s">
        <v>141</v>
      </c>
      <c r="H16" s="34" t="s">
        <v>142</v>
      </c>
      <c r="I16" s="31" t="s">
        <v>65</v>
      </c>
      <c r="J16" s="31" t="s">
        <v>64</v>
      </c>
      <c r="K16" s="19">
        <f t="shared" ref="K16" si="10">AJ16+AK16</f>
        <v>5</v>
      </c>
      <c r="L16" s="18" t="str">
        <f t="shared" ref="L16" si="11">IF(OR(K16=2, K16=3, K16=4), "BAJO", IF(K16=5, "MEDIO", IF(OR(K16=6, K16=7), "ALTO", IF(OR(K16=8, K16=9, K16=10), "EXTREMO", ""))))</f>
        <v>MEDIO</v>
      </c>
      <c r="M16" s="35" t="s">
        <v>75</v>
      </c>
      <c r="N16" s="34" t="s">
        <v>189</v>
      </c>
      <c r="O16" s="31" t="s">
        <v>65</v>
      </c>
      <c r="P16" s="31" t="s">
        <v>63</v>
      </c>
      <c r="Q16" s="19">
        <f t="shared" ref="Q16" si="12">AL16+AM16</f>
        <v>4</v>
      </c>
      <c r="R16" s="18" t="str">
        <f t="shared" ref="R16" si="13">IF(OR(Q16=2, Q16=3, Q16=4), "BAJO", IF(Q16=5, "MEDIO", IF(OR(Q16=6, Q16=7), "ALTO", IF(OR(Q16=8, Q16=9, Q16=10), "EXTREMO", ""))))</f>
        <v>BAJO</v>
      </c>
      <c r="S16" s="35" t="s">
        <v>96</v>
      </c>
      <c r="T16" s="34" t="s">
        <v>190</v>
      </c>
      <c r="U16" s="39" t="s">
        <v>128</v>
      </c>
      <c r="V16" s="36" t="s">
        <v>158</v>
      </c>
      <c r="W16" s="36" t="s">
        <v>139</v>
      </c>
      <c r="X16" s="38" t="s">
        <v>159</v>
      </c>
      <c r="AJ16" s="21">
        <f t="shared" si="2"/>
        <v>1</v>
      </c>
      <c r="AK16" s="21">
        <f t="shared" si="3"/>
        <v>4</v>
      </c>
      <c r="AL16" s="21">
        <f t="shared" ref="AL16" si="14">IF(O16="RARO (1)",1,IF(O16="IMPROBABLE (2)",2,IF(O16="POSIBLE (3)",3,IF(O16="PROBABLE (4)",4,IF(O16="CASI CIERTO (5)",5,0)))))</f>
        <v>1</v>
      </c>
      <c r="AM16" s="21">
        <f t="shared" ref="AM16" si="15">IF(P16="INSIGNIFICANTE (1)",1,IF(P16="MENOR (2)",2,IF(P16="MODERADO (3)",3,IF(P16="MAYOR (4) ",4,IF(P16="CATASTROFICO (5)",5,0)))))</f>
        <v>3</v>
      </c>
    </row>
    <row r="17" spans="2:39" ht="220.5" customHeight="1" x14ac:dyDescent="0.15">
      <c r="B17" s="30">
        <v>4</v>
      </c>
      <c r="C17" s="31" t="s">
        <v>60</v>
      </c>
      <c r="D17" s="31" t="s">
        <v>80</v>
      </c>
      <c r="E17" s="32" t="s">
        <v>82</v>
      </c>
      <c r="F17" s="33" t="s">
        <v>122</v>
      </c>
      <c r="G17" s="34" t="s">
        <v>106</v>
      </c>
      <c r="H17" s="36" t="s">
        <v>175</v>
      </c>
      <c r="I17" s="31" t="s">
        <v>65</v>
      </c>
      <c r="J17" s="31" t="s">
        <v>64</v>
      </c>
      <c r="K17" s="19">
        <f t="shared" si="6"/>
        <v>5</v>
      </c>
      <c r="L17" s="18" t="str">
        <f t="shared" si="0"/>
        <v>MEDIO</v>
      </c>
      <c r="M17" s="35" t="s">
        <v>95</v>
      </c>
      <c r="N17" s="36" t="s">
        <v>191</v>
      </c>
      <c r="O17" s="31" t="s">
        <v>65</v>
      </c>
      <c r="P17" s="31" t="s">
        <v>63</v>
      </c>
      <c r="Q17" s="19">
        <f t="shared" si="7"/>
        <v>4</v>
      </c>
      <c r="R17" s="18" t="str">
        <f t="shared" si="1"/>
        <v>BAJO</v>
      </c>
      <c r="S17" s="35" t="s">
        <v>96</v>
      </c>
      <c r="T17" s="34" t="s">
        <v>190</v>
      </c>
      <c r="U17" s="39" t="s">
        <v>128</v>
      </c>
      <c r="V17" s="36" t="s">
        <v>129</v>
      </c>
      <c r="W17" s="41" t="s">
        <v>107</v>
      </c>
      <c r="X17" s="42" t="s">
        <v>108</v>
      </c>
      <c r="AB17" s="21">
        <v>10</v>
      </c>
      <c r="AJ17" s="21">
        <f t="shared" si="2"/>
        <v>1</v>
      </c>
      <c r="AK17" s="21">
        <f t="shared" si="3"/>
        <v>4</v>
      </c>
      <c r="AL17" s="21">
        <f t="shared" si="8"/>
        <v>1</v>
      </c>
      <c r="AM17" s="21">
        <f t="shared" si="9"/>
        <v>3</v>
      </c>
    </row>
    <row r="18" spans="2:39" ht="136.5" customHeight="1" x14ac:dyDescent="0.15">
      <c r="B18" s="30">
        <v>5</v>
      </c>
      <c r="C18" s="31" t="s">
        <v>60</v>
      </c>
      <c r="D18" s="31" t="s">
        <v>80</v>
      </c>
      <c r="E18" s="32" t="s">
        <v>97</v>
      </c>
      <c r="F18" s="33" t="s">
        <v>122</v>
      </c>
      <c r="G18" s="34" t="s">
        <v>143</v>
      </c>
      <c r="H18" s="34" t="s">
        <v>144</v>
      </c>
      <c r="I18" s="31" t="s">
        <v>66</v>
      </c>
      <c r="J18" s="31" t="s">
        <v>63</v>
      </c>
      <c r="K18" s="19">
        <f t="shared" ref="K18" si="16">AJ18+AK18</f>
        <v>5</v>
      </c>
      <c r="L18" s="18" t="str">
        <f t="shared" ref="L18" si="17">IF(OR(K18=2, K18=3, K18=4), "BAJO", IF(K18=5, "MEDIO", IF(OR(K18=6, K18=7), "ALTO", IF(OR(K18=8, K18=9, K18=10), "EXTREMO", ""))))</f>
        <v>MEDIO</v>
      </c>
      <c r="M18" s="35" t="s">
        <v>74</v>
      </c>
      <c r="N18" s="34" t="s">
        <v>160</v>
      </c>
      <c r="O18" s="31" t="s">
        <v>65</v>
      </c>
      <c r="P18" s="31" t="s">
        <v>63</v>
      </c>
      <c r="Q18" s="19">
        <f t="shared" ref="Q18" si="18">AL18+AM18</f>
        <v>4</v>
      </c>
      <c r="R18" s="18" t="str">
        <f t="shared" ref="R18" si="19">IF(OR(Q18=2, Q18=3, Q18=4), "BAJO", IF(Q18=5, "MEDIO", IF(OR(Q18=6, Q18=7), "ALTO", IF(OR(Q18=8, Q18=9, Q18=10), "EXTREMO", ""))))</f>
        <v>BAJO</v>
      </c>
      <c r="S18" s="35" t="s">
        <v>76</v>
      </c>
      <c r="T18" s="34" t="s">
        <v>196</v>
      </c>
      <c r="U18" s="39" t="s">
        <v>161</v>
      </c>
      <c r="V18" s="34" t="s">
        <v>197</v>
      </c>
      <c r="W18" s="34" t="s">
        <v>145</v>
      </c>
      <c r="X18" s="42" t="s">
        <v>162</v>
      </c>
      <c r="AJ18" s="21">
        <f t="shared" si="2"/>
        <v>2</v>
      </c>
      <c r="AK18" s="21">
        <f t="shared" si="3"/>
        <v>3</v>
      </c>
      <c r="AL18" s="21">
        <f t="shared" ref="AL18" si="20">IF(O18="RARO (1)",1,IF(O18="IMPROBABLE (2)",2,IF(O18="POSIBLE (3)",3,IF(O18="PROBABLE (4)",4,IF(O18="CASI CIERTO (5)",5,0)))))</f>
        <v>1</v>
      </c>
      <c r="AM18" s="21">
        <f t="shared" ref="AM18" si="21">IF(P18="INSIGNIFICANTE (1)",1,IF(P18="MENOR (2)",2,IF(P18="MODERADO (3)",3,IF(P18="MAYOR (4) ",4,IF(P18="CATASTROFICO (5)",5,0)))))</f>
        <v>3</v>
      </c>
    </row>
    <row r="19" spans="2:39" ht="171.75" customHeight="1" x14ac:dyDescent="0.15">
      <c r="B19" s="30">
        <v>6</v>
      </c>
      <c r="C19" s="31" t="s">
        <v>78</v>
      </c>
      <c r="D19" s="31" t="s">
        <v>79</v>
      </c>
      <c r="E19" s="32" t="s">
        <v>81</v>
      </c>
      <c r="F19" s="33" t="s">
        <v>122</v>
      </c>
      <c r="G19" s="34" t="s">
        <v>184</v>
      </c>
      <c r="H19" s="34" t="s">
        <v>130</v>
      </c>
      <c r="I19" s="31" t="s">
        <v>65</v>
      </c>
      <c r="J19" s="31" t="s">
        <v>64</v>
      </c>
      <c r="K19" s="24">
        <f t="shared" si="6"/>
        <v>5</v>
      </c>
      <c r="L19" s="22" t="str">
        <f t="shared" si="0"/>
        <v>MEDIO</v>
      </c>
      <c r="M19" s="35" t="s">
        <v>95</v>
      </c>
      <c r="N19" s="34" t="s">
        <v>192</v>
      </c>
      <c r="O19" s="31" t="s">
        <v>65</v>
      </c>
      <c r="P19" s="31" t="s">
        <v>63</v>
      </c>
      <c r="Q19" s="24">
        <f t="shared" si="7"/>
        <v>4</v>
      </c>
      <c r="R19" s="22" t="str">
        <f t="shared" si="1"/>
        <v>BAJO</v>
      </c>
      <c r="S19" s="35" t="s">
        <v>76</v>
      </c>
      <c r="T19" s="34" t="s">
        <v>190</v>
      </c>
      <c r="U19" s="39" t="s">
        <v>128</v>
      </c>
      <c r="V19" s="34" t="s">
        <v>170</v>
      </c>
      <c r="W19" s="41" t="s">
        <v>193</v>
      </c>
      <c r="X19" s="42" t="s">
        <v>171</v>
      </c>
      <c r="AJ19" s="21">
        <f t="shared" si="2"/>
        <v>1</v>
      </c>
      <c r="AK19" s="21">
        <f t="shared" si="3"/>
        <v>4</v>
      </c>
      <c r="AL19" s="21">
        <f t="shared" si="8"/>
        <v>1</v>
      </c>
      <c r="AM19" s="21">
        <f t="shared" si="9"/>
        <v>3</v>
      </c>
    </row>
    <row r="20" spans="2:39" ht="164.25" customHeight="1" x14ac:dyDescent="0.15">
      <c r="B20" s="30">
        <v>7</v>
      </c>
      <c r="C20" s="31" t="s">
        <v>60</v>
      </c>
      <c r="D20" s="31" t="s">
        <v>80</v>
      </c>
      <c r="E20" s="32" t="s">
        <v>82</v>
      </c>
      <c r="F20" s="33" t="s">
        <v>122</v>
      </c>
      <c r="G20" s="34" t="s">
        <v>109</v>
      </c>
      <c r="H20" s="34" t="s">
        <v>153</v>
      </c>
      <c r="I20" s="31" t="s">
        <v>65</v>
      </c>
      <c r="J20" s="31" t="s">
        <v>64</v>
      </c>
      <c r="K20" s="24">
        <f t="shared" si="6"/>
        <v>5</v>
      </c>
      <c r="L20" s="22" t="str">
        <f t="shared" si="0"/>
        <v>MEDIO</v>
      </c>
      <c r="M20" s="35" t="s">
        <v>74</v>
      </c>
      <c r="N20" s="34" t="s">
        <v>110</v>
      </c>
      <c r="O20" s="31" t="s">
        <v>65</v>
      </c>
      <c r="P20" s="31" t="s">
        <v>63</v>
      </c>
      <c r="Q20" s="24">
        <f t="shared" si="7"/>
        <v>4</v>
      </c>
      <c r="R20" s="22" t="str">
        <f t="shared" si="1"/>
        <v>BAJO</v>
      </c>
      <c r="S20" s="35" t="s">
        <v>76</v>
      </c>
      <c r="T20" s="34" t="s">
        <v>194</v>
      </c>
      <c r="U20" s="37" t="s">
        <v>111</v>
      </c>
      <c r="V20" s="37" t="s">
        <v>176</v>
      </c>
      <c r="W20" s="37" t="s">
        <v>195</v>
      </c>
      <c r="X20" s="43" t="s">
        <v>131</v>
      </c>
      <c r="AJ20" s="21">
        <f t="shared" si="2"/>
        <v>1</v>
      </c>
      <c r="AK20" s="21">
        <f t="shared" si="3"/>
        <v>4</v>
      </c>
      <c r="AL20" s="21">
        <f t="shared" si="8"/>
        <v>1</v>
      </c>
      <c r="AM20" s="21">
        <f t="shared" si="9"/>
        <v>3</v>
      </c>
    </row>
    <row r="21" spans="2:39" ht="166.5" customHeight="1" x14ac:dyDescent="0.15">
      <c r="B21" s="30">
        <v>8</v>
      </c>
      <c r="C21" s="31" t="s">
        <v>60</v>
      </c>
      <c r="D21" s="31" t="s">
        <v>80</v>
      </c>
      <c r="E21" s="32" t="s">
        <v>100</v>
      </c>
      <c r="F21" s="33" t="s">
        <v>84</v>
      </c>
      <c r="G21" s="44" t="s">
        <v>185</v>
      </c>
      <c r="H21" s="34" t="s">
        <v>152</v>
      </c>
      <c r="I21" s="31" t="s">
        <v>65</v>
      </c>
      <c r="J21" s="31" t="s">
        <v>64</v>
      </c>
      <c r="K21" s="24">
        <f t="shared" si="6"/>
        <v>5</v>
      </c>
      <c r="L21" s="22" t="str">
        <f t="shared" si="0"/>
        <v>MEDIO</v>
      </c>
      <c r="M21" s="35" t="s">
        <v>74</v>
      </c>
      <c r="N21" s="44" t="s">
        <v>132</v>
      </c>
      <c r="O21" s="31" t="s">
        <v>65</v>
      </c>
      <c r="P21" s="31" t="s">
        <v>63</v>
      </c>
      <c r="Q21" s="24">
        <f t="shared" si="7"/>
        <v>4</v>
      </c>
      <c r="R21" s="22" t="str">
        <f t="shared" si="1"/>
        <v>BAJO</v>
      </c>
      <c r="S21" s="35" t="s">
        <v>77</v>
      </c>
      <c r="T21" s="41" t="s">
        <v>198</v>
      </c>
      <c r="U21" s="41" t="s">
        <v>174</v>
      </c>
      <c r="V21" s="41" t="s">
        <v>133</v>
      </c>
      <c r="W21" s="41" t="s">
        <v>199</v>
      </c>
      <c r="X21" s="42" t="s">
        <v>177</v>
      </c>
      <c r="AB21" s="21">
        <v>10</v>
      </c>
      <c r="AJ21" s="21">
        <f t="shared" si="2"/>
        <v>1</v>
      </c>
      <c r="AK21" s="21">
        <f t="shared" si="3"/>
        <v>4</v>
      </c>
      <c r="AL21" s="21">
        <f t="shared" si="8"/>
        <v>1</v>
      </c>
      <c r="AM21" s="21">
        <f t="shared" si="9"/>
        <v>3</v>
      </c>
    </row>
    <row r="22" spans="2:39" ht="96" customHeight="1" x14ac:dyDescent="0.15">
      <c r="B22" s="30">
        <v>9</v>
      </c>
      <c r="C22" s="31" t="s">
        <v>78</v>
      </c>
      <c r="D22" s="31" t="s">
        <v>79</v>
      </c>
      <c r="E22" s="32" t="s">
        <v>82</v>
      </c>
      <c r="F22" s="33" t="s">
        <v>84</v>
      </c>
      <c r="G22" s="44" t="s">
        <v>134</v>
      </c>
      <c r="H22" s="34" t="s">
        <v>135</v>
      </c>
      <c r="I22" s="31" t="s">
        <v>65</v>
      </c>
      <c r="J22" s="31" t="s">
        <v>64</v>
      </c>
      <c r="K22" s="19">
        <f t="shared" si="6"/>
        <v>5</v>
      </c>
      <c r="L22" s="18" t="str">
        <f t="shared" ref="L22" si="22">IF(OR(K22=2, K22=3, K22=4), "BAJO", IF(K22=5, "MEDIO", IF(OR(K22=6, K22=7), "ALTO", IF(OR(K22=8, K22=9, K22=10), "EXTREMO", ""))))</f>
        <v>MEDIO</v>
      </c>
      <c r="M22" s="35" t="s">
        <v>75</v>
      </c>
      <c r="N22" s="44" t="s">
        <v>136</v>
      </c>
      <c r="O22" s="31" t="s">
        <v>65</v>
      </c>
      <c r="P22" s="31" t="s">
        <v>62</v>
      </c>
      <c r="Q22" s="19">
        <f t="shared" si="7"/>
        <v>3</v>
      </c>
      <c r="R22" s="18" t="str">
        <f t="shared" si="1"/>
        <v>BAJO</v>
      </c>
      <c r="S22" s="35" t="s">
        <v>77</v>
      </c>
      <c r="T22" s="37" t="s">
        <v>200</v>
      </c>
      <c r="U22" s="37" t="s">
        <v>112</v>
      </c>
      <c r="V22" s="37" t="s">
        <v>178</v>
      </c>
      <c r="W22" s="37" t="s">
        <v>137</v>
      </c>
      <c r="X22" s="43" t="s">
        <v>179</v>
      </c>
      <c r="AB22" s="21">
        <v>10</v>
      </c>
      <c r="AJ22" s="21">
        <f t="shared" si="2"/>
        <v>1</v>
      </c>
      <c r="AK22" s="21">
        <f t="shared" si="3"/>
        <v>4</v>
      </c>
      <c r="AL22" s="21">
        <f t="shared" si="8"/>
        <v>1</v>
      </c>
      <c r="AM22" s="21">
        <f t="shared" si="9"/>
        <v>2</v>
      </c>
    </row>
    <row r="23" spans="2:39" ht="135.75" customHeight="1" x14ac:dyDescent="0.15">
      <c r="B23" s="30">
        <v>10</v>
      </c>
      <c r="C23" s="31" t="s">
        <v>60</v>
      </c>
      <c r="D23" s="31" t="s">
        <v>79</v>
      </c>
      <c r="E23" s="32" t="s">
        <v>98</v>
      </c>
      <c r="F23" s="33" t="s">
        <v>84</v>
      </c>
      <c r="G23" s="37" t="s">
        <v>113</v>
      </c>
      <c r="H23" s="37" t="s">
        <v>146</v>
      </c>
      <c r="I23" s="31" t="s">
        <v>65</v>
      </c>
      <c r="J23" s="31" t="s">
        <v>63</v>
      </c>
      <c r="K23" s="19">
        <f t="shared" si="6"/>
        <v>4</v>
      </c>
      <c r="L23" s="18" t="str">
        <f t="shared" si="0"/>
        <v>BAJO</v>
      </c>
      <c r="M23" s="35" t="s">
        <v>75</v>
      </c>
      <c r="N23" s="44" t="s">
        <v>147</v>
      </c>
      <c r="O23" s="31" t="s">
        <v>65</v>
      </c>
      <c r="P23" s="31" t="s">
        <v>62</v>
      </c>
      <c r="Q23" s="19">
        <f t="shared" si="7"/>
        <v>3</v>
      </c>
      <c r="R23" s="18" t="str">
        <f t="shared" si="1"/>
        <v>BAJO</v>
      </c>
      <c r="S23" s="35" t="s">
        <v>77</v>
      </c>
      <c r="T23" s="37" t="s">
        <v>200</v>
      </c>
      <c r="U23" s="37" t="s">
        <v>112</v>
      </c>
      <c r="V23" s="37" t="s">
        <v>163</v>
      </c>
      <c r="W23" s="37" t="s">
        <v>148</v>
      </c>
      <c r="X23" s="43" t="s">
        <v>179</v>
      </c>
      <c r="AB23" s="21">
        <v>10</v>
      </c>
      <c r="AJ23" s="21">
        <f t="shared" si="2"/>
        <v>1</v>
      </c>
      <c r="AK23" s="21">
        <f t="shared" si="3"/>
        <v>3</v>
      </c>
      <c r="AL23" s="21">
        <f t="shared" si="8"/>
        <v>1</v>
      </c>
      <c r="AM23" s="21">
        <f t="shared" si="9"/>
        <v>2</v>
      </c>
    </row>
    <row r="24" spans="2:39" ht="237" customHeight="1" x14ac:dyDescent="0.15">
      <c r="B24" s="30">
        <v>11</v>
      </c>
      <c r="C24" s="31" t="s">
        <v>60</v>
      </c>
      <c r="D24" s="31" t="s">
        <v>79</v>
      </c>
      <c r="E24" s="32" t="s">
        <v>82</v>
      </c>
      <c r="F24" s="33" t="s">
        <v>84</v>
      </c>
      <c r="G24" s="34" t="s">
        <v>149</v>
      </c>
      <c r="H24" s="36" t="s">
        <v>186</v>
      </c>
      <c r="I24" s="31" t="s">
        <v>66</v>
      </c>
      <c r="J24" s="31" t="s">
        <v>64</v>
      </c>
      <c r="K24" s="19">
        <f t="shared" si="6"/>
        <v>6</v>
      </c>
      <c r="L24" s="18" t="str">
        <f t="shared" si="0"/>
        <v>ALTO</v>
      </c>
      <c r="M24" s="35" t="s">
        <v>95</v>
      </c>
      <c r="N24" s="34" t="s">
        <v>214</v>
      </c>
      <c r="O24" s="31" t="s">
        <v>65</v>
      </c>
      <c r="P24" s="31" t="s">
        <v>63</v>
      </c>
      <c r="Q24" s="19">
        <f t="shared" si="7"/>
        <v>4</v>
      </c>
      <c r="R24" s="18" t="str">
        <f t="shared" si="1"/>
        <v>BAJO</v>
      </c>
      <c r="S24" s="35" t="s">
        <v>76</v>
      </c>
      <c r="T24" s="36" t="s">
        <v>201</v>
      </c>
      <c r="U24" s="37" t="s">
        <v>202</v>
      </c>
      <c r="V24" s="36" t="s">
        <v>180</v>
      </c>
      <c r="W24" s="36" t="s">
        <v>181</v>
      </c>
      <c r="X24" s="38" t="s">
        <v>182</v>
      </c>
      <c r="AB24" s="21">
        <v>10</v>
      </c>
      <c r="AJ24" s="21">
        <f t="shared" si="2"/>
        <v>2</v>
      </c>
      <c r="AK24" s="21">
        <f t="shared" si="3"/>
        <v>4</v>
      </c>
      <c r="AL24" s="21">
        <f t="shared" si="8"/>
        <v>1</v>
      </c>
      <c r="AM24" s="21">
        <f t="shared" si="9"/>
        <v>3</v>
      </c>
    </row>
    <row r="25" spans="2:39" ht="157.5" customHeight="1" x14ac:dyDescent="0.15">
      <c r="B25" s="30">
        <v>12</v>
      </c>
      <c r="C25" s="31" t="s">
        <v>78</v>
      </c>
      <c r="D25" s="31" t="s">
        <v>80</v>
      </c>
      <c r="E25" s="32" t="s">
        <v>82</v>
      </c>
      <c r="F25" s="33" t="s">
        <v>122</v>
      </c>
      <c r="G25" s="44" t="s">
        <v>150</v>
      </c>
      <c r="H25" s="34" t="s">
        <v>164</v>
      </c>
      <c r="I25" s="31" t="s">
        <v>67</v>
      </c>
      <c r="J25" s="31" t="s">
        <v>64</v>
      </c>
      <c r="K25" s="19">
        <f t="shared" si="6"/>
        <v>7</v>
      </c>
      <c r="L25" s="18" t="str">
        <f t="shared" si="0"/>
        <v>ALTO</v>
      </c>
      <c r="M25" s="35" t="s">
        <v>95</v>
      </c>
      <c r="N25" s="34" t="s">
        <v>151</v>
      </c>
      <c r="O25" s="31" t="s">
        <v>66</v>
      </c>
      <c r="P25" s="31" t="s">
        <v>63</v>
      </c>
      <c r="Q25" s="19">
        <f t="shared" si="7"/>
        <v>5</v>
      </c>
      <c r="R25" s="18" t="str">
        <f t="shared" si="1"/>
        <v>MEDIO</v>
      </c>
      <c r="S25" s="35" t="s">
        <v>76</v>
      </c>
      <c r="T25" s="36" t="s">
        <v>203</v>
      </c>
      <c r="U25" s="39" t="s">
        <v>165</v>
      </c>
      <c r="V25" s="39" t="s">
        <v>166</v>
      </c>
      <c r="W25" s="39" t="s">
        <v>204</v>
      </c>
      <c r="X25" s="45" t="s">
        <v>172</v>
      </c>
      <c r="AJ25" s="21">
        <f t="shared" si="2"/>
        <v>3</v>
      </c>
      <c r="AK25" s="21">
        <f t="shared" si="3"/>
        <v>4</v>
      </c>
      <c r="AL25" s="21">
        <f t="shared" si="8"/>
        <v>2</v>
      </c>
      <c r="AM25" s="21">
        <f t="shared" si="9"/>
        <v>3</v>
      </c>
    </row>
    <row r="26" spans="2:39" ht="228" customHeight="1" x14ac:dyDescent="0.15">
      <c r="B26" s="30">
        <v>13</v>
      </c>
      <c r="C26" s="31" t="s">
        <v>78</v>
      </c>
      <c r="D26" s="31" t="s">
        <v>80</v>
      </c>
      <c r="E26" s="32" t="s">
        <v>99</v>
      </c>
      <c r="F26" s="33" t="s">
        <v>84</v>
      </c>
      <c r="G26" s="44" t="s">
        <v>138</v>
      </c>
      <c r="H26" s="34" t="s">
        <v>154</v>
      </c>
      <c r="I26" s="31" t="s">
        <v>66</v>
      </c>
      <c r="J26" s="31" t="s">
        <v>62</v>
      </c>
      <c r="K26" s="24">
        <f t="shared" si="6"/>
        <v>4</v>
      </c>
      <c r="L26" s="22" t="str">
        <f t="shared" si="0"/>
        <v>BAJO</v>
      </c>
      <c r="M26" s="35" t="s">
        <v>95</v>
      </c>
      <c r="N26" s="34" t="s">
        <v>205</v>
      </c>
      <c r="O26" s="31" t="s">
        <v>65</v>
      </c>
      <c r="P26" s="31" t="s">
        <v>62</v>
      </c>
      <c r="Q26" s="24">
        <f t="shared" si="7"/>
        <v>3</v>
      </c>
      <c r="R26" s="22" t="str">
        <f t="shared" si="1"/>
        <v>BAJO</v>
      </c>
      <c r="S26" s="35" t="s">
        <v>77</v>
      </c>
      <c r="T26" s="34" t="s">
        <v>206</v>
      </c>
      <c r="U26" s="39" t="s">
        <v>167</v>
      </c>
      <c r="V26" s="34" t="s">
        <v>114</v>
      </c>
      <c r="W26" s="34" t="s">
        <v>207</v>
      </c>
      <c r="X26" s="42" t="s">
        <v>173</v>
      </c>
      <c r="AJ26" s="21">
        <f t="shared" si="2"/>
        <v>2</v>
      </c>
      <c r="AK26" s="21">
        <f t="shared" si="3"/>
        <v>2</v>
      </c>
      <c r="AL26" s="21">
        <f t="shared" si="8"/>
        <v>1</v>
      </c>
      <c r="AM26" s="21">
        <f t="shared" si="9"/>
        <v>2</v>
      </c>
    </row>
    <row r="27" spans="2:39" ht="96" customHeight="1" x14ac:dyDescent="0.15">
      <c r="B27" s="30">
        <v>14</v>
      </c>
      <c r="C27" s="31" t="s">
        <v>60</v>
      </c>
      <c r="D27" s="31" t="s">
        <v>80</v>
      </c>
      <c r="E27" s="32" t="s">
        <v>90</v>
      </c>
      <c r="F27" s="33" t="s">
        <v>122</v>
      </c>
      <c r="G27" s="36" t="s">
        <v>115</v>
      </c>
      <c r="H27" s="36" t="s">
        <v>116</v>
      </c>
      <c r="I27" s="31" t="s">
        <v>67</v>
      </c>
      <c r="J27" s="31" t="s">
        <v>64</v>
      </c>
      <c r="K27" s="24">
        <f t="shared" si="6"/>
        <v>7</v>
      </c>
      <c r="L27" s="22" t="str">
        <f t="shared" si="0"/>
        <v>ALTO</v>
      </c>
      <c r="M27" s="35" t="s">
        <v>95</v>
      </c>
      <c r="N27" s="41" t="s">
        <v>155</v>
      </c>
      <c r="O27" s="31" t="s">
        <v>66</v>
      </c>
      <c r="P27" s="31" t="s">
        <v>63</v>
      </c>
      <c r="Q27" s="24">
        <f t="shared" si="7"/>
        <v>5</v>
      </c>
      <c r="R27" s="22" t="str">
        <f t="shared" si="1"/>
        <v>MEDIO</v>
      </c>
      <c r="S27" s="35" t="s">
        <v>76</v>
      </c>
      <c r="T27" s="44" t="s">
        <v>208</v>
      </c>
      <c r="U27" s="41" t="s">
        <v>174</v>
      </c>
      <c r="V27" s="41" t="s">
        <v>209</v>
      </c>
      <c r="W27" s="41" t="s">
        <v>156</v>
      </c>
      <c r="X27" s="42" t="s">
        <v>117</v>
      </c>
      <c r="Y27" s="29"/>
      <c r="Z27" s="25"/>
      <c r="AA27" s="25"/>
      <c r="AB27" s="25"/>
      <c r="AC27" s="25"/>
      <c r="AD27" s="23"/>
      <c r="AE27" s="25"/>
      <c r="AJ27" s="21">
        <f t="shared" si="2"/>
        <v>3</v>
      </c>
      <c r="AK27" s="21">
        <f t="shared" si="3"/>
        <v>4</v>
      </c>
      <c r="AL27" s="21">
        <f t="shared" si="8"/>
        <v>2</v>
      </c>
      <c r="AM27" s="21">
        <f t="shared" si="9"/>
        <v>3</v>
      </c>
    </row>
    <row r="28" spans="2:39" ht="70" x14ac:dyDescent="0.15">
      <c r="B28" s="30">
        <v>15</v>
      </c>
      <c r="C28" s="31" t="s">
        <v>78</v>
      </c>
      <c r="D28" s="31" t="s">
        <v>80</v>
      </c>
      <c r="E28" s="32" t="s">
        <v>90</v>
      </c>
      <c r="F28" s="33" t="s">
        <v>84</v>
      </c>
      <c r="G28" s="37" t="s">
        <v>118</v>
      </c>
      <c r="H28" s="37" t="s">
        <v>119</v>
      </c>
      <c r="I28" s="31" t="s">
        <v>66</v>
      </c>
      <c r="J28" s="31" t="s">
        <v>63</v>
      </c>
      <c r="K28" s="24">
        <f t="shared" si="6"/>
        <v>5</v>
      </c>
      <c r="L28" s="22" t="str">
        <f t="shared" si="0"/>
        <v>MEDIO</v>
      </c>
      <c r="M28" s="35" t="s">
        <v>95</v>
      </c>
      <c r="N28" s="36" t="s">
        <v>120</v>
      </c>
      <c r="O28" s="31" t="s">
        <v>66</v>
      </c>
      <c r="P28" s="31" t="s">
        <v>62</v>
      </c>
      <c r="Q28" s="24">
        <f t="shared" si="7"/>
        <v>4</v>
      </c>
      <c r="R28" s="22" t="str">
        <f t="shared" si="1"/>
        <v>BAJO</v>
      </c>
      <c r="S28" s="35" t="s">
        <v>76</v>
      </c>
      <c r="T28" s="34" t="s">
        <v>210</v>
      </c>
      <c r="U28" s="36" t="s">
        <v>211</v>
      </c>
      <c r="V28" s="41" t="s">
        <v>209</v>
      </c>
      <c r="W28" s="37" t="s">
        <v>121</v>
      </c>
      <c r="X28" s="42" t="s">
        <v>212</v>
      </c>
      <c r="AJ28" s="21">
        <f t="shared" si="2"/>
        <v>2</v>
      </c>
      <c r="AK28" s="21">
        <f t="shared" si="3"/>
        <v>3</v>
      </c>
      <c r="AL28" s="21">
        <f t="shared" si="8"/>
        <v>2</v>
      </c>
      <c r="AM28" s="21">
        <f t="shared" si="9"/>
        <v>2</v>
      </c>
    </row>
  </sheetData>
  <autoFilter ref="A13:AS28" xr:uid="{00000000-0009-0000-0000-000000000000}"/>
  <dataConsolidate/>
  <mergeCells count="28">
    <mergeCell ref="B4:X4"/>
    <mergeCell ref="W5:X8"/>
    <mergeCell ref="L5:L13"/>
    <mergeCell ref="M5:M13"/>
    <mergeCell ref="F5:F13"/>
    <mergeCell ref="E5:E13"/>
    <mergeCell ref="U5:U13"/>
    <mergeCell ref="G5:G13"/>
    <mergeCell ref="H5:H13"/>
    <mergeCell ref="I5:I13"/>
    <mergeCell ref="J5:J13"/>
    <mergeCell ref="K5:K13"/>
    <mergeCell ref="B3:X3"/>
    <mergeCell ref="B2:X2"/>
    <mergeCell ref="W9:W13"/>
    <mergeCell ref="X9:X13"/>
    <mergeCell ref="V5:V13"/>
    <mergeCell ref="P9:P13"/>
    <mergeCell ref="O5:R8"/>
    <mergeCell ref="S5:S13"/>
    <mergeCell ref="T5:T13"/>
    <mergeCell ref="O9:O13"/>
    <mergeCell ref="Q9:Q13"/>
    <mergeCell ref="R9:R13"/>
    <mergeCell ref="N5:N13"/>
    <mergeCell ref="B5:B13"/>
    <mergeCell ref="C5:C13"/>
    <mergeCell ref="D5:D13"/>
  </mergeCells>
  <conditionalFormatting sqref="L14:L28 R14:R28">
    <cfRule type="containsText" dxfId="3" priority="1" operator="containsText" text="BAJO">
      <formula>NOT(ISERROR(SEARCH("BAJO",L14)))</formula>
    </cfRule>
    <cfRule type="containsText" dxfId="2" priority="2" operator="containsText" text="MEDIO">
      <formula>NOT(ISERROR(SEARCH("MEDIO",L14)))</formula>
    </cfRule>
    <cfRule type="containsText" dxfId="1" priority="3" operator="containsText" text="ALTO">
      <formula>NOT(ISERROR(SEARCH("ALTO",L14)))</formula>
    </cfRule>
    <cfRule type="containsText" dxfId="0" priority="4" operator="containsText" text="EXTREMO">
      <formula>NOT(ISERROR(SEARCH("EXTREMO",L14)))</formula>
    </cfRule>
  </conditionalFormatting>
  <dataValidations count="14">
    <dataValidation type="list" allowBlank="1" showInputMessage="1" showErrorMessage="1" sqref="L29:L42" xr:uid="{00000000-0002-0000-0000-000000000000}">
      <formula1>$AC$6:$AC$9</formula1>
    </dataValidation>
    <dataValidation type="list" allowBlank="1" showInputMessage="1" showErrorMessage="1" sqref="M14:M17 M20:M28" xr:uid="{00000000-0002-0000-0000-000001000000}">
      <formula1>$AD$6:$AD$10</formula1>
    </dataValidation>
    <dataValidation type="list" allowBlank="1" showInputMessage="1" showErrorMessage="1" sqref="E14:E16" xr:uid="{00000000-0002-0000-0000-000002000000}">
      <formula1>$AH$6:$AH$13</formula1>
    </dataValidation>
    <dataValidation type="list" allowBlank="1" showInputMessage="1" showErrorMessage="1" sqref="M18:M20 M28 M15:M16" xr:uid="{00000000-0002-0000-0000-000003000000}">
      <formula1>$AD$6:$AD$12</formula1>
    </dataValidation>
    <dataValidation type="list" allowBlank="1" showInputMessage="1" showErrorMessage="1" sqref="F14:F28" xr:uid="{00000000-0002-0000-0000-000004000000}">
      <formula1>$AI$6:$AI$13</formula1>
    </dataValidation>
    <dataValidation type="list" allowBlank="1" showInputMessage="1" showErrorMessage="1" sqref="S14:S28" xr:uid="{00000000-0002-0000-0000-000005000000}">
      <formula1>$AE$6:$AE$8</formula1>
    </dataValidation>
    <dataValidation type="list" allowBlank="1" showInputMessage="1" showErrorMessage="1" sqref="E15:E28" xr:uid="{00000000-0002-0000-0000-000006000000}">
      <formula1>$AH$6:$AH$12</formula1>
    </dataValidation>
    <dataValidation type="list" allowBlank="1" showInputMessage="1" showErrorMessage="1" sqref="D14:D28" xr:uid="{00000000-0002-0000-0000-000007000000}">
      <formula1>$AG$6:$AG$7</formula1>
    </dataValidation>
    <dataValidation type="list" allowBlank="1" showInputMessage="1" showErrorMessage="1" sqref="O14:O28 I14:I28" xr:uid="{00000000-0002-0000-0000-000008000000}">
      <formula1>$Z$6:$Z$10</formula1>
    </dataValidation>
    <dataValidation type="list" allowBlank="1" showInputMessage="1" showErrorMessage="1" sqref="P14:P28 J14:J28" xr:uid="{00000000-0002-0000-0000-000009000000}">
      <formula1>$AA$6:$AA$10</formula1>
    </dataValidation>
    <dataValidation type="list" allowBlank="1" showInputMessage="1" showErrorMessage="1" sqref="C14:C28" xr:uid="{00000000-0002-0000-0000-00000A000000}">
      <formula1>$AF$6:$AF$7</formula1>
    </dataValidation>
    <dataValidation type="custom" allowBlank="1" showInputMessage="1" showErrorMessage="1" sqref="Q14:Q28" xr:uid="{00000000-0002-0000-0000-00000B000000}">
      <formula1>AL14+AM14</formula1>
    </dataValidation>
    <dataValidation type="custom" allowBlank="1" showInputMessage="1" showErrorMessage="1" sqref="K14:K28" xr:uid="{00000000-0002-0000-0000-00000C000000}">
      <formula1>AJ14+AK14</formula1>
    </dataValidation>
    <dataValidation type="custom" allowBlank="1" showInputMessage="1" showErrorMessage="1" sqref="R14:R28 L14:L28" xr:uid="{00000000-0002-0000-0000-00000D000000}">
      <formula1>IF(OR(K14=2, K14=3, K14=4), "BAJO", IF(K14=5, "MEDIO", IF(OR(K14=6, K14=7), "ALTO", IF(OR(K14=8, K14=9, K14=10), "EXTREMO", ""))))</formula1>
    </dataValidation>
  </dataValidations>
  <printOptions horizontalCentered="1" verticalCentered="1"/>
  <pageMargins left="0.11811023622047245" right="0.11811023622047245" top="0.15748031496062992" bottom="0.15748031496062992" header="0.11811023622047245" footer="0.11811023622047245"/>
  <pageSetup scale="4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9"/>
  <sheetViews>
    <sheetView workbookViewId="0">
      <selection activeCell="D15" sqref="D15"/>
    </sheetView>
  </sheetViews>
  <sheetFormatPr baseColWidth="10" defaultRowHeight="15" x14ac:dyDescent="0.2"/>
  <cols>
    <col min="3" max="3" width="21.83203125" customWidth="1"/>
    <col min="4" max="4" width="18.5" customWidth="1"/>
  </cols>
  <sheetData>
    <row r="4" spans="2:4" x14ac:dyDescent="0.2">
      <c r="C4" s="3" t="s">
        <v>11</v>
      </c>
      <c r="D4" s="3" t="s">
        <v>12</v>
      </c>
    </row>
    <row r="5" spans="2:4" ht="30" customHeight="1" x14ac:dyDescent="0.2">
      <c r="B5" s="64" t="s">
        <v>3</v>
      </c>
      <c r="C5" s="1" t="s">
        <v>14</v>
      </c>
      <c r="D5" s="2">
        <v>1</v>
      </c>
    </row>
    <row r="6" spans="2:4" ht="48" x14ac:dyDescent="0.2">
      <c r="B6" s="65"/>
      <c r="C6" s="1" t="s">
        <v>13</v>
      </c>
      <c r="D6" s="2">
        <v>2</v>
      </c>
    </row>
    <row r="7" spans="2:4" ht="48" x14ac:dyDescent="0.2">
      <c r="B7" s="65"/>
      <c r="C7" s="1" t="s">
        <v>15</v>
      </c>
      <c r="D7" s="2">
        <v>3</v>
      </c>
    </row>
    <row r="8" spans="2:4" ht="48" x14ac:dyDescent="0.2">
      <c r="B8" s="65"/>
      <c r="C8" s="1" t="s">
        <v>16</v>
      </c>
      <c r="D8" s="2">
        <v>4</v>
      </c>
    </row>
    <row r="9" spans="2:4" ht="48" x14ac:dyDescent="0.2">
      <c r="B9" s="66"/>
      <c r="C9" s="1" t="s">
        <v>17</v>
      </c>
      <c r="D9" s="2">
        <v>5</v>
      </c>
    </row>
  </sheetData>
  <mergeCells count="1">
    <mergeCell ref="B5:B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9"/>
  <sheetViews>
    <sheetView workbookViewId="0">
      <selection activeCell="E6" sqref="E6"/>
    </sheetView>
  </sheetViews>
  <sheetFormatPr baseColWidth="10" defaultRowHeight="15" x14ac:dyDescent="0.2"/>
  <cols>
    <col min="3" max="3" width="14.5" customWidth="1"/>
    <col min="4" max="4" width="15.83203125" customWidth="1"/>
    <col min="5" max="5" width="14.83203125" customWidth="1"/>
    <col min="6" max="6" width="15.1640625" customWidth="1"/>
    <col min="7" max="7" width="14.83203125" customWidth="1"/>
    <col min="8" max="8" width="14.5" customWidth="1"/>
  </cols>
  <sheetData>
    <row r="3" spans="2:8" x14ac:dyDescent="0.2">
      <c r="B3" s="67" t="s">
        <v>18</v>
      </c>
      <c r="C3" s="67"/>
      <c r="D3" s="67"/>
      <c r="E3" s="67"/>
      <c r="F3" s="67"/>
      <c r="G3" s="67"/>
      <c r="H3" s="67"/>
    </row>
    <row r="5" spans="2:8" x14ac:dyDescent="0.2">
      <c r="B5" s="68" t="s">
        <v>4</v>
      </c>
      <c r="C5" s="68"/>
      <c r="D5" s="68"/>
      <c r="E5" s="68"/>
      <c r="F5" s="68"/>
      <c r="G5" s="68"/>
      <c r="H5" s="68"/>
    </row>
    <row r="6" spans="2:8" ht="144" x14ac:dyDescent="0.2">
      <c r="B6" s="68" t="s">
        <v>19</v>
      </c>
      <c r="C6" s="68"/>
      <c r="D6" s="5" t="s">
        <v>23</v>
      </c>
      <c r="E6" s="5" t="s">
        <v>24</v>
      </c>
      <c r="F6" s="5" t="s">
        <v>25</v>
      </c>
      <c r="G6" s="5" t="s">
        <v>26</v>
      </c>
      <c r="H6" s="5" t="s">
        <v>27</v>
      </c>
    </row>
    <row r="7" spans="2:8" ht="96" x14ac:dyDescent="0.2">
      <c r="B7" s="68" t="s">
        <v>20</v>
      </c>
      <c r="C7" s="68"/>
      <c r="D7" s="5" t="s">
        <v>28</v>
      </c>
      <c r="E7" s="5" t="s">
        <v>29</v>
      </c>
      <c r="F7" s="5" t="s">
        <v>30</v>
      </c>
      <c r="G7" s="5" t="s">
        <v>31</v>
      </c>
      <c r="H7" s="5" t="s">
        <v>32</v>
      </c>
    </row>
    <row r="8" spans="2:8" ht="16" x14ac:dyDescent="0.2">
      <c r="B8" s="68" t="s">
        <v>21</v>
      </c>
      <c r="C8" s="68" t="s">
        <v>22</v>
      </c>
      <c r="D8" s="7" t="s">
        <v>33</v>
      </c>
      <c r="E8" s="7" t="s">
        <v>34</v>
      </c>
      <c r="F8" s="7" t="s">
        <v>35</v>
      </c>
      <c r="G8" s="7" t="s">
        <v>36</v>
      </c>
      <c r="H8" s="7" t="s">
        <v>37</v>
      </c>
    </row>
    <row r="9" spans="2:8" x14ac:dyDescent="0.2">
      <c r="B9" s="68"/>
      <c r="C9" s="68"/>
      <c r="D9" s="6">
        <v>1</v>
      </c>
      <c r="E9" s="6">
        <v>2</v>
      </c>
      <c r="F9" s="6">
        <v>3</v>
      </c>
      <c r="G9" s="6">
        <v>4</v>
      </c>
      <c r="H9" s="6">
        <v>5</v>
      </c>
    </row>
  </sheetData>
  <mergeCells count="6">
    <mergeCell ref="B3:H3"/>
    <mergeCell ref="B6:C6"/>
    <mergeCell ref="B7:C7"/>
    <mergeCell ref="B5:H5"/>
    <mergeCell ref="B8:B9"/>
    <mergeCell ref="C8:C9"/>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25"/>
  <sheetViews>
    <sheetView zoomScale="80" zoomScaleNormal="80" workbookViewId="0">
      <selection activeCell="G12" sqref="G12"/>
    </sheetView>
  </sheetViews>
  <sheetFormatPr baseColWidth="10" defaultRowHeight="15" x14ac:dyDescent="0.2"/>
  <cols>
    <col min="1" max="1" width="7" customWidth="1"/>
    <col min="2" max="2" width="15.5" customWidth="1"/>
    <col min="3" max="3" width="9.5" customWidth="1"/>
    <col min="4" max="4" width="14.5" customWidth="1"/>
    <col min="5" max="6" width="16.83203125" customWidth="1"/>
    <col min="7" max="7" width="13.5" customWidth="1"/>
    <col min="8" max="8" width="15.1640625" customWidth="1"/>
  </cols>
  <sheetData>
    <row r="3" spans="1:8" ht="21" x14ac:dyDescent="0.25">
      <c r="B3" s="73" t="s">
        <v>43</v>
      </c>
      <c r="C3" s="73"/>
      <c r="D3" s="73"/>
      <c r="E3" s="73"/>
      <c r="F3" s="73"/>
      <c r="G3" s="73"/>
      <c r="H3" s="73"/>
    </row>
    <row r="5" spans="1:8" x14ac:dyDescent="0.2">
      <c r="B5" s="68" t="s">
        <v>4</v>
      </c>
      <c r="C5" s="68"/>
      <c r="D5" s="68"/>
      <c r="E5" s="68"/>
      <c r="F5" s="68"/>
      <c r="G5" s="68"/>
      <c r="H5" s="68"/>
    </row>
    <row r="6" spans="1:8" ht="153" customHeight="1" x14ac:dyDescent="0.2">
      <c r="B6" s="74" t="s">
        <v>19</v>
      </c>
      <c r="C6" s="75"/>
      <c r="D6" s="5" t="s">
        <v>23</v>
      </c>
      <c r="E6" s="5" t="s">
        <v>24</v>
      </c>
      <c r="F6" s="5" t="s">
        <v>25</v>
      </c>
      <c r="G6" s="5" t="s">
        <v>26</v>
      </c>
      <c r="H6" s="5" t="s">
        <v>27</v>
      </c>
    </row>
    <row r="7" spans="1:8" ht="125.25" customHeight="1" x14ac:dyDescent="0.2">
      <c r="B7" s="74" t="s">
        <v>20</v>
      </c>
      <c r="C7" s="75"/>
      <c r="D7" s="5" t="s">
        <v>28</v>
      </c>
      <c r="E7" s="5" t="s">
        <v>29</v>
      </c>
      <c r="F7" s="5" t="s">
        <v>30</v>
      </c>
      <c r="G7" s="5" t="s">
        <v>104</v>
      </c>
      <c r="H7" s="5" t="s">
        <v>32</v>
      </c>
    </row>
    <row r="8" spans="1:8" ht="16" x14ac:dyDescent="0.2">
      <c r="B8" s="68" t="s">
        <v>21</v>
      </c>
      <c r="C8" s="68" t="s">
        <v>22</v>
      </c>
      <c r="D8" s="7" t="s">
        <v>33</v>
      </c>
      <c r="E8" s="7" t="s">
        <v>34</v>
      </c>
      <c r="F8" s="7" t="s">
        <v>35</v>
      </c>
      <c r="G8" s="7" t="s">
        <v>36</v>
      </c>
      <c r="H8" s="7" t="s">
        <v>37</v>
      </c>
    </row>
    <row r="9" spans="1:8" x14ac:dyDescent="0.2">
      <c r="B9" s="68"/>
      <c r="C9" s="68"/>
      <c r="D9" s="6">
        <v>1</v>
      </c>
      <c r="E9" s="6">
        <v>2</v>
      </c>
      <c r="F9" s="6">
        <v>3</v>
      </c>
      <c r="G9" s="6">
        <v>4</v>
      </c>
      <c r="H9" s="6">
        <v>5</v>
      </c>
    </row>
    <row r="10" spans="1:8" ht="48" x14ac:dyDescent="0.2">
      <c r="A10" s="69" t="s">
        <v>3</v>
      </c>
      <c r="B10" s="12" t="s">
        <v>38</v>
      </c>
      <c r="C10" s="14">
        <v>1</v>
      </c>
      <c r="D10" s="9">
        <v>2</v>
      </c>
      <c r="E10" s="9">
        <v>3</v>
      </c>
      <c r="F10" s="9">
        <v>4</v>
      </c>
      <c r="G10" s="10">
        <v>5</v>
      </c>
      <c r="H10" s="11">
        <v>6</v>
      </c>
    </row>
    <row r="11" spans="1:8" ht="48" x14ac:dyDescent="0.2">
      <c r="A11" s="70"/>
      <c r="B11" s="13" t="s">
        <v>39</v>
      </c>
      <c r="C11" s="14">
        <v>2</v>
      </c>
      <c r="D11" s="9">
        <v>3</v>
      </c>
      <c r="E11" s="9">
        <v>4</v>
      </c>
      <c r="F11" s="10">
        <v>5</v>
      </c>
      <c r="G11" s="11">
        <v>6</v>
      </c>
      <c r="H11" s="11">
        <v>7</v>
      </c>
    </row>
    <row r="12" spans="1:8" ht="64" x14ac:dyDescent="0.2">
      <c r="A12" s="70"/>
      <c r="B12" s="13" t="s">
        <v>40</v>
      </c>
      <c r="C12" s="14">
        <v>3</v>
      </c>
      <c r="D12" s="9">
        <v>4</v>
      </c>
      <c r="E12" s="10">
        <v>5</v>
      </c>
      <c r="F12" s="11">
        <v>6</v>
      </c>
      <c r="G12" s="11">
        <v>7</v>
      </c>
      <c r="H12" s="16">
        <v>8</v>
      </c>
    </row>
    <row r="13" spans="1:8" ht="48" x14ac:dyDescent="0.2">
      <c r="A13" s="70"/>
      <c r="B13" s="13" t="s">
        <v>41</v>
      </c>
      <c r="C13" s="14">
        <v>4</v>
      </c>
      <c r="D13" s="10">
        <v>5</v>
      </c>
      <c r="E13" s="11">
        <v>6</v>
      </c>
      <c r="F13" s="11">
        <v>7</v>
      </c>
      <c r="G13" s="16">
        <v>8</v>
      </c>
      <c r="H13" s="16">
        <v>9</v>
      </c>
    </row>
    <row r="14" spans="1:8" ht="48" x14ac:dyDescent="0.2">
      <c r="A14" s="71"/>
      <c r="B14" s="13" t="s">
        <v>42</v>
      </c>
      <c r="C14" s="14">
        <v>5</v>
      </c>
      <c r="D14" s="11">
        <v>6</v>
      </c>
      <c r="E14" s="11">
        <v>7</v>
      </c>
      <c r="F14" s="16">
        <v>8</v>
      </c>
      <c r="G14" s="16">
        <v>9</v>
      </c>
      <c r="H14" s="16">
        <v>10</v>
      </c>
    </row>
    <row r="15" spans="1:8" x14ac:dyDescent="0.2">
      <c r="D15" s="8"/>
    </row>
    <row r="18" spans="4:5" x14ac:dyDescent="0.2">
      <c r="D18" t="s">
        <v>53</v>
      </c>
    </row>
    <row r="20" spans="4:5" ht="15" customHeight="1" x14ac:dyDescent="0.2">
      <c r="D20" s="72" t="s">
        <v>44</v>
      </c>
      <c r="E20" s="72" t="s">
        <v>45</v>
      </c>
    </row>
    <row r="21" spans="4:5" x14ac:dyDescent="0.2">
      <c r="D21" s="72" t="s">
        <v>46</v>
      </c>
      <c r="E21" s="72" t="s">
        <v>47</v>
      </c>
    </row>
    <row r="22" spans="4:5" ht="16" x14ac:dyDescent="0.2">
      <c r="D22" s="16" t="s">
        <v>54</v>
      </c>
      <c r="E22" s="15" t="s">
        <v>47</v>
      </c>
    </row>
    <row r="23" spans="4:5" ht="16" x14ac:dyDescent="0.2">
      <c r="D23" s="11" t="s">
        <v>48</v>
      </c>
      <c r="E23" s="4" t="s">
        <v>49</v>
      </c>
    </row>
    <row r="24" spans="4:5" x14ac:dyDescent="0.2">
      <c r="D24" s="10">
        <v>5</v>
      </c>
      <c r="E24" s="4" t="s">
        <v>50</v>
      </c>
    </row>
    <row r="25" spans="4:5" ht="16" x14ac:dyDescent="0.2">
      <c r="D25" s="9" t="s">
        <v>51</v>
      </c>
      <c r="E25" s="4" t="s">
        <v>52</v>
      </c>
    </row>
  </sheetData>
  <mergeCells count="9">
    <mergeCell ref="A10:A14"/>
    <mergeCell ref="D20:D21"/>
    <mergeCell ref="E20:E21"/>
    <mergeCell ref="B3:H3"/>
    <mergeCell ref="B5:H5"/>
    <mergeCell ref="B6:C6"/>
    <mergeCell ref="B7:C7"/>
    <mergeCell ref="B8:B9"/>
    <mergeCell ref="C8:C9"/>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vt:lpstr>
      <vt:lpstr>PROBABILIDAD</vt:lpstr>
      <vt:lpstr>IMPACTO DEL RIESGO</vt:lpstr>
      <vt:lpstr>VALORACIÓN</vt:lpstr>
      <vt:lpstr>MATRIZ!Área_de_impresión</vt:lpstr>
    </vt:vector>
  </TitlesOfParts>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Castiblanco Monroy</dc:creator>
  <cp:lastModifiedBy>Microsoft Office User</cp:lastModifiedBy>
  <cp:lastPrinted>2019-09-24T14:19:05Z</cp:lastPrinted>
  <dcterms:created xsi:type="dcterms:W3CDTF">2013-12-16T19:57:19Z</dcterms:created>
  <dcterms:modified xsi:type="dcterms:W3CDTF">2024-12-09T15:25:27Z</dcterms:modified>
</cp:coreProperties>
</file>