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C:\Users\SENA\Downloads\"/>
    </mc:Choice>
  </mc:AlternateContent>
  <xr:revisionPtr revIDLastSave="0" documentId="13_ncr:1_{56AC5218-C90A-4548-81C7-4AD109A398DE}" xr6:coauthVersionLast="47" xr6:coauthVersionMax="47" xr10:uidLastSave="{00000000-0000-0000-0000-000000000000}"/>
  <bookViews>
    <workbookView xWindow="-120" yWindow="-120" windowWidth="20730" windowHeight="11040" xr2:uid="{00000000-000D-0000-FFFF-FFFF00000000}"/>
  </bookViews>
  <sheets>
    <sheet name="final" sheetId="6" r:id="rId1"/>
  </sheets>
  <definedNames>
    <definedName name="_xlnm._FilterDatabase" localSheetId="0" hidden="1">final!$F$18:$U$19</definedName>
    <definedName name="_xlnm.Print_Area" localSheetId="0">final!$A$1:$U$59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6" i="6" l="1"/>
  <c r="I75" i="6"/>
  <c r="I74" i="6"/>
  <c r="I73" i="6"/>
  <c r="I72" i="6"/>
  <c r="I71" i="6"/>
  <c r="I70" i="6"/>
  <c r="I69" i="6"/>
  <c r="I68" i="6"/>
  <c r="I67" i="6"/>
  <c r="I66" i="6"/>
  <c r="U142" i="6"/>
  <c r="R66" i="6" l="1"/>
  <c r="H110" i="6"/>
  <c r="I110" i="6" s="1"/>
  <c r="H111" i="6"/>
  <c r="I111" i="6" s="1"/>
  <c r="H112" i="6"/>
  <c r="I112" i="6" s="1"/>
  <c r="H113" i="6"/>
  <c r="I113" i="6" s="1"/>
  <c r="H114" i="6"/>
  <c r="I114" i="6" s="1"/>
  <c r="H115" i="6"/>
  <c r="I115" i="6" s="1"/>
  <c r="H116" i="6"/>
  <c r="I116" i="6" s="1"/>
  <c r="H117" i="6"/>
  <c r="I117" i="6" s="1"/>
  <c r="H118" i="6"/>
  <c r="I118" i="6" s="1"/>
  <c r="H119" i="6"/>
  <c r="I119" i="6" s="1"/>
  <c r="H120" i="6"/>
  <c r="I120" i="6" s="1"/>
  <c r="H121" i="6"/>
  <c r="I121" i="6" s="1"/>
  <c r="H122" i="6"/>
  <c r="I122" i="6" s="1"/>
  <c r="H123" i="6"/>
  <c r="I123" i="6" s="1"/>
  <c r="H124" i="6"/>
  <c r="I124" i="6" s="1"/>
  <c r="H125" i="6"/>
  <c r="I125" i="6" s="1"/>
  <c r="H126" i="6"/>
  <c r="I126" i="6" s="1"/>
  <c r="H127" i="6"/>
  <c r="I127" i="6" s="1"/>
  <c r="H128" i="6"/>
  <c r="I128" i="6" s="1"/>
  <c r="H129" i="6"/>
  <c r="I129" i="6" s="1"/>
  <c r="H130" i="6"/>
  <c r="I130" i="6" s="1"/>
  <c r="H131" i="6"/>
  <c r="I131" i="6" s="1"/>
  <c r="H132" i="6"/>
  <c r="I132" i="6" s="1"/>
  <c r="H133" i="6"/>
  <c r="I133" i="6" s="1"/>
  <c r="H134" i="6"/>
  <c r="I134" i="6" s="1"/>
  <c r="H135" i="6"/>
  <c r="I135" i="6" s="1"/>
  <c r="H136" i="6"/>
  <c r="I136" i="6" s="1"/>
  <c r="H137" i="6"/>
  <c r="I137" i="6" s="1"/>
  <c r="H138" i="6"/>
  <c r="I138" i="6" s="1"/>
  <c r="H139" i="6"/>
  <c r="I139" i="6" s="1"/>
  <c r="H140" i="6"/>
  <c r="I140" i="6" s="1"/>
  <c r="H109" i="6"/>
  <c r="I109" i="6" s="1"/>
  <c r="R102"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8" i="6"/>
  <c r="R139" i="6"/>
  <c r="R140" i="6"/>
  <c r="T140" i="6" s="1"/>
  <c r="R109" i="6"/>
  <c r="P110" i="6"/>
  <c r="Q110" i="6" s="1"/>
  <c r="P111" i="6"/>
  <c r="Q111" i="6" s="1"/>
  <c r="P112" i="6"/>
  <c r="Q112" i="6" s="1"/>
  <c r="P113" i="6"/>
  <c r="Q113" i="6" s="1"/>
  <c r="P114" i="6"/>
  <c r="Q114" i="6" s="1"/>
  <c r="P115" i="6"/>
  <c r="Q115" i="6" s="1"/>
  <c r="P116" i="6"/>
  <c r="Q116" i="6" s="1"/>
  <c r="P117" i="6"/>
  <c r="Q117" i="6" s="1"/>
  <c r="P118" i="6"/>
  <c r="Q118" i="6" s="1"/>
  <c r="P119" i="6"/>
  <c r="Q119" i="6" s="1"/>
  <c r="P120" i="6"/>
  <c r="Q120" i="6" s="1"/>
  <c r="P121" i="6"/>
  <c r="Q121" i="6" s="1"/>
  <c r="P122" i="6"/>
  <c r="Q122" i="6" s="1"/>
  <c r="P123" i="6"/>
  <c r="Q123" i="6" s="1"/>
  <c r="P124" i="6"/>
  <c r="Q124" i="6" s="1"/>
  <c r="P125" i="6"/>
  <c r="Q125" i="6" s="1"/>
  <c r="P126" i="6"/>
  <c r="Q126" i="6" s="1"/>
  <c r="P127" i="6"/>
  <c r="Q127" i="6" s="1"/>
  <c r="P128" i="6"/>
  <c r="Q128" i="6" s="1"/>
  <c r="P129" i="6"/>
  <c r="Q129" i="6" s="1"/>
  <c r="P130" i="6"/>
  <c r="Q130" i="6" s="1"/>
  <c r="P131" i="6"/>
  <c r="Q131" i="6" s="1"/>
  <c r="P132" i="6"/>
  <c r="Q132" i="6" s="1"/>
  <c r="P133" i="6"/>
  <c r="Q133" i="6" s="1"/>
  <c r="P134" i="6"/>
  <c r="Q134" i="6" s="1"/>
  <c r="P135" i="6"/>
  <c r="Q135" i="6" s="1"/>
  <c r="P136" i="6"/>
  <c r="Q136" i="6" s="1"/>
  <c r="P137" i="6"/>
  <c r="Q137" i="6" s="1"/>
  <c r="P138" i="6"/>
  <c r="Q138" i="6" s="1"/>
  <c r="P139" i="6"/>
  <c r="Q139" i="6" s="1"/>
  <c r="P140" i="6"/>
  <c r="Q140" i="6" s="1"/>
  <c r="P109" i="6"/>
  <c r="Q109" i="6" s="1"/>
  <c r="L109" i="6"/>
  <c r="M109" i="6" s="1"/>
  <c r="L110" i="6"/>
  <c r="M110" i="6" s="1"/>
  <c r="L111" i="6"/>
  <c r="M111" i="6" s="1"/>
  <c r="L112" i="6"/>
  <c r="M112" i="6" s="1"/>
  <c r="L113" i="6"/>
  <c r="M113" i="6" s="1"/>
  <c r="L114" i="6"/>
  <c r="M114" i="6" s="1"/>
  <c r="L115" i="6"/>
  <c r="M115" i="6" s="1"/>
  <c r="L116" i="6"/>
  <c r="M116" i="6" s="1"/>
  <c r="L117" i="6"/>
  <c r="M117" i="6" s="1"/>
  <c r="L118" i="6"/>
  <c r="M118" i="6" s="1"/>
  <c r="L119" i="6"/>
  <c r="M119" i="6" s="1"/>
  <c r="L120" i="6"/>
  <c r="M120" i="6" s="1"/>
  <c r="L121" i="6"/>
  <c r="M121" i="6" s="1"/>
  <c r="L122" i="6"/>
  <c r="M122" i="6" s="1"/>
  <c r="L123" i="6"/>
  <c r="M123" i="6" s="1"/>
  <c r="L124" i="6"/>
  <c r="M124" i="6" s="1"/>
  <c r="L125" i="6"/>
  <c r="M125" i="6" s="1"/>
  <c r="L126" i="6"/>
  <c r="M126" i="6" s="1"/>
  <c r="L127" i="6"/>
  <c r="M127" i="6" s="1"/>
  <c r="L128" i="6"/>
  <c r="M128" i="6" s="1"/>
  <c r="L129" i="6"/>
  <c r="M129" i="6" s="1"/>
  <c r="L130" i="6"/>
  <c r="M130" i="6" s="1"/>
  <c r="L131" i="6"/>
  <c r="M131" i="6" s="1"/>
  <c r="L132" i="6"/>
  <c r="M132" i="6" s="1"/>
  <c r="L133" i="6"/>
  <c r="M133" i="6" s="1"/>
  <c r="L134" i="6"/>
  <c r="M134" i="6" s="1"/>
  <c r="L135" i="6"/>
  <c r="M135" i="6" s="1"/>
  <c r="L136" i="6"/>
  <c r="M136" i="6" s="1"/>
  <c r="L137" i="6"/>
  <c r="M137" i="6" s="1"/>
  <c r="L138" i="6"/>
  <c r="M138" i="6" s="1"/>
  <c r="L139" i="6"/>
  <c r="M139" i="6" s="1"/>
  <c r="L140" i="6"/>
  <c r="M140" i="6" s="1"/>
  <c r="A110" i="6"/>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H66" i="6"/>
  <c r="P66" i="6"/>
  <c r="Q66" i="6" s="1"/>
  <c r="R67" i="6"/>
  <c r="R68" i="6"/>
  <c r="T68" i="6" s="1"/>
  <c r="R69" i="6"/>
  <c r="R70" i="6"/>
  <c r="R71" i="6"/>
  <c r="R72" i="6"/>
  <c r="R73" i="6"/>
  <c r="R74" i="6"/>
  <c r="T74" i="6" s="1"/>
  <c r="R75" i="6"/>
  <c r="R76" i="6"/>
  <c r="T76" i="6" s="1"/>
  <c r="R77" i="6"/>
  <c r="R78" i="6"/>
  <c r="R79" i="6"/>
  <c r="R80" i="6"/>
  <c r="R81" i="6"/>
  <c r="R82" i="6"/>
  <c r="R83" i="6"/>
  <c r="R84" i="6"/>
  <c r="R85" i="6"/>
  <c r="R86" i="6"/>
  <c r="R87" i="6"/>
  <c r="R88" i="6"/>
  <c r="R89" i="6"/>
  <c r="T89" i="6" s="1"/>
  <c r="R90" i="6"/>
  <c r="R91" i="6"/>
  <c r="R92" i="6"/>
  <c r="R93" i="6"/>
  <c r="R94" i="6"/>
  <c r="R95" i="6"/>
  <c r="R96" i="6"/>
  <c r="T96" i="6" s="1"/>
  <c r="R97" i="6"/>
  <c r="T97" i="6" s="1"/>
  <c r="R98" i="6"/>
  <c r="R99" i="6"/>
  <c r="T99" i="6" s="1"/>
  <c r="R100" i="6"/>
  <c r="R101" i="6"/>
  <c r="R103" i="6"/>
  <c r="P67" i="6"/>
  <c r="Q67" i="6" s="1"/>
  <c r="P68" i="6"/>
  <c r="Q68" i="6" s="1"/>
  <c r="P69" i="6"/>
  <c r="Q69" i="6" s="1"/>
  <c r="P70" i="6"/>
  <c r="Q70" i="6" s="1"/>
  <c r="P71" i="6"/>
  <c r="Q71" i="6" s="1"/>
  <c r="P72" i="6"/>
  <c r="Q72" i="6" s="1"/>
  <c r="P73" i="6"/>
  <c r="Q73" i="6" s="1"/>
  <c r="P74" i="6"/>
  <c r="Q74" i="6" s="1"/>
  <c r="P75" i="6"/>
  <c r="Q75" i="6" s="1"/>
  <c r="P76" i="6"/>
  <c r="Q76" i="6" s="1"/>
  <c r="P77" i="6"/>
  <c r="Q77" i="6" s="1"/>
  <c r="P78" i="6"/>
  <c r="Q78" i="6" s="1"/>
  <c r="P79" i="6"/>
  <c r="Q79" i="6" s="1"/>
  <c r="P80" i="6"/>
  <c r="Q80" i="6" s="1"/>
  <c r="P81" i="6"/>
  <c r="Q81" i="6" s="1"/>
  <c r="P82" i="6"/>
  <c r="Q82" i="6" s="1"/>
  <c r="P83" i="6"/>
  <c r="Q83" i="6" s="1"/>
  <c r="P84" i="6"/>
  <c r="Q84" i="6" s="1"/>
  <c r="P85" i="6"/>
  <c r="Q85" i="6" s="1"/>
  <c r="P86" i="6"/>
  <c r="Q86" i="6" s="1"/>
  <c r="P87" i="6"/>
  <c r="Q87" i="6" s="1"/>
  <c r="P88" i="6"/>
  <c r="Q88" i="6" s="1"/>
  <c r="P89" i="6"/>
  <c r="Q89" i="6" s="1"/>
  <c r="P90" i="6"/>
  <c r="Q90" i="6" s="1"/>
  <c r="P91" i="6"/>
  <c r="Q91" i="6" s="1"/>
  <c r="P92" i="6"/>
  <c r="Q92" i="6" s="1"/>
  <c r="P93" i="6"/>
  <c r="Q93" i="6" s="1"/>
  <c r="P94" i="6"/>
  <c r="Q94" i="6" s="1"/>
  <c r="P95" i="6"/>
  <c r="Q95" i="6" s="1"/>
  <c r="P96" i="6"/>
  <c r="Q96" i="6" s="1"/>
  <c r="P97" i="6"/>
  <c r="Q97" i="6" s="1"/>
  <c r="P98" i="6"/>
  <c r="Q98" i="6" s="1"/>
  <c r="P99" i="6"/>
  <c r="Q99" i="6" s="1"/>
  <c r="P100" i="6"/>
  <c r="Q100" i="6" s="1"/>
  <c r="P101" i="6"/>
  <c r="Q101" i="6" s="1"/>
  <c r="P102" i="6"/>
  <c r="Q102" i="6" s="1"/>
  <c r="P103" i="6"/>
  <c r="Q103" i="6" s="1"/>
  <c r="L67" i="6"/>
  <c r="M67" i="6" s="1"/>
  <c r="L68" i="6"/>
  <c r="M68" i="6" s="1"/>
  <c r="L69" i="6"/>
  <c r="M69" i="6" s="1"/>
  <c r="L70" i="6"/>
  <c r="M70" i="6" s="1"/>
  <c r="L71" i="6"/>
  <c r="M71" i="6" s="1"/>
  <c r="L72" i="6"/>
  <c r="M72" i="6" s="1"/>
  <c r="L73" i="6"/>
  <c r="M73" i="6" s="1"/>
  <c r="L74" i="6"/>
  <c r="M74" i="6" s="1"/>
  <c r="L75" i="6"/>
  <c r="M75" i="6" s="1"/>
  <c r="L76" i="6"/>
  <c r="M76" i="6" s="1"/>
  <c r="L77" i="6"/>
  <c r="M77" i="6" s="1"/>
  <c r="L78" i="6"/>
  <c r="M78" i="6" s="1"/>
  <c r="L79" i="6"/>
  <c r="M79" i="6" s="1"/>
  <c r="L80" i="6"/>
  <c r="M80" i="6" s="1"/>
  <c r="L81" i="6"/>
  <c r="M81" i="6" s="1"/>
  <c r="L82" i="6"/>
  <c r="M82" i="6" s="1"/>
  <c r="L83" i="6"/>
  <c r="M83" i="6" s="1"/>
  <c r="L84" i="6"/>
  <c r="M84" i="6" s="1"/>
  <c r="L85" i="6"/>
  <c r="M85" i="6" s="1"/>
  <c r="L86" i="6"/>
  <c r="M86" i="6" s="1"/>
  <c r="L87" i="6"/>
  <c r="M87" i="6" s="1"/>
  <c r="L88" i="6"/>
  <c r="M88" i="6" s="1"/>
  <c r="L89" i="6"/>
  <c r="M89" i="6" s="1"/>
  <c r="L90" i="6"/>
  <c r="M90" i="6" s="1"/>
  <c r="L91" i="6"/>
  <c r="M91" i="6" s="1"/>
  <c r="L92" i="6"/>
  <c r="M92" i="6" s="1"/>
  <c r="L93" i="6"/>
  <c r="M93" i="6" s="1"/>
  <c r="L94" i="6"/>
  <c r="M94" i="6" s="1"/>
  <c r="L95" i="6"/>
  <c r="M95" i="6" s="1"/>
  <c r="L96" i="6"/>
  <c r="M96" i="6" s="1"/>
  <c r="L97" i="6"/>
  <c r="M97" i="6" s="1"/>
  <c r="L98" i="6"/>
  <c r="M98" i="6" s="1"/>
  <c r="L99" i="6"/>
  <c r="M99" i="6" s="1"/>
  <c r="L100" i="6"/>
  <c r="M100" i="6" s="1"/>
  <c r="L101" i="6"/>
  <c r="M101" i="6" s="1"/>
  <c r="L102" i="6"/>
  <c r="M102" i="6" s="1"/>
  <c r="L103" i="6"/>
  <c r="M103" i="6" s="1"/>
  <c r="L66" i="6"/>
  <c r="M66" i="6" s="1"/>
  <c r="H67" i="6"/>
  <c r="H68" i="6"/>
  <c r="H69" i="6"/>
  <c r="H70" i="6"/>
  <c r="H71" i="6"/>
  <c r="H72" i="6"/>
  <c r="H73" i="6"/>
  <c r="H74" i="6"/>
  <c r="H75" i="6"/>
  <c r="H76" i="6"/>
  <c r="H77" i="6"/>
  <c r="I77" i="6" s="1"/>
  <c r="H78" i="6"/>
  <c r="I78" i="6" s="1"/>
  <c r="H79" i="6"/>
  <c r="I79" i="6" s="1"/>
  <c r="H80" i="6"/>
  <c r="I80" i="6" s="1"/>
  <c r="H81" i="6"/>
  <c r="I81" i="6" s="1"/>
  <c r="H82" i="6"/>
  <c r="I82" i="6" s="1"/>
  <c r="H83" i="6"/>
  <c r="I83" i="6" s="1"/>
  <c r="H84" i="6"/>
  <c r="I84" i="6" s="1"/>
  <c r="H85" i="6"/>
  <c r="I85" i="6" s="1"/>
  <c r="H86" i="6"/>
  <c r="I86" i="6" s="1"/>
  <c r="H87" i="6"/>
  <c r="I87" i="6" s="1"/>
  <c r="H88" i="6"/>
  <c r="I88" i="6" s="1"/>
  <c r="H89" i="6"/>
  <c r="I89" i="6" s="1"/>
  <c r="H90" i="6"/>
  <c r="I90" i="6" s="1"/>
  <c r="H91" i="6"/>
  <c r="I91" i="6" s="1"/>
  <c r="H92" i="6"/>
  <c r="I92" i="6" s="1"/>
  <c r="H93" i="6"/>
  <c r="I93" i="6" s="1"/>
  <c r="H94" i="6"/>
  <c r="I94" i="6" s="1"/>
  <c r="H95" i="6"/>
  <c r="I95" i="6" s="1"/>
  <c r="H96" i="6"/>
  <c r="I96" i="6" s="1"/>
  <c r="H97" i="6"/>
  <c r="I97" i="6" s="1"/>
  <c r="H98" i="6"/>
  <c r="I98" i="6" s="1"/>
  <c r="H99" i="6"/>
  <c r="I99" i="6" s="1"/>
  <c r="H100" i="6"/>
  <c r="I100" i="6" s="1"/>
  <c r="H101" i="6"/>
  <c r="I101" i="6" s="1"/>
  <c r="H102" i="6"/>
  <c r="I102" i="6" s="1"/>
  <c r="H103" i="6"/>
  <c r="I103" i="6" s="1"/>
  <c r="A67" i="6"/>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H19" i="6"/>
  <c r="I19" i="6" s="1"/>
  <c r="P19" i="6"/>
  <c r="Q19" i="6" s="1"/>
  <c r="R59" i="6"/>
  <c r="A20" i="6"/>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R20" i="6"/>
  <c r="R21" i="6"/>
  <c r="R22" i="6"/>
  <c r="T22" i="6" s="1"/>
  <c r="R23" i="6"/>
  <c r="T23" i="6" s="1"/>
  <c r="R24" i="6"/>
  <c r="T24" i="6" s="1"/>
  <c r="U24" i="6" s="1"/>
  <c r="R25" i="6"/>
  <c r="T25" i="6" s="1"/>
  <c r="U25" i="6" s="1"/>
  <c r="R26" i="6"/>
  <c r="R27" i="6"/>
  <c r="R28" i="6"/>
  <c r="R29" i="6"/>
  <c r="R30" i="6"/>
  <c r="T30" i="6" s="1"/>
  <c r="R31" i="6"/>
  <c r="T31" i="6" s="1"/>
  <c r="R32" i="6"/>
  <c r="T32" i="6" s="1"/>
  <c r="U32" i="6" s="1"/>
  <c r="R33" i="6"/>
  <c r="T33" i="6" s="1"/>
  <c r="U33" i="6" s="1"/>
  <c r="R34" i="6"/>
  <c r="R35" i="6"/>
  <c r="R36" i="6"/>
  <c r="R37" i="6"/>
  <c r="R38" i="6"/>
  <c r="R39" i="6"/>
  <c r="T39" i="6" s="1"/>
  <c r="R40" i="6"/>
  <c r="T40" i="6" s="1"/>
  <c r="U40" i="6" s="1"/>
  <c r="R41" i="6"/>
  <c r="T41" i="6" s="1"/>
  <c r="U41" i="6" s="1"/>
  <c r="R42" i="6"/>
  <c r="R43" i="6"/>
  <c r="R44" i="6"/>
  <c r="R45" i="6"/>
  <c r="R46" i="6"/>
  <c r="T46" i="6" s="1"/>
  <c r="R47" i="6"/>
  <c r="R48" i="6"/>
  <c r="T48" i="6" s="1"/>
  <c r="U48" i="6" s="1"/>
  <c r="R49" i="6"/>
  <c r="T49" i="6" s="1"/>
  <c r="U49" i="6" s="1"/>
  <c r="R50" i="6"/>
  <c r="R51" i="6"/>
  <c r="R52" i="6"/>
  <c r="R53" i="6"/>
  <c r="R54" i="6"/>
  <c r="T54" i="6" s="1"/>
  <c r="R55" i="6"/>
  <c r="R56" i="6"/>
  <c r="T56" i="6" s="1"/>
  <c r="U56" i="6" s="1"/>
  <c r="R57" i="6"/>
  <c r="T57" i="6" s="1"/>
  <c r="U57" i="6" s="1"/>
  <c r="R58" i="6"/>
  <c r="R19" i="6"/>
  <c r="T19" i="6" s="1"/>
  <c r="P20" i="6"/>
  <c r="Q20" i="6" s="1"/>
  <c r="P21" i="6"/>
  <c r="Q21" i="6" s="1"/>
  <c r="P22" i="6"/>
  <c r="Q22" i="6" s="1"/>
  <c r="P23" i="6"/>
  <c r="Q23" i="6" s="1"/>
  <c r="P24" i="6"/>
  <c r="Q24" i="6" s="1"/>
  <c r="P25" i="6"/>
  <c r="Q25" i="6" s="1"/>
  <c r="P26" i="6"/>
  <c r="Q26" i="6" s="1"/>
  <c r="P27" i="6"/>
  <c r="Q27" i="6" s="1"/>
  <c r="P28" i="6"/>
  <c r="Q28" i="6" s="1"/>
  <c r="P29" i="6"/>
  <c r="Q29" i="6" s="1"/>
  <c r="P30" i="6"/>
  <c r="Q30" i="6" s="1"/>
  <c r="P31" i="6"/>
  <c r="Q31" i="6" s="1"/>
  <c r="P32" i="6"/>
  <c r="Q32" i="6" s="1"/>
  <c r="P33" i="6"/>
  <c r="Q33" i="6" s="1"/>
  <c r="P34" i="6"/>
  <c r="Q34" i="6" s="1"/>
  <c r="P35" i="6"/>
  <c r="Q35" i="6" s="1"/>
  <c r="P36" i="6"/>
  <c r="Q36" i="6" s="1"/>
  <c r="P37" i="6"/>
  <c r="Q37" i="6" s="1"/>
  <c r="P38" i="6"/>
  <c r="Q38" i="6" s="1"/>
  <c r="P39" i="6"/>
  <c r="Q39" i="6" s="1"/>
  <c r="P40" i="6"/>
  <c r="Q40" i="6" s="1"/>
  <c r="P41" i="6"/>
  <c r="Q41" i="6" s="1"/>
  <c r="P42" i="6"/>
  <c r="Q42" i="6" s="1"/>
  <c r="P43" i="6"/>
  <c r="Q43" i="6" s="1"/>
  <c r="P44" i="6"/>
  <c r="Q44" i="6" s="1"/>
  <c r="P45" i="6"/>
  <c r="Q45" i="6" s="1"/>
  <c r="P46" i="6"/>
  <c r="Q46" i="6" s="1"/>
  <c r="P47" i="6"/>
  <c r="Q47" i="6" s="1"/>
  <c r="P48" i="6"/>
  <c r="Q48" i="6" s="1"/>
  <c r="P49" i="6"/>
  <c r="Q49" i="6" s="1"/>
  <c r="P50" i="6"/>
  <c r="Q50" i="6" s="1"/>
  <c r="P51" i="6"/>
  <c r="Q51" i="6" s="1"/>
  <c r="P52" i="6"/>
  <c r="Q52" i="6" s="1"/>
  <c r="P53" i="6"/>
  <c r="Q53" i="6" s="1"/>
  <c r="P54" i="6"/>
  <c r="Q54" i="6" s="1"/>
  <c r="P55" i="6"/>
  <c r="Q55" i="6" s="1"/>
  <c r="P56" i="6"/>
  <c r="Q56" i="6" s="1"/>
  <c r="P57" i="6"/>
  <c r="Q57" i="6" s="1"/>
  <c r="P58" i="6"/>
  <c r="Q58" i="6" s="1"/>
  <c r="P59" i="6"/>
  <c r="Q59" i="6" s="1"/>
  <c r="L59" i="6"/>
  <c r="M59" i="6" s="1"/>
  <c r="L20" i="6"/>
  <c r="M20" i="6" s="1"/>
  <c r="L21" i="6"/>
  <c r="M21" i="6" s="1"/>
  <c r="L22" i="6"/>
  <c r="M22" i="6" s="1"/>
  <c r="L23" i="6"/>
  <c r="M23" i="6" s="1"/>
  <c r="L24" i="6"/>
  <c r="M24" i="6" s="1"/>
  <c r="L25" i="6"/>
  <c r="M25" i="6" s="1"/>
  <c r="L26" i="6"/>
  <c r="M26" i="6" s="1"/>
  <c r="L27" i="6"/>
  <c r="M27" i="6" s="1"/>
  <c r="L28" i="6"/>
  <c r="M28" i="6" s="1"/>
  <c r="L29" i="6"/>
  <c r="M29" i="6" s="1"/>
  <c r="L30" i="6"/>
  <c r="M30" i="6" s="1"/>
  <c r="L31" i="6"/>
  <c r="M31" i="6" s="1"/>
  <c r="L32" i="6"/>
  <c r="M32" i="6" s="1"/>
  <c r="L33" i="6"/>
  <c r="M33" i="6" s="1"/>
  <c r="L34" i="6"/>
  <c r="M34" i="6" s="1"/>
  <c r="L35" i="6"/>
  <c r="M35" i="6" s="1"/>
  <c r="L36" i="6"/>
  <c r="M36" i="6" s="1"/>
  <c r="L37" i="6"/>
  <c r="M37" i="6" s="1"/>
  <c r="L38" i="6"/>
  <c r="M38" i="6" s="1"/>
  <c r="L39" i="6"/>
  <c r="M39" i="6" s="1"/>
  <c r="L40" i="6"/>
  <c r="M40" i="6" s="1"/>
  <c r="L41" i="6"/>
  <c r="M41" i="6" s="1"/>
  <c r="L42" i="6"/>
  <c r="M42" i="6" s="1"/>
  <c r="L43" i="6"/>
  <c r="M43" i="6" s="1"/>
  <c r="L44" i="6"/>
  <c r="M44" i="6" s="1"/>
  <c r="L45" i="6"/>
  <c r="M45" i="6" s="1"/>
  <c r="L46" i="6"/>
  <c r="M46" i="6" s="1"/>
  <c r="L47" i="6"/>
  <c r="M47" i="6" s="1"/>
  <c r="L48" i="6"/>
  <c r="M48" i="6" s="1"/>
  <c r="L49" i="6"/>
  <c r="M49" i="6" s="1"/>
  <c r="L50" i="6"/>
  <c r="M50" i="6" s="1"/>
  <c r="L51" i="6"/>
  <c r="M51" i="6" s="1"/>
  <c r="L52" i="6"/>
  <c r="M52" i="6" s="1"/>
  <c r="L53" i="6"/>
  <c r="M53" i="6" s="1"/>
  <c r="L54" i="6"/>
  <c r="M54" i="6" s="1"/>
  <c r="L55" i="6"/>
  <c r="M55" i="6" s="1"/>
  <c r="L56" i="6"/>
  <c r="M56" i="6" s="1"/>
  <c r="L57" i="6"/>
  <c r="M57" i="6" s="1"/>
  <c r="L58" i="6"/>
  <c r="M58" i="6" s="1"/>
  <c r="L19" i="6"/>
  <c r="M19" i="6" s="1"/>
  <c r="H20" i="6"/>
  <c r="I20" i="6" s="1"/>
  <c r="H21" i="6"/>
  <c r="I21" i="6" s="1"/>
  <c r="H22" i="6"/>
  <c r="I22" i="6" s="1"/>
  <c r="H23" i="6"/>
  <c r="I23" i="6" s="1"/>
  <c r="H24" i="6"/>
  <c r="I24" i="6" s="1"/>
  <c r="H25" i="6"/>
  <c r="I25" i="6" s="1"/>
  <c r="H26" i="6"/>
  <c r="I26" i="6" s="1"/>
  <c r="H27" i="6"/>
  <c r="I27" i="6" s="1"/>
  <c r="H28" i="6"/>
  <c r="I28" i="6" s="1"/>
  <c r="H29" i="6"/>
  <c r="I29" i="6" s="1"/>
  <c r="H30" i="6"/>
  <c r="I30" i="6" s="1"/>
  <c r="H31" i="6"/>
  <c r="I31" i="6" s="1"/>
  <c r="H32" i="6"/>
  <c r="I32" i="6" s="1"/>
  <c r="H33" i="6"/>
  <c r="I33" i="6" s="1"/>
  <c r="H34" i="6"/>
  <c r="I34" i="6" s="1"/>
  <c r="H35" i="6"/>
  <c r="I35" i="6" s="1"/>
  <c r="H36" i="6"/>
  <c r="I36" i="6" s="1"/>
  <c r="H37" i="6"/>
  <c r="I37" i="6" s="1"/>
  <c r="H38" i="6"/>
  <c r="I38" i="6" s="1"/>
  <c r="H39" i="6"/>
  <c r="I39" i="6" s="1"/>
  <c r="H40" i="6"/>
  <c r="I40" i="6" s="1"/>
  <c r="H41" i="6"/>
  <c r="I41" i="6" s="1"/>
  <c r="H42" i="6"/>
  <c r="I42" i="6" s="1"/>
  <c r="H43" i="6"/>
  <c r="I43" i="6" s="1"/>
  <c r="H44" i="6"/>
  <c r="I44" i="6" s="1"/>
  <c r="H45" i="6"/>
  <c r="I45" i="6" s="1"/>
  <c r="H46" i="6"/>
  <c r="I46" i="6" s="1"/>
  <c r="H47" i="6"/>
  <c r="I47" i="6" s="1"/>
  <c r="H48" i="6"/>
  <c r="I48" i="6" s="1"/>
  <c r="H49" i="6"/>
  <c r="I49" i="6" s="1"/>
  <c r="H50" i="6"/>
  <c r="I50" i="6" s="1"/>
  <c r="H51" i="6"/>
  <c r="I51" i="6" s="1"/>
  <c r="H52" i="6"/>
  <c r="I52" i="6" s="1"/>
  <c r="H53" i="6"/>
  <c r="I53" i="6" s="1"/>
  <c r="H54" i="6"/>
  <c r="I54" i="6" s="1"/>
  <c r="H55" i="6"/>
  <c r="I55" i="6" s="1"/>
  <c r="H56" i="6"/>
  <c r="I56" i="6" s="1"/>
  <c r="H57" i="6"/>
  <c r="I57" i="6" s="1"/>
  <c r="H58" i="6"/>
  <c r="I58" i="6" s="1"/>
  <c r="H59" i="6"/>
  <c r="I59" i="6" s="1"/>
  <c r="U96" i="6" l="1"/>
  <c r="T91" i="6"/>
  <c r="U91" i="6" s="1"/>
  <c r="T83" i="6"/>
  <c r="U83" i="6" s="1"/>
  <c r="U76" i="6"/>
  <c r="U68" i="6"/>
  <c r="U99" i="6"/>
  <c r="U74" i="6"/>
  <c r="U140" i="6"/>
  <c r="U97" i="6"/>
  <c r="U89" i="6"/>
  <c r="T88" i="6"/>
  <c r="U88" i="6" s="1"/>
  <c r="T82" i="6"/>
  <c r="U82" i="6" s="1"/>
  <c r="T81" i="6"/>
  <c r="U81" i="6" s="1"/>
  <c r="T73" i="6"/>
  <c r="U73" i="6" s="1"/>
  <c r="T132" i="6"/>
  <c r="U132" i="6" s="1"/>
  <c r="T116" i="6"/>
  <c r="U116" i="6" s="1"/>
  <c r="T139" i="6"/>
  <c r="U139" i="6" s="1"/>
  <c r="T131" i="6"/>
  <c r="U131" i="6" s="1"/>
  <c r="T123" i="6"/>
  <c r="U123" i="6" s="1"/>
  <c r="T115" i="6"/>
  <c r="U115" i="6" s="1"/>
  <c r="T138" i="6"/>
  <c r="U138" i="6" s="1"/>
  <c r="T130" i="6"/>
  <c r="U130" i="6" s="1"/>
  <c r="T122" i="6"/>
  <c r="U122" i="6" s="1"/>
  <c r="T114" i="6"/>
  <c r="U114" i="6" s="1"/>
  <c r="T137" i="6"/>
  <c r="U137" i="6" s="1"/>
  <c r="T129" i="6"/>
  <c r="U129" i="6" s="1"/>
  <c r="T121" i="6"/>
  <c r="U121" i="6" s="1"/>
  <c r="T113" i="6"/>
  <c r="U113" i="6" s="1"/>
  <c r="T136" i="6"/>
  <c r="U136" i="6" s="1"/>
  <c r="T128" i="6"/>
  <c r="U128" i="6" s="1"/>
  <c r="T120" i="6"/>
  <c r="U120" i="6" s="1"/>
  <c r="T112" i="6"/>
  <c r="U112" i="6" s="1"/>
  <c r="T124" i="6"/>
  <c r="U124" i="6" s="1"/>
  <c r="T135" i="6"/>
  <c r="U135" i="6" s="1"/>
  <c r="T127" i="6"/>
  <c r="U127" i="6" s="1"/>
  <c r="T119" i="6"/>
  <c r="U119" i="6" s="1"/>
  <c r="T111" i="6"/>
  <c r="U111" i="6" s="1"/>
  <c r="T134" i="6"/>
  <c r="U134" i="6" s="1"/>
  <c r="T126" i="6"/>
  <c r="U126" i="6" s="1"/>
  <c r="T118" i="6"/>
  <c r="U118" i="6" s="1"/>
  <c r="T110" i="6"/>
  <c r="U110" i="6" s="1"/>
  <c r="T109" i="6"/>
  <c r="U109" i="6" s="1"/>
  <c r="T133" i="6"/>
  <c r="U133" i="6" s="1"/>
  <c r="T125" i="6"/>
  <c r="U125" i="6" s="1"/>
  <c r="T117" i="6"/>
  <c r="U117" i="6" s="1"/>
  <c r="T98" i="6"/>
  <c r="U98" i="6" s="1"/>
  <c r="T90" i="6"/>
  <c r="U90" i="6" s="1"/>
  <c r="T75" i="6"/>
  <c r="U75" i="6" s="1"/>
  <c r="T67" i="6"/>
  <c r="U67" i="6" s="1"/>
  <c r="T66" i="6"/>
  <c r="U66" i="6" s="1"/>
  <c r="T103" i="6"/>
  <c r="U103" i="6" s="1"/>
  <c r="T95" i="6"/>
  <c r="U95" i="6" s="1"/>
  <c r="T87" i="6"/>
  <c r="U87" i="6" s="1"/>
  <c r="T80" i="6"/>
  <c r="U80" i="6" s="1"/>
  <c r="T72" i="6"/>
  <c r="U72" i="6" s="1"/>
  <c r="T102" i="6"/>
  <c r="U102" i="6" s="1"/>
  <c r="T94" i="6"/>
  <c r="U94" i="6" s="1"/>
  <c r="T86" i="6"/>
  <c r="U86" i="6" s="1"/>
  <c r="T79" i="6"/>
  <c r="U79" i="6" s="1"/>
  <c r="T71" i="6"/>
  <c r="U71" i="6" s="1"/>
  <c r="T101" i="6"/>
  <c r="U101" i="6" s="1"/>
  <c r="T93" i="6"/>
  <c r="U93" i="6" s="1"/>
  <c r="T85" i="6"/>
  <c r="U85" i="6" s="1"/>
  <c r="T78" i="6"/>
  <c r="U78" i="6" s="1"/>
  <c r="T70" i="6"/>
  <c r="U70" i="6" s="1"/>
  <c r="T100" i="6"/>
  <c r="U100" i="6" s="1"/>
  <c r="T92" i="6"/>
  <c r="U92" i="6" s="1"/>
  <c r="T84" i="6"/>
  <c r="U84" i="6" s="1"/>
  <c r="T77" i="6"/>
  <c r="U77" i="6" s="1"/>
  <c r="T69" i="6"/>
  <c r="U69" i="6" s="1"/>
  <c r="U19" i="6"/>
  <c r="T47" i="6"/>
  <c r="U47" i="6" s="1"/>
  <c r="T38" i="6"/>
  <c r="U38" i="6" s="1"/>
  <c r="U39" i="6"/>
  <c r="T53" i="6"/>
  <c r="U53" i="6" s="1"/>
  <c r="T45" i="6"/>
  <c r="U45" i="6" s="1"/>
  <c r="T37" i="6"/>
  <c r="U37" i="6" s="1"/>
  <c r="T29" i="6"/>
  <c r="U29" i="6" s="1"/>
  <c r="T21" i="6"/>
  <c r="U21" i="6" s="1"/>
  <c r="U54" i="6"/>
  <c r="U46" i="6"/>
  <c r="U30" i="6"/>
  <c r="U22" i="6"/>
  <c r="U23" i="6"/>
  <c r="T52" i="6"/>
  <c r="U52" i="6" s="1"/>
  <c r="T44" i="6"/>
  <c r="U44" i="6" s="1"/>
  <c r="T36" i="6"/>
  <c r="U36" i="6" s="1"/>
  <c r="T28" i="6"/>
  <c r="U28" i="6" s="1"/>
  <c r="T20" i="6"/>
  <c r="U20" i="6" s="1"/>
  <c r="U31" i="6"/>
  <c r="T59" i="6"/>
  <c r="U59" i="6" s="1"/>
  <c r="T51" i="6"/>
  <c r="U51" i="6" s="1"/>
  <c r="T43" i="6"/>
  <c r="U43" i="6" s="1"/>
  <c r="T35" i="6"/>
  <c r="U35" i="6" s="1"/>
  <c r="T27" i="6"/>
  <c r="U27" i="6" s="1"/>
  <c r="T55" i="6"/>
  <c r="U55" i="6" s="1"/>
  <c r="T58" i="6"/>
  <c r="U58" i="6" s="1"/>
  <c r="T50" i="6"/>
  <c r="U50" i="6" s="1"/>
  <c r="T42" i="6"/>
  <c r="U42" i="6" s="1"/>
  <c r="T34" i="6"/>
  <c r="U34" i="6" s="1"/>
  <c r="T26" i="6"/>
  <c r="U26" i="6" s="1"/>
  <c r="U141" i="6" l="1"/>
  <c r="U104" i="6"/>
  <c r="U60" i="6"/>
</calcChain>
</file>

<file path=xl/sharedStrings.xml><?xml version="1.0" encoding="utf-8"?>
<sst xmlns="http://schemas.openxmlformats.org/spreadsheetml/2006/main" count="318" uniqueCount="111">
  <si>
    <t>REPUBLICA DE COLOMBIA</t>
  </si>
  <si>
    <t>DEPARTAMENTO DE CUNDINAMARCA</t>
  </si>
  <si>
    <t xml:space="preserve">SERVICIO NACIONAL DE APRENDIZAJE - SENA - </t>
  </si>
  <si>
    <t>CENTRO DE BIOTECNOLOGIA AGROPECUARIA</t>
  </si>
  <si>
    <t>NIT 899.999.034-1</t>
  </si>
  <si>
    <t xml:space="preserve"> CUADRO COMPARATIVO DE VALORES UNITARIOS</t>
  </si>
  <si>
    <t xml:space="preserve">ANÁLISIS FISICOQUÍMICO AGUAS RESIDUALES, POTABLE Y SUPERFICIAL </t>
  </si>
  <si>
    <r>
      <t xml:space="preserve">El Centro de Biotecnología Agropecuaria del SENA Regional Cundinamarca, de conformidad con los principios de transparencia para la contratación, convoco públicamente el día </t>
    </r>
    <r>
      <rPr>
        <sz val="10"/>
        <color rgb="FFFF0000"/>
        <rFont val="Arial"/>
        <family val="2"/>
      </rPr>
      <t xml:space="preserve">28 de abril  del 2024 </t>
    </r>
    <r>
      <rPr>
        <sz val="10"/>
        <rFont val="Arial"/>
        <family val="2"/>
      </rPr>
      <t xml:space="preserve">a través de la página SECOP II, a todos los interesados en participar como parte del estudio de mercado del proceso en mención. 
En respuesta a esta convocatoria NO se recibieron precotizaciones, por lo tanto  el área  solicitante allegó  dos  (2) precotizaciones, lo cual permite determinar las variables consideradas para calcular el presupuesto oficial para el presente proceso, para lo cual se tendra en cuenta el valor promedio unitario de las cotizaciones presentadas por las diferentes empresas, asi: .
</t>
    </r>
  </si>
  <si>
    <t>COTIZACIÓN 1</t>
  </si>
  <si>
    <t xml:space="preserve">HORUS INGENIERIA </t>
  </si>
  <si>
    <t>COTIZACION 2</t>
  </si>
  <si>
    <t>GREEN WORDS</t>
  </si>
  <si>
    <t>COTIZACION 3</t>
  </si>
  <si>
    <t>AMBICOL SERVICES S.A.S</t>
  </si>
  <si>
    <t>AGUA RESIDUAL</t>
  </si>
  <si>
    <t>ÍTEM</t>
  </si>
  <si>
    <t>NOMBRE DEL ELEMENTO</t>
  </si>
  <si>
    <t>Unidad de Medida</t>
  </si>
  <si>
    <t xml:space="preserve">Puntos de toma </t>
  </si>
  <si>
    <t>CANT</t>
  </si>
  <si>
    <t>COTIZACION 1</t>
  </si>
  <si>
    <t>VALOR UNITARIO SIN IVA</t>
  </si>
  <si>
    <t>DBO</t>
  </si>
  <si>
    <r>
      <t>mg/L O</t>
    </r>
    <r>
      <rPr>
        <vertAlign val="subscript"/>
        <sz val="11"/>
        <color rgb="FF000000"/>
        <rFont val="Aptos Display"/>
        <family val="2"/>
      </rPr>
      <t>2</t>
    </r>
  </si>
  <si>
    <t xml:space="preserve">Acidez total </t>
  </si>
  <si>
    <r>
      <t>Mg/L CaCO</t>
    </r>
    <r>
      <rPr>
        <vertAlign val="subscript"/>
        <sz val="11"/>
        <color rgb="FF000000"/>
        <rFont val="Aptos Display"/>
        <family val="2"/>
      </rPr>
      <t>3</t>
    </r>
  </si>
  <si>
    <t>Alcalinidad total</t>
  </si>
  <si>
    <t xml:space="preserve">Aluminio </t>
  </si>
  <si>
    <t>mg/L</t>
  </si>
  <si>
    <t>BTEX (Benceno, Tolueno, Etilbenceno y Xileno)</t>
  </si>
  <si>
    <t>Cadmio</t>
  </si>
  <si>
    <t xml:space="preserve">Cianuro </t>
  </si>
  <si>
    <t>Cloruros</t>
  </si>
  <si>
    <t>Cobre</t>
  </si>
  <si>
    <t>Coliformes totales</t>
  </si>
  <si>
    <t>NMP/100 ml</t>
  </si>
  <si>
    <t>Color real</t>
  </si>
  <si>
    <r>
      <t>m</t>
    </r>
    <r>
      <rPr>
        <vertAlign val="superscript"/>
        <sz val="11"/>
        <color rgb="FF000000"/>
        <rFont val="Aptos Display"/>
        <family val="2"/>
      </rPr>
      <t>-1</t>
    </r>
  </si>
  <si>
    <t>Compuestos Orgánicos Halogenados Absorbibles (AOX)</t>
  </si>
  <si>
    <t xml:space="preserve">Compuestos semivolátiles de Fenólicos </t>
  </si>
  <si>
    <t>Cromo</t>
  </si>
  <si>
    <t>DQO</t>
  </si>
  <si>
    <t xml:space="preserve">Dureza cálcica </t>
  </si>
  <si>
    <t>Dureza total</t>
  </si>
  <si>
    <t>Fenoles totales</t>
  </si>
  <si>
    <t>Formaldehido</t>
  </si>
  <si>
    <t xml:space="preserve">Mg/L </t>
  </si>
  <si>
    <t>Fósforo total</t>
  </si>
  <si>
    <t>Grasas y aceites</t>
  </si>
  <si>
    <t>Hidrocarburos Aromáticos  Policíclicos (HAP)</t>
  </si>
  <si>
    <t>Hidrocarburos totales (HTP)</t>
  </si>
  <si>
    <t>Hierro</t>
  </si>
  <si>
    <t>Mercurio</t>
  </si>
  <si>
    <t>Níquel</t>
  </si>
  <si>
    <t>Nitratos</t>
  </si>
  <si>
    <t>Nitritos</t>
  </si>
  <si>
    <t>Nitrógeno amoniacal</t>
  </si>
  <si>
    <t xml:space="preserve">Nitrógeno total </t>
  </si>
  <si>
    <t>Ortofosfatos</t>
  </si>
  <si>
    <t>Oxígeno disuelto</t>
  </si>
  <si>
    <t>pH</t>
  </si>
  <si>
    <t>Unidades pH</t>
  </si>
  <si>
    <t>Plata</t>
  </si>
  <si>
    <t>Plomo</t>
  </si>
  <si>
    <t>Sólidos sedimentables</t>
  </si>
  <si>
    <t>Sólidos suspendidos totales</t>
  </si>
  <si>
    <t>Sulfatos</t>
  </si>
  <si>
    <t>Sulfuros</t>
  </si>
  <si>
    <t>Sustancias activas al azul de metileno (SAAM)</t>
  </si>
  <si>
    <t>Zinc</t>
  </si>
  <si>
    <t>AGUA SUPERFICIAL</t>
  </si>
  <si>
    <t>AGUA POTABLE</t>
  </si>
  <si>
    <t>Aluminio</t>
  </si>
  <si>
    <t>Antimonio</t>
  </si>
  <si>
    <t>Arsénico</t>
  </si>
  <si>
    <t>Bario</t>
  </si>
  <si>
    <t>Calcio</t>
  </si>
  <si>
    <t>Carbono Orgánico Total</t>
  </si>
  <si>
    <t>Cianuro libre y disociable</t>
  </si>
  <si>
    <t>Cloro residual libre</t>
  </si>
  <si>
    <t>NMP</t>
  </si>
  <si>
    <t>Color aparente</t>
  </si>
  <si>
    <t>UPC</t>
  </si>
  <si>
    <t>Conductividad</t>
  </si>
  <si>
    <t>µS/cm</t>
  </si>
  <si>
    <t>Escherichia Coli</t>
  </si>
  <si>
    <t>UFC/100 mL</t>
  </si>
  <si>
    <t>Fluoruros</t>
  </si>
  <si>
    <t>Fosfatos</t>
  </si>
  <si>
    <t>Hidrocarburos Aromáticos</t>
  </si>
  <si>
    <t>Hierro total</t>
  </si>
  <si>
    <t>Magnesio</t>
  </si>
  <si>
    <t>Manganeso</t>
  </si>
  <si>
    <t>Molibdeno</t>
  </si>
  <si>
    <t>Olor y sabor</t>
  </si>
  <si>
    <t>Aceptable o no aceptable</t>
  </si>
  <si>
    <t>U de pH</t>
  </si>
  <si>
    <t>Selenio</t>
  </si>
  <si>
    <t>Temperatura</t>
  </si>
  <si>
    <t>°C</t>
  </si>
  <si>
    <t>Trihalometanos Totales</t>
  </si>
  <si>
    <t>Turbiedad</t>
  </si>
  <si>
    <t>UNT</t>
  </si>
  <si>
    <t>IVA</t>
  </si>
  <si>
    <t>VALOR IVA</t>
  </si>
  <si>
    <t>PROMEDIO SENA</t>
  </si>
  <si>
    <t xml:space="preserve">VALOR TOTAL </t>
  </si>
  <si>
    <t xml:space="preserve">Reviso: </t>
  </si>
  <si>
    <t>MONICA LIZETH GARCIA VARGAS</t>
  </si>
  <si>
    <t xml:space="preserve">CONTADOR CENTRO </t>
  </si>
  <si>
    <t>Centro de Biotecnología Agropecuaria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</si>
</sst>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00_);_(&quot;$&quot;* \(#,##0.00\);_(&quot;$&quot;* &quot;-&quot;??_);_(@_)"/>
    <numFmt numFmtId="165" formatCode="_(* #,##0_);_(* \(#,##0\);_(* &quot;-&quot;??_);_(@_)"/>
    <numFmt numFmtId="166" formatCode="_(&quot;$&quot;* #,##0_);_(&quot;$&quot;* \(#,##0\);_(&quot;$&quot;* &quot;-&quot;??_);_(@_)"/>
    <numFmt numFmtId="167" formatCode="_-[$$-240A]\ * #,##0.00_-;\-[$$-240A]\ * #,##0.00_-;_-[$$-240A]\ * &quot;-&quot;??_-;_-@_-"/>
  </numFmts>
  <fonts count="18" x14ac:knownFonts="1">
    <font>
      <sz val="11"/>
      <color theme="1"/>
      <name val="Calibri"/>
      <family val="2"/>
      <scheme val="minor"/>
    </font>
    <font>
      <sz val="7"/>
      <name val="Arial"/>
      <family val="2"/>
    </font>
    <font>
      <sz val="8"/>
      <name val="Arial"/>
      <family val="2"/>
    </font>
    <font>
      <sz val="10"/>
      <name val="Arial"/>
      <family val="2"/>
    </font>
    <font>
      <b/>
      <sz val="8"/>
      <name val="Arial"/>
      <family val="2"/>
    </font>
    <font>
      <b/>
      <sz val="10"/>
      <name val="Arial"/>
      <family val="2"/>
    </font>
    <font>
      <sz val="11"/>
      <color theme="1"/>
      <name val="Calibri"/>
      <family val="2"/>
      <scheme val="minor"/>
    </font>
    <font>
      <b/>
      <sz val="10"/>
      <color theme="1"/>
      <name val="Arial Narrow"/>
      <family val="2"/>
    </font>
    <font>
      <sz val="11"/>
      <color rgb="FFFF0000"/>
      <name val="Calibri"/>
      <family val="2"/>
      <scheme val="minor"/>
    </font>
    <font>
      <sz val="10"/>
      <color rgb="FFFF0000"/>
      <name val="Arial"/>
      <family val="2"/>
    </font>
    <font>
      <sz val="8"/>
      <color theme="1"/>
      <name val="Arial Narrow"/>
      <family val="2"/>
    </font>
    <font>
      <sz val="8"/>
      <color rgb="FF000000"/>
      <name val="Calibri"/>
      <family val="2"/>
      <scheme val="minor"/>
    </font>
    <font>
      <sz val="8"/>
      <color theme="1"/>
      <name val="Calibri"/>
      <family val="2"/>
      <scheme val="minor"/>
    </font>
    <font>
      <b/>
      <sz val="8"/>
      <name val="Calibri"/>
      <family val="2"/>
      <scheme val="minor"/>
    </font>
    <font>
      <sz val="11"/>
      <color rgb="FF000000"/>
      <name val="Aptos Display"/>
      <family val="2"/>
    </font>
    <font>
      <vertAlign val="subscript"/>
      <sz val="11"/>
      <color rgb="FF000000"/>
      <name val="Aptos Display"/>
      <family val="2"/>
    </font>
    <font>
      <vertAlign val="superscript"/>
      <sz val="11"/>
      <color rgb="FF000000"/>
      <name val="Aptos Display"/>
      <family val="2"/>
    </font>
    <font>
      <b/>
      <sz val="8"/>
      <color theme="1"/>
      <name val="Arial Narrow"/>
      <family val="2"/>
    </font>
  </fonts>
  <fills count="5">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164" fontId="6" fillId="0" borderId="0" applyFont="0" applyFill="0" applyBorder="0" applyAlignment="0" applyProtection="0"/>
    <xf numFmtId="9" fontId="6" fillId="0" borderId="0" applyFont="0" applyFill="0" applyBorder="0" applyAlignment="0" applyProtection="0"/>
  </cellStyleXfs>
  <cellXfs count="76">
    <xf numFmtId="0" fontId="0" fillId="0" borderId="0" xfId="0"/>
    <xf numFmtId="0" fontId="3" fillId="0" borderId="0" xfId="0" applyFont="1" applyAlignment="1">
      <alignment horizontal="center"/>
    </xf>
    <xf numFmtId="0" fontId="3" fillId="0" borderId="0" xfId="0" applyFont="1"/>
    <xf numFmtId="3" fontId="3" fillId="0" borderId="0" xfId="0" applyNumberFormat="1" applyFont="1" applyAlignment="1">
      <alignment horizontal="center"/>
    </xf>
    <xf numFmtId="3" fontId="3" fillId="0" borderId="0" xfId="0" applyNumberFormat="1" applyFont="1"/>
    <xf numFmtId="0" fontId="1" fillId="0" borderId="0" xfId="0" applyFont="1"/>
    <xf numFmtId="0" fontId="2" fillId="2" borderId="0" xfId="0" applyFont="1" applyFill="1"/>
    <xf numFmtId="3" fontId="5" fillId="0" borderId="0" xfId="0" applyNumberFormat="1" applyFont="1" applyAlignment="1">
      <alignment horizontal="left" vertical="center"/>
    </xf>
    <xf numFmtId="0" fontId="5" fillId="0" borderId="2" xfId="0" applyFont="1" applyBorder="1" applyAlignment="1">
      <alignment horizontal="center" wrapText="1"/>
    </xf>
    <xf numFmtId="0" fontId="1" fillId="0" borderId="0" xfId="0" applyFont="1" applyAlignment="1">
      <alignment horizontal="center" vertical="center"/>
    </xf>
    <xf numFmtId="0" fontId="0" fillId="0" borderId="0" xfId="0" applyAlignment="1">
      <alignment horizontal="center" vertical="center"/>
    </xf>
    <xf numFmtId="165" fontId="0" fillId="0" borderId="0" xfId="0" applyNumberFormat="1"/>
    <xf numFmtId="165" fontId="8" fillId="0" borderId="0" xfId="0" applyNumberFormat="1" applyFont="1"/>
    <xf numFmtId="0" fontId="7" fillId="0" borderId="3" xfId="0" applyFont="1" applyBorder="1" applyAlignment="1">
      <alignment horizontal="center"/>
    </xf>
    <xf numFmtId="0" fontId="5" fillId="0" borderId="0" xfId="0" applyFont="1" applyAlignment="1">
      <alignment horizontal="left"/>
    </xf>
    <xf numFmtId="0" fontId="12"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3" fontId="13" fillId="3" borderId="12" xfId="0" applyNumberFormat="1" applyFont="1" applyFill="1" applyBorder="1" applyAlignment="1">
      <alignment horizontal="center" vertical="center" wrapText="1"/>
    </xf>
    <xf numFmtId="3" fontId="13" fillId="3" borderId="10" xfId="0" applyNumberFormat="1" applyFont="1" applyFill="1" applyBorder="1" applyAlignment="1">
      <alignment horizontal="center" vertical="center" wrapText="1"/>
    </xf>
    <xf numFmtId="3" fontId="5" fillId="0" borderId="0" xfId="0" applyNumberFormat="1" applyFont="1" applyAlignment="1">
      <alignment horizontal="left" vertical="center" wrapText="1"/>
    </xf>
    <xf numFmtId="0" fontId="7" fillId="0" borderId="3" xfId="0" applyFont="1" applyBorder="1" applyAlignment="1">
      <alignment vertical="center"/>
    </xf>
    <xf numFmtId="3" fontId="3" fillId="0" borderId="0" xfId="0" applyNumberFormat="1" applyFont="1" applyAlignment="1">
      <alignment vertical="center"/>
    </xf>
    <xf numFmtId="0" fontId="14" fillId="0" borderId="13" xfId="0" applyFont="1" applyBorder="1" applyAlignment="1">
      <alignment vertical="center" wrapText="1"/>
    </xf>
    <xf numFmtId="0" fontId="14" fillId="0" borderId="1" xfId="0" applyFont="1" applyBorder="1" applyAlignment="1">
      <alignment vertical="center" wrapText="1"/>
    </xf>
    <xf numFmtId="0" fontId="14" fillId="0" borderId="13" xfId="0" applyFont="1" applyBorder="1" applyAlignment="1">
      <alignment horizontal="center" vertical="center" wrapText="1"/>
    </xf>
    <xf numFmtId="0" fontId="14" fillId="0" borderId="1" xfId="0" applyFont="1" applyBorder="1" applyAlignment="1">
      <alignment horizontal="center" vertical="center" wrapText="1"/>
    </xf>
    <xf numFmtId="0" fontId="12" fillId="4" borderId="9" xfId="0" applyFont="1" applyFill="1" applyBorder="1" applyAlignment="1">
      <alignment horizontal="center" vertical="center" wrapText="1"/>
    </xf>
    <xf numFmtId="166" fontId="3" fillId="0" borderId="0" xfId="0" applyNumberFormat="1" applyFont="1"/>
    <xf numFmtId="0" fontId="5" fillId="0" borderId="0" xfId="0" applyFont="1" applyAlignment="1">
      <alignment horizontal="center"/>
    </xf>
    <xf numFmtId="0" fontId="5" fillId="0" borderId="0" xfId="0" applyFont="1"/>
    <xf numFmtId="0" fontId="5" fillId="0" borderId="10" xfId="0" applyFont="1" applyBorder="1"/>
    <xf numFmtId="0" fontId="5" fillId="0" borderId="14" xfId="0" applyFont="1" applyBorder="1"/>
    <xf numFmtId="0" fontId="13" fillId="4" borderId="1" xfId="0" applyFont="1" applyFill="1" applyBorder="1" applyAlignment="1">
      <alignment horizontal="center" vertical="center"/>
    </xf>
    <xf numFmtId="0" fontId="13" fillId="4" borderId="1" xfId="0" applyFont="1" applyFill="1" applyBorder="1" applyAlignment="1">
      <alignment horizontal="center" vertical="center" wrapText="1"/>
    </xf>
    <xf numFmtId="0" fontId="13" fillId="4" borderId="1" xfId="0" applyFont="1" applyFill="1" applyBorder="1" applyAlignment="1">
      <alignment vertical="center" wrapText="1"/>
    </xf>
    <xf numFmtId="0" fontId="13" fillId="4" borderId="10"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5" fillId="0" borderId="0" xfId="0" applyFont="1" applyAlignment="1">
      <alignment horizontal="left"/>
    </xf>
    <xf numFmtId="3" fontId="4" fillId="3" borderId="1" xfId="0" applyNumberFormat="1" applyFont="1" applyFill="1" applyBorder="1" applyAlignment="1">
      <alignment horizontal="center" vertical="center" wrapText="1"/>
    </xf>
    <xf numFmtId="3" fontId="4" fillId="3" borderId="7" xfId="0" applyNumberFormat="1" applyFont="1" applyFill="1" applyBorder="1" applyAlignment="1">
      <alignment horizontal="center" vertical="center" wrapText="1"/>
    </xf>
    <xf numFmtId="3" fontId="4" fillId="3" borderId="9" xfId="0" applyNumberFormat="1" applyFont="1" applyFill="1" applyBorder="1" applyAlignment="1">
      <alignment horizontal="center" vertical="center" wrapText="1"/>
    </xf>
    <xf numFmtId="3" fontId="4" fillId="3" borderId="8" xfId="0" applyNumberFormat="1" applyFont="1" applyFill="1" applyBorder="1" applyAlignment="1">
      <alignment horizontal="center" vertical="center" wrapText="1"/>
    </xf>
    <xf numFmtId="0" fontId="5" fillId="0" borderId="0" xfId="0" applyFont="1" applyAlignment="1">
      <alignment horizontal="center"/>
    </xf>
    <xf numFmtId="0" fontId="5" fillId="0" borderId="14" xfId="0" applyFont="1" applyBorder="1" applyAlignment="1">
      <alignment horizontal="center"/>
    </xf>
    <xf numFmtId="3" fontId="5" fillId="0" borderId="6" xfId="0" applyNumberFormat="1" applyFont="1" applyBorder="1" applyAlignment="1">
      <alignment horizontal="center" vertical="center"/>
    </xf>
    <xf numFmtId="0" fontId="5" fillId="0" borderId="15" xfId="0" applyFont="1" applyBorder="1" applyAlignment="1">
      <alignment horizontal="center"/>
    </xf>
    <xf numFmtId="0" fontId="5" fillId="0" borderId="16" xfId="0" applyFont="1" applyBorder="1" applyAlignment="1">
      <alignment horizontal="center"/>
    </xf>
    <xf numFmtId="0" fontId="5" fillId="0" borderId="17" xfId="0" applyFont="1" applyBorder="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7" fillId="0" borderId="0" xfId="0" applyFont="1" applyAlignment="1">
      <alignment horizontal="center"/>
    </xf>
    <xf numFmtId="0" fontId="5" fillId="0" borderId="5" xfId="0" applyFont="1" applyBorder="1" applyAlignment="1">
      <alignment horizontal="center" wrapText="1"/>
    </xf>
    <xf numFmtId="0" fontId="5" fillId="0" borderId="6" xfId="0" applyFont="1" applyBorder="1" applyAlignment="1">
      <alignment horizontal="center" wrapText="1"/>
    </xf>
    <xf numFmtId="0" fontId="5" fillId="0" borderId="11" xfId="0" applyFont="1" applyBorder="1" applyAlignment="1">
      <alignment horizont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5" fillId="0" borderId="10" xfId="0" applyFont="1" applyBorder="1" applyAlignment="1">
      <alignment horizontal="center" vertical="center" wrapText="1"/>
    </xf>
    <xf numFmtId="9" fontId="12" fillId="4" borderId="1" xfId="2" applyFont="1" applyFill="1" applyBorder="1" applyAlignment="1">
      <alignment horizontal="center" vertical="center"/>
    </xf>
    <xf numFmtId="3" fontId="13" fillId="3" borderId="1" xfId="0" applyNumberFormat="1" applyFont="1" applyFill="1" applyBorder="1" applyAlignment="1">
      <alignment horizontal="center" vertical="center" wrapText="1"/>
    </xf>
    <xf numFmtId="167" fontId="5" fillId="0" borderId="0" xfId="0" applyNumberFormat="1" applyFont="1" applyAlignment="1">
      <alignment horizontal="right" vertical="center" wrapText="1"/>
    </xf>
    <xf numFmtId="164" fontId="10" fillId="4" borderId="1" xfId="1" applyNumberFormat="1" applyFont="1" applyFill="1" applyBorder="1" applyAlignment="1">
      <alignment horizontal="center" vertical="center"/>
    </xf>
    <xf numFmtId="167" fontId="10" fillId="4" borderId="1" xfId="1" applyNumberFormat="1" applyFont="1" applyFill="1" applyBorder="1" applyAlignment="1">
      <alignment horizontal="center" vertical="center"/>
    </xf>
    <xf numFmtId="167" fontId="12" fillId="4" borderId="1" xfId="1" applyNumberFormat="1" applyFont="1" applyFill="1" applyBorder="1" applyAlignment="1">
      <alignment horizontal="center" vertical="center"/>
    </xf>
    <xf numFmtId="167" fontId="10" fillId="4" borderId="9" xfId="1" applyNumberFormat="1" applyFont="1" applyFill="1" applyBorder="1" applyAlignment="1">
      <alignment horizontal="center" vertical="center"/>
    </xf>
    <xf numFmtId="167" fontId="10" fillId="4" borderId="6" xfId="1" applyNumberFormat="1" applyFont="1" applyFill="1" applyBorder="1" applyAlignment="1">
      <alignment horizontal="center" vertical="center"/>
    </xf>
    <xf numFmtId="164" fontId="12" fillId="4" borderId="1" xfId="1" applyFont="1" applyFill="1" applyBorder="1" applyAlignment="1">
      <alignment horizontal="center" vertical="center"/>
    </xf>
    <xf numFmtId="164" fontId="5" fillId="0" borderId="0" xfId="1" applyFont="1"/>
    <xf numFmtId="3" fontId="3" fillId="0" borderId="14" xfId="0" applyNumberFormat="1" applyFont="1" applyBorder="1" applyAlignment="1">
      <alignment horizontal="center" vertical="center"/>
    </xf>
    <xf numFmtId="44" fontId="5" fillId="0" borderId="0" xfId="0" applyNumberFormat="1" applyFont="1"/>
    <xf numFmtId="167" fontId="17" fillId="4" borderId="1" xfId="1" applyNumberFormat="1" applyFont="1" applyFill="1" applyBorder="1" applyAlignment="1">
      <alignment horizontal="center" vertical="center"/>
    </xf>
    <xf numFmtId="0" fontId="0" fillId="0" borderId="0" xfId="0" applyAlignment="1">
      <alignment horizontal="left" vertical="top" wrapText="1"/>
    </xf>
  </cellXfs>
  <cellStyles count="3">
    <cellStyle name="Moneda" xfId="1" builtinId="4"/>
    <cellStyle name="Normal" xfId="0" builtinId="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1519930</xdr:colOff>
      <xdr:row>0</xdr:row>
      <xdr:rowOff>30121</xdr:rowOff>
    </xdr:from>
    <xdr:to>
      <xdr:col>1</xdr:col>
      <xdr:colOff>2366794</xdr:colOff>
      <xdr:row>4</xdr:row>
      <xdr:rowOff>106321</xdr:rowOff>
    </xdr:to>
    <xdr:pic>
      <xdr:nvPicPr>
        <xdr:cNvPr id="2" name="4 Imagen" descr="cid:image001.jpg@01D05BF1.97ACE200">
          <a:extLst>
            <a:ext uri="{FF2B5EF4-FFF2-40B4-BE49-F238E27FC236}">
              <a16:creationId xmlns:a16="http://schemas.microsoft.com/office/drawing/2014/main" id="{8EEECEBB-9299-41A8-973A-8709E5A9D4E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5680" y="30121"/>
          <a:ext cx="846864" cy="838200"/>
        </a:xfrm>
        <a:prstGeom prst="rect">
          <a:avLst/>
        </a:prstGeom>
        <a:noFill/>
        <a:ln>
          <a:noFill/>
        </a:ln>
      </xdr:spPr>
    </xdr:pic>
    <xdr:clientData/>
  </xdr:twoCellAnchor>
  <xdr:twoCellAnchor editAs="oneCell">
    <xdr:from>
      <xdr:col>1</xdr:col>
      <xdr:colOff>578827</xdr:colOff>
      <xdr:row>146</xdr:row>
      <xdr:rowOff>65942</xdr:rowOff>
    </xdr:from>
    <xdr:to>
      <xdr:col>1</xdr:col>
      <xdr:colOff>1647744</xdr:colOff>
      <xdr:row>148</xdr:row>
      <xdr:rowOff>129442</xdr:rowOff>
    </xdr:to>
    <xdr:pic>
      <xdr:nvPicPr>
        <xdr:cNvPr id="3" name="Imagen 2">
          <a:extLst>
            <a:ext uri="{FF2B5EF4-FFF2-40B4-BE49-F238E27FC236}">
              <a16:creationId xmlns:a16="http://schemas.microsoft.com/office/drawing/2014/main" id="{00AEC43D-0228-4242-8E69-C146B0CA714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64577" y="30077019"/>
          <a:ext cx="1068917" cy="4445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6F1C1-A886-4139-B1BC-5E987601F32B}">
  <sheetPr>
    <pageSetUpPr fitToPage="1"/>
  </sheetPr>
  <dimension ref="A1:AY152"/>
  <sheetViews>
    <sheetView showGridLines="0" tabSelected="1" topLeftCell="A55" zoomScale="130" zoomScaleNormal="130" workbookViewId="0">
      <selection activeCell="I77" sqref="I77"/>
    </sheetView>
  </sheetViews>
  <sheetFormatPr baseColWidth="10" defaultColWidth="7.7109375" defaultRowHeight="15" customHeight="1" x14ac:dyDescent="0.2"/>
  <cols>
    <col min="1" max="1" width="4.28515625" style="1" bestFit="1" customWidth="1"/>
    <col min="2" max="2" width="35.7109375" style="2" customWidth="1"/>
    <col min="3" max="3" width="13.7109375" style="21" customWidth="1"/>
    <col min="4" max="4" width="9.7109375" style="21" customWidth="1"/>
    <col min="5" max="5" width="7.28515625" style="3" customWidth="1"/>
    <col min="6" max="6" width="13.7109375" style="4" customWidth="1"/>
    <col min="7" max="7" width="4.85546875" style="4" customWidth="1"/>
    <col min="8" max="8" width="12.28515625" style="4" customWidth="1"/>
    <col min="9" max="9" width="13.7109375" style="4" customWidth="1"/>
    <col min="10" max="10" width="14" style="4" customWidth="1"/>
    <col min="11" max="11" width="4.85546875" style="4" customWidth="1"/>
    <col min="12" max="12" width="9.28515625" style="4" customWidth="1"/>
    <col min="13" max="14" width="14" style="4" customWidth="1"/>
    <col min="15" max="15" width="5.28515625" style="4" customWidth="1"/>
    <col min="16" max="16" width="11.85546875" style="4" customWidth="1"/>
    <col min="17" max="18" width="14" style="4" customWidth="1"/>
    <col min="19" max="19" width="4.42578125" style="4" customWidth="1"/>
    <col min="20" max="20" width="10.42578125" style="4" customWidth="1"/>
    <col min="21" max="21" width="16.140625" style="4" customWidth="1"/>
    <col min="22" max="22" width="7.7109375" style="2"/>
    <col min="23" max="23" width="15.42578125" style="2" bestFit="1" customWidth="1"/>
    <col min="24" max="16384" width="7.7109375" style="2"/>
  </cols>
  <sheetData>
    <row r="1" spans="1:21" ht="15" customHeight="1" x14ac:dyDescent="0.2">
      <c r="A1" s="48" t="s">
        <v>0</v>
      </c>
      <c r="B1" s="49"/>
      <c r="C1" s="49"/>
      <c r="D1" s="49"/>
      <c r="E1" s="49"/>
      <c r="F1" s="49"/>
      <c r="G1" s="49"/>
      <c r="H1" s="49"/>
      <c r="I1" s="49"/>
      <c r="J1" s="49"/>
      <c r="K1" s="49"/>
      <c r="L1" s="49"/>
      <c r="M1" s="49"/>
      <c r="N1" s="49"/>
      <c r="O1" s="49"/>
      <c r="P1" s="49"/>
      <c r="Q1" s="49"/>
      <c r="R1" s="49"/>
      <c r="S1" s="49"/>
      <c r="T1" s="49"/>
      <c r="U1" s="49"/>
    </row>
    <row r="2" spans="1:21" ht="15" customHeight="1" x14ac:dyDescent="0.2">
      <c r="A2" s="50" t="s">
        <v>1</v>
      </c>
      <c r="B2" s="51"/>
      <c r="C2" s="51"/>
      <c r="D2" s="51"/>
      <c r="E2" s="51"/>
      <c r="F2" s="51"/>
      <c r="G2" s="51"/>
      <c r="H2" s="51"/>
      <c r="I2" s="51"/>
      <c r="J2" s="51"/>
      <c r="K2" s="51"/>
      <c r="L2" s="51"/>
      <c r="M2" s="51"/>
      <c r="N2" s="51"/>
      <c r="O2" s="51"/>
      <c r="P2" s="51"/>
      <c r="Q2" s="51"/>
      <c r="R2" s="51"/>
      <c r="S2" s="51"/>
      <c r="T2" s="51"/>
      <c r="U2" s="51"/>
    </row>
    <row r="3" spans="1:21" ht="15" customHeight="1" x14ac:dyDescent="0.2">
      <c r="A3" s="50" t="s">
        <v>2</v>
      </c>
      <c r="B3" s="51"/>
      <c r="C3" s="51"/>
      <c r="D3" s="51"/>
      <c r="E3" s="51"/>
      <c r="F3" s="51"/>
      <c r="G3" s="51"/>
      <c r="H3" s="51"/>
      <c r="I3" s="51"/>
      <c r="J3" s="51"/>
      <c r="K3" s="51"/>
      <c r="L3" s="51"/>
      <c r="M3" s="51"/>
      <c r="N3" s="51"/>
      <c r="O3" s="51"/>
      <c r="P3" s="51"/>
      <c r="Q3" s="51"/>
      <c r="R3" s="51"/>
      <c r="S3" s="51"/>
      <c r="T3" s="51"/>
      <c r="U3" s="51"/>
    </row>
    <row r="4" spans="1:21" ht="15" customHeight="1" x14ac:dyDescent="0.2">
      <c r="A4" s="50" t="s">
        <v>3</v>
      </c>
      <c r="B4" s="51"/>
      <c r="C4" s="51"/>
      <c r="D4" s="51"/>
      <c r="E4" s="51"/>
      <c r="F4" s="51"/>
      <c r="G4" s="51"/>
      <c r="H4" s="51"/>
      <c r="I4" s="51"/>
      <c r="J4" s="51"/>
      <c r="K4" s="51"/>
      <c r="L4" s="51"/>
      <c r="M4" s="51"/>
      <c r="N4" s="51"/>
      <c r="O4" s="51"/>
      <c r="P4" s="51"/>
      <c r="Q4" s="51"/>
      <c r="R4" s="51"/>
      <c r="S4" s="51"/>
      <c r="T4" s="51"/>
      <c r="U4" s="51"/>
    </row>
    <row r="5" spans="1:21" ht="15" customHeight="1" x14ac:dyDescent="0.2">
      <c r="A5" s="50" t="s">
        <v>4</v>
      </c>
      <c r="B5" s="51"/>
      <c r="C5" s="51"/>
      <c r="D5" s="51"/>
      <c r="E5" s="51"/>
      <c r="F5" s="51"/>
      <c r="G5" s="51"/>
      <c r="H5" s="51"/>
      <c r="I5" s="51"/>
      <c r="J5" s="51"/>
      <c r="K5" s="51"/>
      <c r="L5" s="51"/>
      <c r="M5" s="51"/>
      <c r="N5" s="51"/>
      <c r="O5" s="51"/>
      <c r="P5" s="51"/>
      <c r="Q5" s="51"/>
      <c r="R5" s="51"/>
      <c r="S5" s="51"/>
      <c r="T5" s="51"/>
      <c r="U5" s="51"/>
    </row>
    <row r="6" spans="1:21" ht="15" customHeight="1" x14ac:dyDescent="0.2">
      <c r="A6" s="52"/>
      <c r="B6" s="53"/>
      <c r="C6" s="53"/>
      <c r="D6" s="53"/>
      <c r="E6" s="53"/>
      <c r="F6" s="53"/>
      <c r="G6" s="53"/>
      <c r="H6" s="53"/>
      <c r="I6" s="53"/>
      <c r="J6" s="53"/>
      <c r="K6" s="53"/>
      <c r="L6" s="53"/>
      <c r="M6" s="53"/>
      <c r="N6" s="53"/>
      <c r="O6" s="53"/>
      <c r="P6" s="53"/>
      <c r="Q6" s="53"/>
      <c r="R6" s="53"/>
      <c r="S6" s="53"/>
      <c r="T6" s="53"/>
      <c r="U6" s="53"/>
    </row>
    <row r="7" spans="1:21" ht="15" customHeight="1" x14ac:dyDescent="0.2">
      <c r="A7" s="8"/>
      <c r="B7" s="13"/>
      <c r="C7" s="20"/>
      <c r="D7" s="20"/>
      <c r="E7" s="13"/>
      <c r="F7" s="13"/>
      <c r="G7" s="13"/>
      <c r="H7" s="13"/>
      <c r="I7" s="13"/>
      <c r="J7" s="13"/>
      <c r="K7" s="13"/>
      <c r="L7" s="13"/>
      <c r="M7" s="13"/>
      <c r="N7" s="13"/>
      <c r="O7" s="13"/>
      <c r="P7" s="13"/>
      <c r="Q7" s="13"/>
      <c r="R7" s="13"/>
      <c r="S7" s="13"/>
      <c r="T7" s="13"/>
      <c r="U7" s="13"/>
    </row>
    <row r="8" spans="1:21" ht="15" customHeight="1" x14ac:dyDescent="0.2">
      <c r="A8" s="52" t="s">
        <v>5</v>
      </c>
      <c r="B8" s="53"/>
      <c r="C8" s="53"/>
      <c r="D8" s="53"/>
      <c r="E8" s="53"/>
      <c r="F8" s="53"/>
      <c r="G8" s="53"/>
      <c r="H8" s="53"/>
      <c r="I8" s="53"/>
      <c r="J8" s="53"/>
      <c r="K8" s="53"/>
      <c r="L8" s="53"/>
      <c r="M8" s="53"/>
      <c r="N8" s="53"/>
      <c r="O8" s="53"/>
      <c r="P8" s="53"/>
      <c r="Q8" s="53"/>
      <c r="R8" s="53"/>
      <c r="S8" s="53"/>
      <c r="T8" s="53"/>
      <c r="U8" s="54"/>
    </row>
    <row r="9" spans="1:21" customFormat="1" ht="15" customHeight="1" x14ac:dyDescent="0.25">
      <c r="A9" s="55" t="s">
        <v>6</v>
      </c>
      <c r="B9" s="56"/>
      <c r="C9" s="56"/>
      <c r="D9" s="56"/>
      <c r="E9" s="56"/>
      <c r="F9" s="56"/>
      <c r="G9" s="56"/>
      <c r="H9" s="56"/>
      <c r="I9" s="56"/>
      <c r="J9" s="56"/>
      <c r="K9" s="56"/>
      <c r="L9" s="56"/>
      <c r="M9" s="56"/>
      <c r="N9" s="56"/>
      <c r="O9" s="56"/>
      <c r="P9" s="56"/>
      <c r="Q9" s="56"/>
      <c r="R9" s="56"/>
      <c r="S9" s="56"/>
      <c r="T9" s="56"/>
      <c r="U9" s="57"/>
    </row>
    <row r="10" spans="1:21" customFormat="1" ht="49.5" customHeight="1" x14ac:dyDescent="0.25">
      <c r="A10" s="58" t="s">
        <v>7</v>
      </c>
      <c r="B10" s="59"/>
      <c r="C10" s="59"/>
      <c r="D10" s="59"/>
      <c r="E10" s="59"/>
      <c r="F10" s="59"/>
      <c r="G10" s="59"/>
      <c r="H10" s="59"/>
      <c r="I10" s="59"/>
      <c r="J10" s="59"/>
      <c r="K10" s="59"/>
      <c r="L10" s="59"/>
      <c r="M10" s="59"/>
      <c r="N10" s="59"/>
      <c r="O10" s="59"/>
      <c r="P10" s="59"/>
      <c r="Q10" s="59"/>
      <c r="R10" s="59"/>
      <c r="S10" s="59"/>
      <c r="T10" s="59"/>
      <c r="U10" s="60"/>
    </row>
    <row r="12" spans="1:21" ht="15" customHeight="1" x14ac:dyDescent="0.2">
      <c r="B12" s="30" t="s">
        <v>8</v>
      </c>
      <c r="C12" s="61" t="s">
        <v>9</v>
      </c>
      <c r="D12" s="61"/>
      <c r="E12" s="61"/>
      <c r="F12" s="61"/>
      <c r="G12" s="61"/>
      <c r="H12" s="61"/>
      <c r="I12" s="61"/>
      <c r="J12" s="61"/>
      <c r="K12" s="61"/>
      <c r="L12" s="61"/>
      <c r="M12" s="61"/>
      <c r="N12" s="61"/>
      <c r="O12" s="61"/>
      <c r="P12" s="61"/>
      <c r="Q12" s="61"/>
      <c r="R12" s="61"/>
      <c r="S12" s="61"/>
      <c r="T12" s="61"/>
      <c r="U12" s="61"/>
    </row>
    <row r="13" spans="1:21" ht="15" customHeight="1" x14ac:dyDescent="0.2">
      <c r="B13" s="31" t="s">
        <v>10</v>
      </c>
      <c r="C13" s="43" t="s">
        <v>11</v>
      </c>
      <c r="D13" s="43"/>
      <c r="E13" s="43"/>
      <c r="F13" s="43"/>
      <c r="G13" s="43"/>
      <c r="H13" s="43"/>
      <c r="I13" s="43"/>
      <c r="J13" s="43"/>
      <c r="K13" s="43"/>
      <c r="L13" s="43"/>
      <c r="M13" s="43"/>
      <c r="N13" s="43"/>
      <c r="O13" s="43"/>
      <c r="P13" s="43"/>
      <c r="Q13" s="43"/>
      <c r="R13" s="43"/>
      <c r="S13" s="43"/>
      <c r="T13" s="43"/>
      <c r="U13" s="43"/>
    </row>
    <row r="14" spans="1:21" ht="15" customHeight="1" x14ac:dyDescent="0.2">
      <c r="B14" s="31" t="s">
        <v>12</v>
      </c>
      <c r="C14" s="45" t="s">
        <v>13</v>
      </c>
      <c r="D14" s="46"/>
      <c r="E14" s="46"/>
      <c r="F14" s="46"/>
      <c r="G14" s="46"/>
      <c r="H14" s="46"/>
      <c r="I14" s="46"/>
      <c r="J14" s="46"/>
      <c r="K14" s="46"/>
      <c r="L14" s="46"/>
      <c r="M14" s="46"/>
      <c r="N14" s="46"/>
      <c r="O14" s="46"/>
      <c r="P14" s="46"/>
      <c r="Q14" s="46"/>
      <c r="R14" s="46"/>
      <c r="S14" s="46"/>
      <c r="T14" s="46"/>
      <c r="U14" s="47"/>
    </row>
    <row r="15" spans="1:21" ht="15" customHeight="1" x14ac:dyDescent="0.2">
      <c r="B15" s="29"/>
      <c r="C15" s="28"/>
      <c r="D15" s="28"/>
      <c r="E15" s="28"/>
      <c r="F15" s="28"/>
      <c r="G15" s="28"/>
      <c r="H15" s="28"/>
      <c r="I15" s="28"/>
      <c r="J15" s="28"/>
      <c r="K15" s="28"/>
      <c r="L15" s="28"/>
      <c r="M15" s="28"/>
      <c r="N15" s="28"/>
      <c r="O15" s="28"/>
      <c r="P15" s="28"/>
      <c r="Q15" s="28"/>
      <c r="R15" s="28"/>
      <c r="S15" s="28"/>
      <c r="T15" s="28"/>
      <c r="U15" s="28"/>
    </row>
    <row r="16" spans="1:21" ht="15" customHeight="1" x14ac:dyDescent="0.2">
      <c r="A16" s="44" t="s">
        <v>14</v>
      </c>
      <c r="B16" s="44"/>
      <c r="C16" s="44"/>
      <c r="D16" s="44"/>
      <c r="E16" s="44"/>
      <c r="F16" s="44"/>
      <c r="G16" s="44"/>
      <c r="H16" s="44"/>
      <c r="I16" s="44"/>
      <c r="J16" s="44"/>
      <c r="K16" s="44"/>
      <c r="L16" s="44"/>
      <c r="M16" s="44"/>
      <c r="N16" s="44"/>
      <c r="O16" s="44"/>
      <c r="P16" s="44"/>
      <c r="Q16" s="44"/>
      <c r="R16" s="44"/>
      <c r="S16" s="44"/>
      <c r="T16" s="44"/>
      <c r="U16" s="44"/>
    </row>
    <row r="17" spans="1:51" s="9" customFormat="1" ht="15" customHeight="1" x14ac:dyDescent="0.25">
      <c r="A17" s="32" t="s">
        <v>15</v>
      </c>
      <c r="B17" s="33" t="s">
        <v>16</v>
      </c>
      <c r="C17" s="34" t="s">
        <v>17</v>
      </c>
      <c r="D17" s="33" t="s">
        <v>18</v>
      </c>
      <c r="E17" s="33" t="s">
        <v>19</v>
      </c>
      <c r="F17" s="38" t="s">
        <v>20</v>
      </c>
      <c r="G17" s="38"/>
      <c r="H17" s="38"/>
      <c r="I17" s="38"/>
      <c r="J17" s="38" t="s">
        <v>10</v>
      </c>
      <c r="K17" s="38"/>
      <c r="L17" s="38"/>
      <c r="M17" s="38"/>
      <c r="N17" s="38" t="s">
        <v>12</v>
      </c>
      <c r="O17" s="38"/>
      <c r="P17" s="38"/>
      <c r="Q17" s="38"/>
      <c r="R17" s="38" t="s">
        <v>105</v>
      </c>
      <c r="S17" s="38"/>
      <c r="T17" s="38"/>
      <c r="U17" s="38"/>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row>
    <row r="18" spans="1:51" s="5" customFormat="1" ht="27.75" customHeight="1" x14ac:dyDescent="0.25">
      <c r="A18" s="32"/>
      <c r="B18" s="33"/>
      <c r="C18" s="34"/>
      <c r="D18" s="33"/>
      <c r="E18" s="33"/>
      <c r="F18" s="63" t="s">
        <v>21</v>
      </c>
      <c r="G18" s="63" t="s">
        <v>103</v>
      </c>
      <c r="H18" s="63" t="s">
        <v>104</v>
      </c>
      <c r="I18" s="63" t="s">
        <v>106</v>
      </c>
      <c r="J18" s="63" t="s">
        <v>21</v>
      </c>
      <c r="K18" s="63" t="s">
        <v>103</v>
      </c>
      <c r="L18" s="63" t="s">
        <v>104</v>
      </c>
      <c r="M18" s="63" t="s">
        <v>106</v>
      </c>
      <c r="N18" s="63" t="s">
        <v>21</v>
      </c>
      <c r="O18" s="63" t="s">
        <v>103</v>
      </c>
      <c r="P18" s="63" t="s">
        <v>104</v>
      </c>
      <c r="Q18" s="63" t="s">
        <v>106</v>
      </c>
      <c r="R18" s="63" t="s">
        <v>21</v>
      </c>
      <c r="S18" s="63" t="s">
        <v>103</v>
      </c>
      <c r="T18" s="63" t="s">
        <v>104</v>
      </c>
      <c r="U18" s="63" t="s">
        <v>106</v>
      </c>
      <c r="V18"/>
      <c r="W18"/>
      <c r="X18"/>
      <c r="Y18"/>
      <c r="Z18"/>
      <c r="AA18"/>
      <c r="AB18"/>
      <c r="AC18"/>
      <c r="AD18"/>
      <c r="AE18"/>
      <c r="AF18"/>
      <c r="AG18"/>
      <c r="AH18"/>
      <c r="AI18"/>
      <c r="AJ18"/>
      <c r="AK18"/>
      <c r="AL18"/>
      <c r="AM18"/>
      <c r="AN18"/>
      <c r="AO18"/>
      <c r="AP18"/>
      <c r="AQ18"/>
      <c r="AR18"/>
      <c r="AS18"/>
      <c r="AT18"/>
      <c r="AU18"/>
      <c r="AV18"/>
      <c r="AW18"/>
      <c r="AX18"/>
      <c r="AY18"/>
    </row>
    <row r="19" spans="1:51" s="6" customFormat="1" ht="15" customHeight="1" x14ac:dyDescent="0.25">
      <c r="A19" s="16">
        <v>1</v>
      </c>
      <c r="B19" s="23" t="s">
        <v>22</v>
      </c>
      <c r="C19" s="25" t="s">
        <v>23</v>
      </c>
      <c r="D19" s="25">
        <v>1</v>
      </c>
      <c r="E19" s="15">
        <v>1</v>
      </c>
      <c r="F19" s="67">
        <v>109333.13</v>
      </c>
      <c r="G19" s="62">
        <v>0.19</v>
      </c>
      <c r="H19" s="67">
        <f>+F19*G19</f>
        <v>20773.294700000002</v>
      </c>
      <c r="I19" s="67">
        <f>+(F19+H19)*E19</f>
        <v>130106.4247</v>
      </c>
      <c r="J19" s="66">
        <v>111541.88</v>
      </c>
      <c r="K19" s="62">
        <v>0.19</v>
      </c>
      <c r="L19" s="66">
        <f>+J19*K19</f>
        <v>21192.957200000001</v>
      </c>
      <c r="M19" s="66">
        <f>+(J19+L19)*E19</f>
        <v>132734.83720000001</v>
      </c>
      <c r="N19" s="66">
        <v>110437.5</v>
      </c>
      <c r="O19" s="62">
        <v>0.19</v>
      </c>
      <c r="P19" s="66">
        <f>+N19*O19</f>
        <v>20983.125</v>
      </c>
      <c r="Q19" s="66">
        <f>+(N19+P19)*E19</f>
        <v>131420.625</v>
      </c>
      <c r="R19" s="66">
        <f>+(F19+J19+N19)/3</f>
        <v>110437.50333333334</v>
      </c>
      <c r="S19" s="62">
        <v>0.19</v>
      </c>
      <c r="T19" s="65">
        <f>+R19*S19</f>
        <v>20983.125633333337</v>
      </c>
      <c r="U19" s="65">
        <f>+(R19+T19)*E19</f>
        <v>131420.62896666667</v>
      </c>
      <c r="V19"/>
      <c r="W19" s="11"/>
      <c r="X19"/>
      <c r="Y19"/>
      <c r="Z19"/>
      <c r="AA19"/>
      <c r="AB19"/>
      <c r="AC19"/>
      <c r="AD19"/>
      <c r="AE19"/>
      <c r="AF19"/>
      <c r="AG19"/>
      <c r="AH19"/>
      <c r="AI19"/>
      <c r="AJ19"/>
      <c r="AK19"/>
      <c r="AL19"/>
      <c r="AM19"/>
      <c r="AN19"/>
      <c r="AO19"/>
      <c r="AP19"/>
      <c r="AQ19"/>
      <c r="AR19"/>
      <c r="AS19"/>
      <c r="AT19"/>
      <c r="AU19"/>
      <c r="AV19"/>
      <c r="AW19"/>
      <c r="AX19"/>
      <c r="AY19"/>
    </row>
    <row r="20" spans="1:51" s="6" customFormat="1" ht="15" customHeight="1" x14ac:dyDescent="0.25">
      <c r="A20" s="16">
        <f>+A19+1</f>
        <v>2</v>
      </c>
      <c r="B20" s="23" t="s">
        <v>24</v>
      </c>
      <c r="C20" s="25" t="s">
        <v>25</v>
      </c>
      <c r="D20" s="25">
        <v>1</v>
      </c>
      <c r="E20" s="15">
        <v>1</v>
      </c>
      <c r="F20" s="67">
        <v>33653.81</v>
      </c>
      <c r="G20" s="62">
        <v>0.19</v>
      </c>
      <c r="H20" s="67">
        <f t="shared" ref="H20:H59" si="0">+F20*G20</f>
        <v>6394.2239</v>
      </c>
      <c r="I20" s="67">
        <f t="shared" ref="I20:I59" si="1">+(F20+H20)*E20</f>
        <v>40048.033899999995</v>
      </c>
      <c r="J20" s="66">
        <v>34333.69</v>
      </c>
      <c r="K20" s="62">
        <v>0.19</v>
      </c>
      <c r="L20" s="66">
        <f t="shared" ref="L20:L59" si="2">+J20*K20</f>
        <v>6523.401100000001</v>
      </c>
      <c r="M20" s="66">
        <f t="shared" ref="M20:M59" si="3">+(J20+L20)*E20</f>
        <v>40857.091100000005</v>
      </c>
      <c r="N20" s="66">
        <v>33993.75</v>
      </c>
      <c r="O20" s="62">
        <v>0.19</v>
      </c>
      <c r="P20" s="66">
        <f t="shared" ref="P20:P59" si="4">+N20*O20</f>
        <v>6458.8125</v>
      </c>
      <c r="Q20" s="66">
        <f t="shared" ref="Q20:Q59" si="5">+(N20+P20)*E20</f>
        <v>40452.5625</v>
      </c>
      <c r="R20" s="66">
        <f t="shared" ref="R20:R58" si="6">+(F20+J20+N20)/3</f>
        <v>33993.75</v>
      </c>
      <c r="S20" s="62">
        <v>0.19</v>
      </c>
      <c r="T20" s="65">
        <f t="shared" ref="T20:T59" si="7">+R20*S20</f>
        <v>6458.8125</v>
      </c>
      <c r="U20" s="65">
        <f t="shared" ref="U20:U59" si="8">+(R20+T20)*E20</f>
        <v>40452.5625</v>
      </c>
      <c r="V20"/>
      <c r="W20" s="11"/>
      <c r="X20"/>
      <c r="Y20"/>
      <c r="Z20"/>
      <c r="AA20"/>
      <c r="AB20"/>
      <c r="AC20"/>
      <c r="AD20"/>
      <c r="AE20"/>
      <c r="AF20"/>
      <c r="AG20"/>
      <c r="AH20"/>
      <c r="AI20"/>
      <c r="AJ20"/>
      <c r="AK20"/>
      <c r="AL20"/>
      <c r="AM20"/>
      <c r="AN20"/>
      <c r="AO20"/>
      <c r="AP20"/>
      <c r="AQ20"/>
      <c r="AR20"/>
      <c r="AS20"/>
      <c r="AT20"/>
      <c r="AU20"/>
      <c r="AV20"/>
      <c r="AW20"/>
      <c r="AX20"/>
      <c r="AY20"/>
    </row>
    <row r="21" spans="1:51" s="6" customFormat="1" ht="15" customHeight="1" x14ac:dyDescent="0.25">
      <c r="A21" s="16">
        <f t="shared" ref="A21:A59" si="9">+A20+1</f>
        <v>3</v>
      </c>
      <c r="B21" s="23" t="s">
        <v>26</v>
      </c>
      <c r="C21" s="25" t="s">
        <v>25</v>
      </c>
      <c r="D21" s="25">
        <v>1</v>
      </c>
      <c r="E21" s="15">
        <v>1</v>
      </c>
      <c r="F21" s="67">
        <v>33654.81</v>
      </c>
      <c r="G21" s="62">
        <v>0.19</v>
      </c>
      <c r="H21" s="67">
        <f t="shared" si="0"/>
        <v>6394.4138999999996</v>
      </c>
      <c r="I21" s="67">
        <f t="shared" si="1"/>
        <v>40049.223899999997</v>
      </c>
      <c r="J21" s="66">
        <v>34333.69</v>
      </c>
      <c r="K21" s="62">
        <v>0.19</v>
      </c>
      <c r="L21" s="66">
        <f t="shared" si="2"/>
        <v>6523.401100000001</v>
      </c>
      <c r="M21" s="66">
        <f t="shared" si="3"/>
        <v>40857.091100000005</v>
      </c>
      <c r="N21" s="66">
        <v>33993.75</v>
      </c>
      <c r="O21" s="62">
        <v>0.19</v>
      </c>
      <c r="P21" s="66">
        <f t="shared" si="4"/>
        <v>6458.8125</v>
      </c>
      <c r="Q21" s="66">
        <f t="shared" si="5"/>
        <v>40452.5625</v>
      </c>
      <c r="R21" s="66">
        <f t="shared" si="6"/>
        <v>33994.083333333336</v>
      </c>
      <c r="S21" s="62">
        <v>0.19</v>
      </c>
      <c r="T21" s="65">
        <f t="shared" si="7"/>
        <v>6458.8758333333335</v>
      </c>
      <c r="U21" s="65">
        <f t="shared" si="8"/>
        <v>40452.959166666667</v>
      </c>
      <c r="V21"/>
      <c r="W21" s="11"/>
      <c r="X21"/>
      <c r="Y21"/>
      <c r="Z21"/>
      <c r="AA21"/>
      <c r="AB21"/>
      <c r="AC21"/>
      <c r="AD21"/>
      <c r="AE21"/>
      <c r="AF21"/>
      <c r="AG21"/>
      <c r="AH21"/>
      <c r="AI21"/>
      <c r="AJ21"/>
      <c r="AK21"/>
      <c r="AL21"/>
      <c r="AM21"/>
      <c r="AN21"/>
      <c r="AO21"/>
      <c r="AP21"/>
      <c r="AQ21"/>
      <c r="AR21"/>
      <c r="AS21"/>
      <c r="AT21"/>
      <c r="AU21"/>
      <c r="AV21"/>
      <c r="AW21"/>
      <c r="AX21"/>
      <c r="AY21"/>
    </row>
    <row r="22" spans="1:51" s="6" customFormat="1" ht="15" customHeight="1" x14ac:dyDescent="0.25">
      <c r="A22" s="16">
        <f t="shared" si="9"/>
        <v>4</v>
      </c>
      <c r="B22" s="23" t="s">
        <v>27</v>
      </c>
      <c r="C22" s="25" t="s">
        <v>28</v>
      </c>
      <c r="D22" s="25">
        <v>1</v>
      </c>
      <c r="E22" s="15">
        <v>1</v>
      </c>
      <c r="F22" s="67">
        <v>66094.880000000005</v>
      </c>
      <c r="G22" s="62">
        <v>0.19</v>
      </c>
      <c r="H22" s="67">
        <f t="shared" si="0"/>
        <v>12558.0272</v>
      </c>
      <c r="I22" s="67">
        <f t="shared" si="1"/>
        <v>78652.907200000001</v>
      </c>
      <c r="J22" s="66">
        <v>67430.13</v>
      </c>
      <c r="K22" s="62">
        <v>0.19</v>
      </c>
      <c r="L22" s="66">
        <f t="shared" si="2"/>
        <v>12811.724700000001</v>
      </c>
      <c r="M22" s="66">
        <f t="shared" si="3"/>
        <v>80241.854700000011</v>
      </c>
      <c r="N22" s="66">
        <v>66762.5</v>
      </c>
      <c r="O22" s="62">
        <v>0.19</v>
      </c>
      <c r="P22" s="66">
        <f t="shared" si="4"/>
        <v>12684.875</v>
      </c>
      <c r="Q22" s="66">
        <f t="shared" si="5"/>
        <v>79447.375</v>
      </c>
      <c r="R22" s="66">
        <f t="shared" si="6"/>
        <v>66762.503333333341</v>
      </c>
      <c r="S22" s="62">
        <v>0.19</v>
      </c>
      <c r="T22" s="65">
        <f t="shared" si="7"/>
        <v>12684.875633333335</v>
      </c>
      <c r="U22" s="65">
        <f t="shared" si="8"/>
        <v>79447.378966666671</v>
      </c>
      <c r="V22"/>
      <c r="W22" s="11"/>
      <c r="X22"/>
      <c r="Y22"/>
      <c r="Z22"/>
      <c r="AA22"/>
      <c r="AB22"/>
      <c r="AC22"/>
      <c r="AD22"/>
      <c r="AE22"/>
      <c r="AF22"/>
      <c r="AG22"/>
      <c r="AH22"/>
      <c r="AI22"/>
      <c r="AJ22"/>
      <c r="AK22"/>
      <c r="AL22"/>
      <c r="AM22"/>
      <c r="AN22"/>
      <c r="AO22"/>
      <c r="AP22"/>
      <c r="AQ22"/>
      <c r="AR22"/>
      <c r="AS22"/>
      <c r="AT22"/>
      <c r="AU22"/>
      <c r="AV22"/>
      <c r="AW22"/>
      <c r="AX22"/>
      <c r="AY22"/>
    </row>
    <row r="23" spans="1:51" s="6" customFormat="1" ht="27.75" customHeight="1" x14ac:dyDescent="0.25">
      <c r="A23" s="16">
        <f t="shared" si="9"/>
        <v>5</v>
      </c>
      <c r="B23" s="23" t="s">
        <v>29</v>
      </c>
      <c r="C23" s="25" t="s">
        <v>28</v>
      </c>
      <c r="D23" s="25">
        <v>1</v>
      </c>
      <c r="E23" s="15">
        <v>1</v>
      </c>
      <c r="F23" s="67">
        <v>596475</v>
      </c>
      <c r="G23" s="62">
        <v>0.19</v>
      </c>
      <c r="H23" s="67">
        <f t="shared" si="0"/>
        <v>113330.25</v>
      </c>
      <c r="I23" s="67">
        <f t="shared" si="1"/>
        <v>709805.25</v>
      </c>
      <c r="J23" s="66">
        <v>608525</v>
      </c>
      <c r="K23" s="62">
        <v>0.19</v>
      </c>
      <c r="L23" s="66">
        <f t="shared" si="2"/>
        <v>115619.75</v>
      </c>
      <c r="M23" s="66">
        <f t="shared" si="3"/>
        <v>724144.75</v>
      </c>
      <c r="N23" s="66">
        <v>602500</v>
      </c>
      <c r="O23" s="62">
        <v>0.19</v>
      </c>
      <c r="P23" s="66">
        <f t="shared" si="4"/>
        <v>114475</v>
      </c>
      <c r="Q23" s="66">
        <f t="shared" si="5"/>
        <v>716975</v>
      </c>
      <c r="R23" s="66">
        <f t="shared" si="6"/>
        <v>602500</v>
      </c>
      <c r="S23" s="62">
        <v>0.19</v>
      </c>
      <c r="T23" s="65">
        <f t="shared" si="7"/>
        <v>114475</v>
      </c>
      <c r="U23" s="65">
        <f t="shared" si="8"/>
        <v>716975</v>
      </c>
      <c r="V23"/>
      <c r="W23" s="11"/>
      <c r="X23"/>
      <c r="Y23"/>
      <c r="Z23"/>
      <c r="AA23"/>
      <c r="AB23"/>
      <c r="AC23"/>
      <c r="AD23"/>
      <c r="AE23"/>
      <c r="AF23"/>
      <c r="AG23"/>
      <c r="AH23"/>
      <c r="AI23"/>
      <c r="AJ23"/>
      <c r="AK23"/>
      <c r="AL23"/>
      <c r="AM23"/>
      <c r="AN23"/>
      <c r="AO23"/>
      <c r="AP23"/>
      <c r="AQ23"/>
      <c r="AR23"/>
      <c r="AS23"/>
      <c r="AT23"/>
      <c r="AU23"/>
      <c r="AV23"/>
      <c r="AW23"/>
      <c r="AX23"/>
      <c r="AY23"/>
    </row>
    <row r="24" spans="1:51" s="6" customFormat="1" ht="15" customHeight="1" x14ac:dyDescent="0.25">
      <c r="A24" s="16">
        <f t="shared" si="9"/>
        <v>6</v>
      </c>
      <c r="B24" s="23" t="s">
        <v>30</v>
      </c>
      <c r="C24" s="25" t="s">
        <v>28</v>
      </c>
      <c r="D24" s="25">
        <v>1</v>
      </c>
      <c r="E24" s="15">
        <v>1</v>
      </c>
      <c r="F24" s="67">
        <v>79571.25</v>
      </c>
      <c r="G24" s="62">
        <v>0.19</v>
      </c>
      <c r="H24" s="67">
        <f t="shared" si="0"/>
        <v>15118.5375</v>
      </c>
      <c r="I24" s="67">
        <f t="shared" si="1"/>
        <v>94689.787500000006</v>
      </c>
      <c r="J24" s="66">
        <v>81178.75</v>
      </c>
      <c r="K24" s="62">
        <v>0.19</v>
      </c>
      <c r="L24" s="66">
        <f t="shared" si="2"/>
        <v>15423.9625</v>
      </c>
      <c r="M24" s="66">
        <f t="shared" si="3"/>
        <v>96602.712499999994</v>
      </c>
      <c r="N24" s="66">
        <v>80375</v>
      </c>
      <c r="O24" s="62">
        <v>0.19</v>
      </c>
      <c r="P24" s="66">
        <f t="shared" si="4"/>
        <v>15271.25</v>
      </c>
      <c r="Q24" s="66">
        <f t="shared" si="5"/>
        <v>95646.25</v>
      </c>
      <c r="R24" s="66">
        <f t="shared" si="6"/>
        <v>80375</v>
      </c>
      <c r="S24" s="62">
        <v>0.19</v>
      </c>
      <c r="T24" s="65">
        <f t="shared" si="7"/>
        <v>15271.25</v>
      </c>
      <c r="U24" s="65">
        <f t="shared" si="8"/>
        <v>95646.25</v>
      </c>
      <c r="V24"/>
      <c r="W24" s="11"/>
      <c r="X24"/>
      <c r="Y24"/>
      <c r="Z24"/>
      <c r="AA24"/>
      <c r="AB24"/>
      <c r="AC24"/>
      <c r="AD24"/>
      <c r="AE24"/>
      <c r="AF24"/>
      <c r="AG24"/>
      <c r="AH24"/>
      <c r="AI24"/>
      <c r="AJ24"/>
      <c r="AK24"/>
      <c r="AL24"/>
      <c r="AM24"/>
      <c r="AN24"/>
      <c r="AO24"/>
      <c r="AP24"/>
      <c r="AQ24"/>
      <c r="AR24"/>
      <c r="AS24"/>
      <c r="AT24"/>
      <c r="AU24"/>
      <c r="AV24"/>
      <c r="AW24"/>
      <c r="AX24"/>
      <c r="AY24"/>
    </row>
    <row r="25" spans="1:51" s="6" customFormat="1" ht="15" customHeight="1" x14ac:dyDescent="0.25">
      <c r="A25" s="16">
        <f t="shared" si="9"/>
        <v>7</v>
      </c>
      <c r="B25" s="23" t="s">
        <v>31</v>
      </c>
      <c r="C25" s="25" t="s">
        <v>28</v>
      </c>
      <c r="D25" s="25">
        <v>1</v>
      </c>
      <c r="E25" s="15">
        <v>1</v>
      </c>
      <c r="F25" s="67">
        <v>149180.63</v>
      </c>
      <c r="G25" s="62">
        <v>0.19</v>
      </c>
      <c r="H25" s="67">
        <f t="shared" si="0"/>
        <v>28344.3197</v>
      </c>
      <c r="I25" s="67">
        <f t="shared" si="1"/>
        <v>177524.9497</v>
      </c>
      <c r="J25" s="66">
        <v>152194.38</v>
      </c>
      <c r="K25" s="62">
        <v>0.19</v>
      </c>
      <c r="L25" s="66">
        <f t="shared" si="2"/>
        <v>28916.932200000003</v>
      </c>
      <c r="M25" s="66">
        <f t="shared" si="3"/>
        <v>181111.31220000001</v>
      </c>
      <c r="N25" s="66">
        <v>150687.5</v>
      </c>
      <c r="O25" s="62">
        <v>0.19</v>
      </c>
      <c r="P25" s="66">
        <f t="shared" si="4"/>
        <v>28630.625</v>
      </c>
      <c r="Q25" s="66">
        <f t="shared" si="5"/>
        <v>179318.125</v>
      </c>
      <c r="R25" s="66">
        <f t="shared" si="6"/>
        <v>150687.50333333333</v>
      </c>
      <c r="S25" s="62">
        <v>0.19</v>
      </c>
      <c r="T25" s="65">
        <f t="shared" si="7"/>
        <v>28630.625633333333</v>
      </c>
      <c r="U25" s="65">
        <f t="shared" si="8"/>
        <v>179318.12896666667</v>
      </c>
      <c r="V25"/>
      <c r="W25" s="12"/>
      <c r="X25"/>
      <c r="Y25"/>
      <c r="Z25"/>
      <c r="AA25"/>
      <c r="AB25"/>
      <c r="AC25"/>
      <c r="AD25"/>
      <c r="AE25"/>
      <c r="AF25"/>
      <c r="AG25"/>
      <c r="AH25"/>
      <c r="AI25"/>
      <c r="AJ25"/>
      <c r="AK25"/>
      <c r="AL25"/>
      <c r="AM25"/>
      <c r="AN25"/>
      <c r="AO25"/>
      <c r="AP25"/>
      <c r="AQ25"/>
      <c r="AR25"/>
      <c r="AS25"/>
      <c r="AT25"/>
      <c r="AU25"/>
      <c r="AV25"/>
      <c r="AW25"/>
      <c r="AX25"/>
      <c r="AY25"/>
    </row>
    <row r="26" spans="1:51" s="6" customFormat="1" ht="15" customHeight="1" x14ac:dyDescent="0.25">
      <c r="A26" s="16">
        <f t="shared" si="9"/>
        <v>8</v>
      </c>
      <c r="B26" s="23" t="s">
        <v>32</v>
      </c>
      <c r="C26" s="25" t="s">
        <v>28</v>
      </c>
      <c r="D26" s="25">
        <v>1</v>
      </c>
      <c r="E26" s="15">
        <v>1</v>
      </c>
      <c r="F26" s="67">
        <v>34575.75</v>
      </c>
      <c r="G26" s="62">
        <v>0.19</v>
      </c>
      <c r="H26" s="67">
        <f t="shared" si="0"/>
        <v>6569.3924999999999</v>
      </c>
      <c r="I26" s="67">
        <f t="shared" si="1"/>
        <v>41145.142500000002</v>
      </c>
      <c r="J26" s="66">
        <v>35274.25</v>
      </c>
      <c r="K26" s="62">
        <v>0.19</v>
      </c>
      <c r="L26" s="66">
        <f t="shared" si="2"/>
        <v>6702.1075000000001</v>
      </c>
      <c r="M26" s="66">
        <f t="shared" si="3"/>
        <v>41976.357499999998</v>
      </c>
      <c r="N26" s="66">
        <v>34925</v>
      </c>
      <c r="O26" s="62">
        <v>0.19</v>
      </c>
      <c r="P26" s="66">
        <f t="shared" si="4"/>
        <v>6635.75</v>
      </c>
      <c r="Q26" s="66">
        <f t="shared" si="5"/>
        <v>41560.75</v>
      </c>
      <c r="R26" s="66">
        <f t="shared" si="6"/>
        <v>34925</v>
      </c>
      <c r="S26" s="62">
        <v>0.19</v>
      </c>
      <c r="T26" s="65">
        <f t="shared" si="7"/>
        <v>6635.75</v>
      </c>
      <c r="U26" s="65">
        <f t="shared" si="8"/>
        <v>41560.75</v>
      </c>
      <c r="V26"/>
      <c r="W26" s="12"/>
      <c r="X26"/>
      <c r="Y26"/>
      <c r="Z26"/>
      <c r="AA26"/>
      <c r="AB26"/>
      <c r="AC26"/>
      <c r="AD26"/>
      <c r="AE26"/>
      <c r="AF26"/>
      <c r="AG26"/>
      <c r="AH26"/>
      <c r="AI26"/>
      <c r="AJ26"/>
      <c r="AK26"/>
      <c r="AL26"/>
      <c r="AM26"/>
      <c r="AN26"/>
      <c r="AO26"/>
      <c r="AP26"/>
      <c r="AQ26"/>
      <c r="AR26"/>
      <c r="AS26"/>
      <c r="AT26"/>
      <c r="AU26"/>
      <c r="AV26"/>
      <c r="AW26"/>
      <c r="AX26"/>
      <c r="AY26"/>
    </row>
    <row r="27" spans="1:51" s="6" customFormat="1" ht="15" customHeight="1" x14ac:dyDescent="0.25">
      <c r="A27" s="16">
        <f t="shared" si="9"/>
        <v>9</v>
      </c>
      <c r="B27" s="23" t="s">
        <v>33</v>
      </c>
      <c r="C27" s="25" t="s">
        <v>28</v>
      </c>
      <c r="D27" s="25">
        <v>1</v>
      </c>
      <c r="E27" s="15">
        <v>1</v>
      </c>
      <c r="F27" s="67">
        <v>79571.25</v>
      </c>
      <c r="G27" s="62">
        <v>0.19</v>
      </c>
      <c r="H27" s="67">
        <f t="shared" si="0"/>
        <v>15118.5375</v>
      </c>
      <c r="I27" s="67">
        <f t="shared" si="1"/>
        <v>94689.787500000006</v>
      </c>
      <c r="J27" s="66">
        <v>81187.75</v>
      </c>
      <c r="K27" s="62">
        <v>0.19</v>
      </c>
      <c r="L27" s="66">
        <f t="shared" si="2"/>
        <v>15425.672500000001</v>
      </c>
      <c r="M27" s="66">
        <f t="shared" si="3"/>
        <v>96613.422500000001</v>
      </c>
      <c r="N27" s="66">
        <v>80375</v>
      </c>
      <c r="O27" s="62">
        <v>0.19</v>
      </c>
      <c r="P27" s="66">
        <f t="shared" si="4"/>
        <v>15271.25</v>
      </c>
      <c r="Q27" s="66">
        <f t="shared" si="5"/>
        <v>95646.25</v>
      </c>
      <c r="R27" s="66">
        <f t="shared" si="6"/>
        <v>80378</v>
      </c>
      <c r="S27" s="62">
        <v>0.19</v>
      </c>
      <c r="T27" s="65">
        <f t="shared" si="7"/>
        <v>15271.82</v>
      </c>
      <c r="U27" s="65">
        <f t="shared" si="8"/>
        <v>95649.82</v>
      </c>
      <c r="V27"/>
      <c r="W27" s="12"/>
      <c r="X27"/>
      <c r="Y27"/>
      <c r="Z27"/>
      <c r="AA27"/>
      <c r="AB27"/>
      <c r="AC27"/>
      <c r="AD27"/>
      <c r="AE27"/>
      <c r="AF27"/>
      <c r="AG27"/>
      <c r="AH27"/>
      <c r="AI27"/>
      <c r="AJ27"/>
      <c r="AK27"/>
      <c r="AL27"/>
      <c r="AM27"/>
      <c r="AN27"/>
      <c r="AO27"/>
      <c r="AP27"/>
      <c r="AQ27"/>
      <c r="AR27"/>
      <c r="AS27"/>
      <c r="AT27"/>
      <c r="AU27"/>
      <c r="AV27"/>
      <c r="AW27"/>
      <c r="AX27"/>
      <c r="AY27"/>
    </row>
    <row r="28" spans="1:51" s="6" customFormat="1" ht="15" customHeight="1" x14ac:dyDescent="0.25">
      <c r="A28" s="16">
        <f t="shared" si="9"/>
        <v>10</v>
      </c>
      <c r="B28" s="23" t="s">
        <v>34</v>
      </c>
      <c r="C28" s="25" t="s">
        <v>35</v>
      </c>
      <c r="D28" s="25">
        <v>1</v>
      </c>
      <c r="E28" s="15">
        <v>1</v>
      </c>
      <c r="F28" s="67">
        <v>155155.28</v>
      </c>
      <c r="G28" s="62">
        <v>0.19</v>
      </c>
      <c r="H28" s="67">
        <f t="shared" si="0"/>
        <v>29479.503199999999</v>
      </c>
      <c r="I28" s="67">
        <f t="shared" si="1"/>
        <v>184634.78320000001</v>
      </c>
      <c r="J28" s="66">
        <v>158289.73000000001</v>
      </c>
      <c r="K28" s="62">
        <v>0.19</v>
      </c>
      <c r="L28" s="66">
        <f t="shared" si="2"/>
        <v>30075.048700000003</v>
      </c>
      <c r="M28" s="66">
        <f t="shared" si="3"/>
        <v>188364.77870000002</v>
      </c>
      <c r="N28" s="66">
        <v>156722.5</v>
      </c>
      <c r="O28" s="62">
        <v>0.19</v>
      </c>
      <c r="P28" s="66">
        <f t="shared" si="4"/>
        <v>29777.275000000001</v>
      </c>
      <c r="Q28" s="66">
        <f t="shared" si="5"/>
        <v>186499.77499999999</v>
      </c>
      <c r="R28" s="66">
        <f t="shared" si="6"/>
        <v>156722.50333333333</v>
      </c>
      <c r="S28" s="62">
        <v>0.19</v>
      </c>
      <c r="T28" s="65">
        <f t="shared" si="7"/>
        <v>29777.275633333331</v>
      </c>
      <c r="U28" s="65">
        <f t="shared" si="8"/>
        <v>186499.77896666666</v>
      </c>
      <c r="V28"/>
      <c r="W28" s="12"/>
      <c r="X28"/>
      <c r="Y28"/>
      <c r="Z28"/>
      <c r="AA28"/>
      <c r="AB28"/>
      <c r="AC28"/>
      <c r="AD28"/>
      <c r="AE28"/>
      <c r="AF28"/>
      <c r="AG28"/>
      <c r="AH28"/>
      <c r="AI28"/>
      <c r="AJ28"/>
      <c r="AK28"/>
      <c r="AL28"/>
      <c r="AM28"/>
      <c r="AN28"/>
      <c r="AO28"/>
      <c r="AP28"/>
      <c r="AQ28"/>
      <c r="AR28"/>
      <c r="AS28"/>
      <c r="AT28"/>
      <c r="AU28"/>
      <c r="AV28"/>
      <c r="AW28"/>
      <c r="AX28"/>
      <c r="AY28"/>
    </row>
    <row r="29" spans="1:51" s="6" customFormat="1" ht="15" customHeight="1" x14ac:dyDescent="0.25">
      <c r="A29" s="16">
        <f t="shared" si="9"/>
        <v>11</v>
      </c>
      <c r="B29" s="23" t="s">
        <v>36</v>
      </c>
      <c r="C29" s="25" t="s">
        <v>37</v>
      </c>
      <c r="D29" s="25">
        <v>1</v>
      </c>
      <c r="E29" s="15">
        <v>1</v>
      </c>
      <c r="F29" s="67">
        <v>60563.25</v>
      </c>
      <c r="G29" s="62">
        <v>0.19</v>
      </c>
      <c r="H29" s="67">
        <f t="shared" si="0"/>
        <v>11507.0175</v>
      </c>
      <c r="I29" s="67">
        <f t="shared" si="1"/>
        <v>72070.267500000002</v>
      </c>
      <c r="J29" s="66">
        <v>61778.75</v>
      </c>
      <c r="K29" s="62">
        <v>0.19</v>
      </c>
      <c r="L29" s="66">
        <f t="shared" si="2"/>
        <v>11737.9625</v>
      </c>
      <c r="M29" s="66">
        <f t="shared" si="3"/>
        <v>73516.712499999994</v>
      </c>
      <c r="N29" s="66">
        <v>61175</v>
      </c>
      <c r="O29" s="62">
        <v>0.19</v>
      </c>
      <c r="P29" s="66">
        <f t="shared" si="4"/>
        <v>11623.25</v>
      </c>
      <c r="Q29" s="66">
        <f t="shared" si="5"/>
        <v>72798.25</v>
      </c>
      <c r="R29" s="66">
        <f t="shared" si="6"/>
        <v>61172.333333333336</v>
      </c>
      <c r="S29" s="62">
        <v>0.19</v>
      </c>
      <c r="T29" s="65">
        <f t="shared" si="7"/>
        <v>11622.743333333334</v>
      </c>
      <c r="U29" s="65">
        <f t="shared" si="8"/>
        <v>72795.076666666675</v>
      </c>
      <c r="V29"/>
      <c r="X29"/>
      <c r="Y29"/>
      <c r="Z29"/>
      <c r="AA29"/>
      <c r="AB29"/>
      <c r="AC29"/>
      <c r="AD29"/>
      <c r="AE29"/>
      <c r="AF29"/>
      <c r="AG29"/>
      <c r="AH29"/>
      <c r="AI29"/>
      <c r="AJ29"/>
      <c r="AK29"/>
      <c r="AL29"/>
      <c r="AM29"/>
      <c r="AN29"/>
      <c r="AO29"/>
      <c r="AP29"/>
      <c r="AQ29"/>
      <c r="AR29"/>
      <c r="AS29"/>
      <c r="AT29"/>
      <c r="AU29"/>
      <c r="AV29"/>
      <c r="AW29"/>
      <c r="AX29"/>
      <c r="AY29"/>
    </row>
    <row r="30" spans="1:51" s="4" customFormat="1" ht="27.75" customHeight="1" x14ac:dyDescent="0.25">
      <c r="A30" s="16">
        <f t="shared" si="9"/>
        <v>12</v>
      </c>
      <c r="B30" s="23" t="s">
        <v>38</v>
      </c>
      <c r="C30" s="25" t="s">
        <v>28</v>
      </c>
      <c r="D30" s="25">
        <v>1</v>
      </c>
      <c r="E30" s="15">
        <v>1</v>
      </c>
      <c r="F30" s="67">
        <v>1449786.94</v>
      </c>
      <c r="G30" s="62">
        <v>0.19</v>
      </c>
      <c r="H30" s="67">
        <f t="shared" si="0"/>
        <v>275459.51860000001</v>
      </c>
      <c r="I30" s="67">
        <f t="shared" si="1"/>
        <v>1725246.4586</v>
      </c>
      <c r="J30" s="66">
        <v>1479075.56</v>
      </c>
      <c r="K30" s="62">
        <v>0.19</v>
      </c>
      <c r="L30" s="66">
        <f t="shared" si="2"/>
        <v>281024.35639999999</v>
      </c>
      <c r="M30" s="66">
        <f t="shared" si="3"/>
        <v>1760099.9164</v>
      </c>
      <c r="N30" s="66">
        <v>1464431.25</v>
      </c>
      <c r="O30" s="62">
        <v>0.19</v>
      </c>
      <c r="P30" s="66">
        <f t="shared" si="4"/>
        <v>278241.9375</v>
      </c>
      <c r="Q30" s="66">
        <f t="shared" si="5"/>
        <v>1742673.1875</v>
      </c>
      <c r="R30" s="66">
        <f t="shared" si="6"/>
        <v>1464431.25</v>
      </c>
      <c r="S30" s="62">
        <v>0.19</v>
      </c>
      <c r="T30" s="65">
        <f t="shared" si="7"/>
        <v>278241.9375</v>
      </c>
      <c r="U30" s="65">
        <f t="shared" si="8"/>
        <v>1742673.1875</v>
      </c>
      <c r="W30" s="11"/>
      <c r="X30"/>
      <c r="Y30"/>
      <c r="Z30"/>
      <c r="AA30"/>
      <c r="AB30"/>
      <c r="AC30"/>
      <c r="AD30"/>
      <c r="AE30"/>
      <c r="AF30"/>
      <c r="AG30"/>
      <c r="AH30"/>
      <c r="AI30"/>
      <c r="AJ30"/>
      <c r="AK30"/>
      <c r="AL30"/>
      <c r="AM30"/>
      <c r="AN30"/>
      <c r="AO30"/>
      <c r="AP30"/>
      <c r="AQ30"/>
      <c r="AR30"/>
      <c r="AS30"/>
      <c r="AT30"/>
      <c r="AU30"/>
      <c r="AV30"/>
      <c r="AW30"/>
      <c r="AX30"/>
      <c r="AY30"/>
    </row>
    <row r="31" spans="1:51" s="4" customFormat="1" ht="15" customHeight="1" x14ac:dyDescent="0.25">
      <c r="A31" s="16">
        <f t="shared" si="9"/>
        <v>13</v>
      </c>
      <c r="B31" s="23" t="s">
        <v>39</v>
      </c>
      <c r="C31" s="25" t="s">
        <v>28</v>
      </c>
      <c r="D31" s="25">
        <v>1</v>
      </c>
      <c r="E31" s="15">
        <v>1</v>
      </c>
      <c r="F31" s="67">
        <v>757350</v>
      </c>
      <c r="G31" s="62">
        <v>0.19</v>
      </c>
      <c r="H31" s="67">
        <f t="shared" si="0"/>
        <v>143896.5</v>
      </c>
      <c r="I31" s="67">
        <f t="shared" si="1"/>
        <v>901246.5</v>
      </c>
      <c r="J31" s="66">
        <v>772650</v>
      </c>
      <c r="K31" s="62">
        <v>0.19</v>
      </c>
      <c r="L31" s="66">
        <f t="shared" si="2"/>
        <v>146803.5</v>
      </c>
      <c r="M31" s="66">
        <f t="shared" si="3"/>
        <v>919453.5</v>
      </c>
      <c r="N31" s="66">
        <v>765000</v>
      </c>
      <c r="O31" s="62">
        <v>0.19</v>
      </c>
      <c r="P31" s="66">
        <f t="shared" si="4"/>
        <v>145350</v>
      </c>
      <c r="Q31" s="66">
        <f t="shared" si="5"/>
        <v>910350</v>
      </c>
      <c r="R31" s="66">
        <f t="shared" si="6"/>
        <v>765000</v>
      </c>
      <c r="S31" s="62">
        <v>0.19</v>
      </c>
      <c r="T31" s="65">
        <f t="shared" si="7"/>
        <v>145350</v>
      </c>
      <c r="U31" s="65">
        <f t="shared" si="8"/>
        <v>910350</v>
      </c>
      <c r="W31" s="11"/>
      <c r="X31"/>
      <c r="Y31"/>
      <c r="Z31"/>
      <c r="AA31"/>
      <c r="AB31"/>
      <c r="AC31"/>
      <c r="AD31"/>
      <c r="AE31"/>
      <c r="AF31"/>
      <c r="AG31"/>
      <c r="AH31"/>
      <c r="AI31"/>
      <c r="AJ31"/>
      <c r="AK31"/>
      <c r="AL31"/>
      <c r="AM31"/>
      <c r="AN31"/>
      <c r="AO31"/>
      <c r="AP31"/>
      <c r="AQ31"/>
      <c r="AR31"/>
      <c r="AS31"/>
      <c r="AT31"/>
      <c r="AU31"/>
      <c r="AV31"/>
      <c r="AW31"/>
      <c r="AX31"/>
      <c r="AY31"/>
    </row>
    <row r="32" spans="1:51" s="4" customFormat="1" ht="15" customHeight="1" x14ac:dyDescent="0.25">
      <c r="A32" s="16">
        <f t="shared" si="9"/>
        <v>14</v>
      </c>
      <c r="B32" s="23" t="s">
        <v>40</v>
      </c>
      <c r="C32" s="25" t="s">
        <v>28</v>
      </c>
      <c r="D32" s="25">
        <v>1</v>
      </c>
      <c r="E32" s="15">
        <v>1</v>
      </c>
      <c r="F32" s="67">
        <v>79571.25</v>
      </c>
      <c r="G32" s="62">
        <v>0.19</v>
      </c>
      <c r="H32" s="67">
        <f t="shared" si="0"/>
        <v>15118.5375</v>
      </c>
      <c r="I32" s="67">
        <f t="shared" si="1"/>
        <v>94689.787500000006</v>
      </c>
      <c r="J32" s="66">
        <v>81178.75</v>
      </c>
      <c r="K32" s="62">
        <v>0.19</v>
      </c>
      <c r="L32" s="66">
        <f t="shared" si="2"/>
        <v>15423.9625</v>
      </c>
      <c r="M32" s="66">
        <f t="shared" si="3"/>
        <v>96602.712499999994</v>
      </c>
      <c r="N32" s="66">
        <v>80375</v>
      </c>
      <c r="O32" s="62">
        <v>0.19</v>
      </c>
      <c r="P32" s="66">
        <f t="shared" si="4"/>
        <v>15271.25</v>
      </c>
      <c r="Q32" s="66">
        <f t="shared" si="5"/>
        <v>95646.25</v>
      </c>
      <c r="R32" s="66">
        <f t="shared" si="6"/>
        <v>80375</v>
      </c>
      <c r="S32" s="62">
        <v>0.19</v>
      </c>
      <c r="T32" s="65">
        <f t="shared" si="7"/>
        <v>15271.25</v>
      </c>
      <c r="U32" s="65">
        <f t="shared" si="8"/>
        <v>95646.25</v>
      </c>
      <c r="W32" s="11"/>
      <c r="X32"/>
      <c r="Y32"/>
      <c r="Z32"/>
      <c r="AA32"/>
      <c r="AB32"/>
      <c r="AC32"/>
      <c r="AD32"/>
      <c r="AE32"/>
      <c r="AF32"/>
      <c r="AG32"/>
      <c r="AH32"/>
      <c r="AI32"/>
      <c r="AJ32"/>
      <c r="AK32"/>
      <c r="AL32"/>
      <c r="AM32"/>
      <c r="AN32"/>
      <c r="AO32"/>
      <c r="AP32"/>
      <c r="AQ32"/>
      <c r="AR32"/>
      <c r="AS32"/>
      <c r="AT32"/>
      <c r="AU32"/>
      <c r="AV32"/>
      <c r="AW32"/>
      <c r="AX32"/>
      <c r="AY32"/>
    </row>
    <row r="33" spans="1:51" s="4" customFormat="1" ht="15" customHeight="1" x14ac:dyDescent="0.25">
      <c r="A33" s="16">
        <f t="shared" si="9"/>
        <v>15</v>
      </c>
      <c r="B33" s="23" t="s">
        <v>41</v>
      </c>
      <c r="C33" s="25" t="s">
        <v>23</v>
      </c>
      <c r="D33" s="25">
        <v>1</v>
      </c>
      <c r="E33" s="15">
        <v>1</v>
      </c>
      <c r="F33" s="67">
        <v>113416.88</v>
      </c>
      <c r="G33" s="62">
        <v>0.19</v>
      </c>
      <c r="H33" s="67">
        <f t="shared" si="0"/>
        <v>21549.207200000001</v>
      </c>
      <c r="I33" s="67">
        <f t="shared" si="1"/>
        <v>134966.08720000001</v>
      </c>
      <c r="J33" s="66">
        <v>115708.13</v>
      </c>
      <c r="K33" s="62">
        <v>0.19</v>
      </c>
      <c r="L33" s="66">
        <f t="shared" si="2"/>
        <v>21984.544700000002</v>
      </c>
      <c r="M33" s="66">
        <f t="shared" si="3"/>
        <v>137692.6747</v>
      </c>
      <c r="N33" s="66">
        <v>114562.5</v>
      </c>
      <c r="O33" s="62">
        <v>0.19</v>
      </c>
      <c r="P33" s="66">
        <f t="shared" si="4"/>
        <v>21766.875</v>
      </c>
      <c r="Q33" s="66">
        <f t="shared" si="5"/>
        <v>136329.375</v>
      </c>
      <c r="R33" s="66">
        <f t="shared" si="6"/>
        <v>114562.50333333334</v>
      </c>
      <c r="S33" s="62">
        <v>0.19</v>
      </c>
      <c r="T33" s="65">
        <f t="shared" si="7"/>
        <v>21766.875633333337</v>
      </c>
      <c r="U33" s="65">
        <f t="shared" si="8"/>
        <v>136329.37896666667</v>
      </c>
      <c r="W33" s="11"/>
      <c r="X33"/>
      <c r="Y33"/>
      <c r="Z33"/>
      <c r="AA33"/>
      <c r="AB33"/>
      <c r="AC33"/>
      <c r="AD33"/>
      <c r="AE33"/>
      <c r="AF33"/>
      <c r="AG33"/>
      <c r="AH33"/>
      <c r="AI33"/>
      <c r="AJ33"/>
      <c r="AK33"/>
      <c r="AL33"/>
      <c r="AM33"/>
      <c r="AN33"/>
      <c r="AO33"/>
      <c r="AP33"/>
      <c r="AQ33"/>
      <c r="AR33"/>
      <c r="AS33"/>
      <c r="AT33"/>
      <c r="AU33"/>
      <c r="AV33"/>
      <c r="AW33"/>
      <c r="AX33"/>
      <c r="AY33"/>
    </row>
    <row r="34" spans="1:51" s="4" customFormat="1" ht="15" customHeight="1" x14ac:dyDescent="0.25">
      <c r="A34" s="16">
        <f t="shared" si="9"/>
        <v>16</v>
      </c>
      <c r="B34" s="23" t="s">
        <v>42</v>
      </c>
      <c r="C34" s="25" t="s">
        <v>25</v>
      </c>
      <c r="D34" s="25">
        <v>1</v>
      </c>
      <c r="E34" s="15">
        <v>1</v>
      </c>
      <c r="F34" s="67">
        <v>37038.379999999997</v>
      </c>
      <c r="G34" s="62">
        <v>0.19</v>
      </c>
      <c r="H34" s="67">
        <f t="shared" si="0"/>
        <v>7037.2921999999999</v>
      </c>
      <c r="I34" s="67">
        <f t="shared" si="1"/>
        <v>44075.672200000001</v>
      </c>
      <c r="J34" s="66">
        <v>37786.629999999997</v>
      </c>
      <c r="K34" s="62">
        <v>0.19</v>
      </c>
      <c r="L34" s="66">
        <f t="shared" si="2"/>
        <v>7179.4596999999994</v>
      </c>
      <c r="M34" s="66">
        <f t="shared" si="3"/>
        <v>44966.089699999997</v>
      </c>
      <c r="N34" s="66">
        <v>37412.5</v>
      </c>
      <c r="O34" s="62">
        <v>0.19</v>
      </c>
      <c r="P34" s="66">
        <f t="shared" si="4"/>
        <v>7108.375</v>
      </c>
      <c r="Q34" s="66">
        <f t="shared" si="5"/>
        <v>44520.875</v>
      </c>
      <c r="R34" s="66">
        <f t="shared" si="6"/>
        <v>37412.503333333334</v>
      </c>
      <c r="S34" s="62">
        <v>0.19</v>
      </c>
      <c r="T34" s="65">
        <f t="shared" si="7"/>
        <v>7108.3756333333331</v>
      </c>
      <c r="U34" s="65">
        <f t="shared" si="8"/>
        <v>44520.878966666671</v>
      </c>
      <c r="W34" s="11"/>
      <c r="X34"/>
      <c r="Y34"/>
      <c r="Z34"/>
      <c r="AA34"/>
      <c r="AB34"/>
      <c r="AC34"/>
      <c r="AD34"/>
      <c r="AE34"/>
      <c r="AF34"/>
      <c r="AG34"/>
      <c r="AH34"/>
      <c r="AI34"/>
      <c r="AJ34"/>
      <c r="AK34"/>
      <c r="AL34"/>
      <c r="AM34"/>
      <c r="AN34"/>
      <c r="AO34"/>
      <c r="AP34"/>
      <c r="AQ34"/>
      <c r="AR34"/>
      <c r="AS34"/>
      <c r="AT34"/>
      <c r="AU34"/>
      <c r="AV34"/>
      <c r="AW34"/>
      <c r="AX34"/>
      <c r="AY34"/>
    </row>
    <row r="35" spans="1:51" s="4" customFormat="1" ht="15" customHeight="1" x14ac:dyDescent="0.25">
      <c r="A35" s="16">
        <f t="shared" si="9"/>
        <v>17</v>
      </c>
      <c r="B35" s="23" t="s">
        <v>43</v>
      </c>
      <c r="C35" s="25" t="s">
        <v>25</v>
      </c>
      <c r="D35" s="25">
        <v>1</v>
      </c>
      <c r="E35" s="15">
        <v>1</v>
      </c>
      <c r="F35" s="67">
        <v>37038.379999999997</v>
      </c>
      <c r="G35" s="62">
        <v>0.19</v>
      </c>
      <c r="H35" s="67">
        <f t="shared" si="0"/>
        <v>7037.2921999999999</v>
      </c>
      <c r="I35" s="67">
        <f t="shared" si="1"/>
        <v>44075.672200000001</v>
      </c>
      <c r="J35" s="66">
        <v>37786.629999999997</v>
      </c>
      <c r="K35" s="62">
        <v>0.19</v>
      </c>
      <c r="L35" s="66">
        <f t="shared" si="2"/>
        <v>7179.4596999999994</v>
      </c>
      <c r="M35" s="66">
        <f t="shared" si="3"/>
        <v>44966.089699999997</v>
      </c>
      <c r="N35" s="66">
        <v>37412.5</v>
      </c>
      <c r="O35" s="62">
        <v>0.19</v>
      </c>
      <c r="P35" s="66">
        <f t="shared" si="4"/>
        <v>7108.375</v>
      </c>
      <c r="Q35" s="66">
        <f t="shared" si="5"/>
        <v>44520.875</v>
      </c>
      <c r="R35" s="66">
        <f t="shared" si="6"/>
        <v>37412.503333333334</v>
      </c>
      <c r="S35" s="62">
        <v>0.19</v>
      </c>
      <c r="T35" s="65">
        <f t="shared" si="7"/>
        <v>7108.3756333333331</v>
      </c>
      <c r="U35" s="65">
        <f t="shared" si="8"/>
        <v>44520.878966666671</v>
      </c>
      <c r="W35" s="11"/>
      <c r="X35"/>
      <c r="Y35"/>
      <c r="Z35"/>
      <c r="AA35"/>
      <c r="AB35"/>
      <c r="AC35"/>
      <c r="AD35"/>
      <c r="AE35"/>
      <c r="AF35"/>
      <c r="AG35"/>
      <c r="AH35"/>
      <c r="AI35"/>
      <c r="AJ35"/>
      <c r="AK35"/>
      <c r="AL35"/>
      <c r="AM35"/>
      <c r="AN35"/>
      <c r="AO35"/>
      <c r="AP35"/>
      <c r="AQ35"/>
      <c r="AR35"/>
      <c r="AS35"/>
      <c r="AT35"/>
      <c r="AU35"/>
      <c r="AV35"/>
      <c r="AW35"/>
      <c r="AX35"/>
      <c r="AY35"/>
    </row>
    <row r="36" spans="1:51" s="4" customFormat="1" ht="15" customHeight="1" x14ac:dyDescent="0.25">
      <c r="A36" s="16">
        <f t="shared" si="9"/>
        <v>18</v>
      </c>
      <c r="B36" s="23" t="s">
        <v>44</v>
      </c>
      <c r="C36" s="25" t="s">
        <v>28</v>
      </c>
      <c r="D36" s="25">
        <v>1</v>
      </c>
      <c r="E36" s="15">
        <v>1</v>
      </c>
      <c r="F36" s="67">
        <v>118800</v>
      </c>
      <c r="G36" s="62">
        <v>0.19</v>
      </c>
      <c r="H36" s="67">
        <f t="shared" si="0"/>
        <v>22572</v>
      </c>
      <c r="I36" s="67">
        <f t="shared" si="1"/>
        <v>141372</v>
      </c>
      <c r="J36" s="66">
        <v>121200</v>
      </c>
      <c r="K36" s="62">
        <v>0.19</v>
      </c>
      <c r="L36" s="66">
        <f t="shared" si="2"/>
        <v>23028</v>
      </c>
      <c r="M36" s="66">
        <f t="shared" si="3"/>
        <v>144228</v>
      </c>
      <c r="N36" s="66">
        <v>120000</v>
      </c>
      <c r="O36" s="62">
        <v>0.19</v>
      </c>
      <c r="P36" s="66">
        <f t="shared" si="4"/>
        <v>22800</v>
      </c>
      <c r="Q36" s="66">
        <f t="shared" si="5"/>
        <v>142800</v>
      </c>
      <c r="R36" s="66">
        <f t="shared" si="6"/>
        <v>120000</v>
      </c>
      <c r="S36" s="62">
        <v>0.19</v>
      </c>
      <c r="T36" s="65">
        <f t="shared" si="7"/>
        <v>22800</v>
      </c>
      <c r="U36" s="65">
        <f t="shared" si="8"/>
        <v>142800</v>
      </c>
      <c r="W36" s="11"/>
      <c r="X36"/>
      <c r="Y36"/>
      <c r="Z36"/>
      <c r="AA36"/>
      <c r="AB36"/>
      <c r="AC36"/>
      <c r="AD36"/>
      <c r="AE36"/>
      <c r="AF36"/>
      <c r="AG36"/>
      <c r="AH36"/>
      <c r="AI36"/>
      <c r="AJ36"/>
      <c r="AK36"/>
      <c r="AL36"/>
      <c r="AM36"/>
      <c r="AN36"/>
      <c r="AO36"/>
      <c r="AP36"/>
      <c r="AQ36"/>
      <c r="AR36"/>
      <c r="AS36"/>
      <c r="AT36"/>
      <c r="AU36"/>
      <c r="AV36"/>
      <c r="AW36"/>
      <c r="AX36"/>
      <c r="AY36"/>
    </row>
    <row r="37" spans="1:51" s="4" customFormat="1" ht="15" customHeight="1" x14ac:dyDescent="0.25">
      <c r="A37" s="16">
        <f t="shared" si="9"/>
        <v>19</v>
      </c>
      <c r="B37" s="23" t="s">
        <v>45</v>
      </c>
      <c r="C37" s="25" t="s">
        <v>46</v>
      </c>
      <c r="D37" s="25">
        <v>1</v>
      </c>
      <c r="E37" s="15">
        <v>1</v>
      </c>
      <c r="F37" s="67">
        <v>1235025</v>
      </c>
      <c r="G37" s="62">
        <v>0.19</v>
      </c>
      <c r="H37" s="67">
        <f t="shared" si="0"/>
        <v>234654.75</v>
      </c>
      <c r="I37" s="67">
        <f t="shared" si="1"/>
        <v>1469679.75</v>
      </c>
      <c r="J37" s="66">
        <v>1259975</v>
      </c>
      <c r="K37" s="62">
        <v>0.19</v>
      </c>
      <c r="L37" s="66">
        <f t="shared" si="2"/>
        <v>239395.25</v>
      </c>
      <c r="M37" s="66">
        <f t="shared" si="3"/>
        <v>1499370.25</v>
      </c>
      <c r="N37" s="66">
        <v>1247500</v>
      </c>
      <c r="O37" s="62">
        <v>0.19</v>
      </c>
      <c r="P37" s="66">
        <f t="shared" si="4"/>
        <v>237025</v>
      </c>
      <c r="Q37" s="66">
        <f t="shared" si="5"/>
        <v>1484525</v>
      </c>
      <c r="R37" s="66">
        <f t="shared" si="6"/>
        <v>1247500</v>
      </c>
      <c r="S37" s="62">
        <v>0.19</v>
      </c>
      <c r="T37" s="65">
        <f t="shared" si="7"/>
        <v>237025</v>
      </c>
      <c r="U37" s="65">
        <f t="shared" si="8"/>
        <v>1484525</v>
      </c>
      <c r="W37" s="11"/>
      <c r="X37"/>
      <c r="Y37"/>
      <c r="Z37"/>
      <c r="AA37"/>
      <c r="AB37"/>
      <c r="AC37"/>
      <c r="AD37"/>
      <c r="AE37"/>
      <c r="AF37"/>
      <c r="AG37"/>
      <c r="AH37"/>
      <c r="AI37"/>
      <c r="AJ37"/>
      <c r="AK37"/>
      <c r="AL37"/>
      <c r="AM37"/>
      <c r="AN37"/>
      <c r="AO37"/>
      <c r="AP37"/>
      <c r="AQ37"/>
      <c r="AR37"/>
      <c r="AS37"/>
      <c r="AT37"/>
      <c r="AU37"/>
      <c r="AV37"/>
      <c r="AW37"/>
      <c r="AX37"/>
      <c r="AY37"/>
    </row>
    <row r="38" spans="1:51" s="4" customFormat="1" ht="15" customHeight="1" x14ac:dyDescent="0.25">
      <c r="A38" s="16">
        <f t="shared" si="9"/>
        <v>20</v>
      </c>
      <c r="B38" s="23" t="s">
        <v>47</v>
      </c>
      <c r="C38" s="25" t="s">
        <v>28</v>
      </c>
      <c r="D38" s="25">
        <v>1</v>
      </c>
      <c r="E38" s="15">
        <v>1</v>
      </c>
      <c r="F38" s="67">
        <v>71775</v>
      </c>
      <c r="G38" s="62">
        <v>0.19</v>
      </c>
      <c r="H38" s="67">
        <f t="shared" si="0"/>
        <v>13637.25</v>
      </c>
      <c r="I38" s="67">
        <f t="shared" si="1"/>
        <v>85412.25</v>
      </c>
      <c r="J38" s="66">
        <v>73225</v>
      </c>
      <c r="K38" s="62">
        <v>0.19</v>
      </c>
      <c r="L38" s="66">
        <f t="shared" si="2"/>
        <v>13912.75</v>
      </c>
      <c r="M38" s="66">
        <f t="shared" si="3"/>
        <v>87137.75</v>
      </c>
      <c r="N38" s="66">
        <v>72500</v>
      </c>
      <c r="O38" s="62">
        <v>0.19</v>
      </c>
      <c r="P38" s="66">
        <f t="shared" si="4"/>
        <v>13775</v>
      </c>
      <c r="Q38" s="66">
        <f t="shared" si="5"/>
        <v>86275</v>
      </c>
      <c r="R38" s="66">
        <f t="shared" si="6"/>
        <v>72500</v>
      </c>
      <c r="S38" s="62">
        <v>0.19</v>
      </c>
      <c r="T38" s="65">
        <f t="shared" si="7"/>
        <v>13775</v>
      </c>
      <c r="U38" s="65">
        <f t="shared" si="8"/>
        <v>86275</v>
      </c>
      <c r="W38" s="11"/>
      <c r="X38"/>
      <c r="Y38"/>
      <c r="Z38"/>
      <c r="AA38"/>
      <c r="AB38"/>
      <c r="AC38"/>
      <c r="AD38"/>
      <c r="AE38"/>
      <c r="AF38"/>
      <c r="AG38"/>
      <c r="AH38"/>
      <c r="AI38"/>
      <c r="AJ38"/>
      <c r="AK38"/>
      <c r="AL38"/>
      <c r="AM38"/>
      <c r="AN38"/>
      <c r="AO38"/>
      <c r="AP38"/>
      <c r="AQ38"/>
      <c r="AR38"/>
      <c r="AS38"/>
      <c r="AT38"/>
      <c r="AU38"/>
      <c r="AV38"/>
      <c r="AW38"/>
      <c r="AX38"/>
      <c r="AY38"/>
    </row>
    <row r="39" spans="1:51" s="4" customFormat="1" ht="15" customHeight="1" x14ac:dyDescent="0.25">
      <c r="A39" s="16">
        <f t="shared" si="9"/>
        <v>21</v>
      </c>
      <c r="B39" s="23" t="s">
        <v>48</v>
      </c>
      <c r="C39" s="25" t="s">
        <v>28</v>
      </c>
      <c r="D39" s="25">
        <v>1</v>
      </c>
      <c r="E39" s="15">
        <v>1</v>
      </c>
      <c r="F39" s="67">
        <v>132140.25</v>
      </c>
      <c r="G39" s="62">
        <v>0.19</v>
      </c>
      <c r="H39" s="67">
        <f t="shared" si="0"/>
        <v>25106.647499999999</v>
      </c>
      <c r="I39" s="67">
        <f t="shared" si="1"/>
        <v>157246.89749999999</v>
      </c>
      <c r="J39" s="66">
        <v>134809.75</v>
      </c>
      <c r="K39" s="62">
        <v>0.19</v>
      </c>
      <c r="L39" s="66">
        <f t="shared" si="2"/>
        <v>25613.852500000001</v>
      </c>
      <c r="M39" s="66">
        <f t="shared" si="3"/>
        <v>160423.60250000001</v>
      </c>
      <c r="N39" s="66">
        <v>133475</v>
      </c>
      <c r="O39" s="62">
        <v>0.19</v>
      </c>
      <c r="P39" s="66">
        <f t="shared" si="4"/>
        <v>25360.25</v>
      </c>
      <c r="Q39" s="66">
        <f t="shared" si="5"/>
        <v>158835.25</v>
      </c>
      <c r="R39" s="66">
        <f t="shared" si="6"/>
        <v>133475</v>
      </c>
      <c r="S39" s="62">
        <v>0.19</v>
      </c>
      <c r="T39" s="65">
        <f t="shared" si="7"/>
        <v>25360.25</v>
      </c>
      <c r="U39" s="65">
        <f t="shared" si="8"/>
        <v>158835.25</v>
      </c>
      <c r="W39" s="11"/>
      <c r="X39"/>
      <c r="Y39"/>
      <c r="Z39"/>
      <c r="AA39"/>
      <c r="AB39"/>
      <c r="AC39"/>
      <c r="AD39"/>
      <c r="AE39"/>
      <c r="AF39"/>
      <c r="AG39"/>
      <c r="AH39"/>
      <c r="AI39"/>
      <c r="AJ39"/>
      <c r="AK39"/>
      <c r="AL39"/>
      <c r="AM39"/>
      <c r="AN39"/>
      <c r="AO39"/>
      <c r="AP39"/>
      <c r="AQ39"/>
      <c r="AR39"/>
      <c r="AS39"/>
      <c r="AT39"/>
      <c r="AU39"/>
      <c r="AV39"/>
      <c r="AW39"/>
      <c r="AX39"/>
      <c r="AY39"/>
    </row>
    <row r="40" spans="1:51" s="4" customFormat="1" ht="30" customHeight="1" x14ac:dyDescent="0.25">
      <c r="A40" s="16">
        <f t="shared" si="9"/>
        <v>22</v>
      </c>
      <c r="B40" s="23" t="s">
        <v>49</v>
      </c>
      <c r="C40" s="25" t="s">
        <v>28</v>
      </c>
      <c r="D40" s="25">
        <v>1</v>
      </c>
      <c r="E40" s="15">
        <v>1</v>
      </c>
      <c r="F40" s="67">
        <v>795712.5</v>
      </c>
      <c r="G40" s="62">
        <v>0.19</v>
      </c>
      <c r="H40" s="67">
        <f t="shared" si="0"/>
        <v>151185.375</v>
      </c>
      <c r="I40" s="67">
        <f t="shared" si="1"/>
        <v>946897.875</v>
      </c>
      <c r="J40" s="66">
        <v>811787.5</v>
      </c>
      <c r="K40" s="62">
        <v>0.19</v>
      </c>
      <c r="L40" s="66">
        <f t="shared" si="2"/>
        <v>154239.625</v>
      </c>
      <c r="M40" s="66">
        <f t="shared" si="3"/>
        <v>966027.125</v>
      </c>
      <c r="N40" s="66">
        <v>803750</v>
      </c>
      <c r="O40" s="62">
        <v>0.19</v>
      </c>
      <c r="P40" s="66">
        <f t="shared" si="4"/>
        <v>152712.5</v>
      </c>
      <c r="Q40" s="66">
        <f t="shared" si="5"/>
        <v>956462.5</v>
      </c>
      <c r="R40" s="66">
        <f t="shared" si="6"/>
        <v>803750</v>
      </c>
      <c r="S40" s="62">
        <v>0.19</v>
      </c>
      <c r="T40" s="65">
        <f t="shared" si="7"/>
        <v>152712.5</v>
      </c>
      <c r="U40" s="65">
        <f t="shared" si="8"/>
        <v>956462.5</v>
      </c>
      <c r="W40" s="11"/>
      <c r="X40"/>
      <c r="Y40"/>
      <c r="Z40"/>
      <c r="AA40"/>
      <c r="AB40"/>
      <c r="AC40"/>
      <c r="AD40"/>
      <c r="AE40"/>
      <c r="AF40"/>
      <c r="AG40"/>
      <c r="AH40"/>
      <c r="AI40"/>
      <c r="AJ40"/>
      <c r="AK40"/>
      <c r="AL40"/>
      <c r="AM40"/>
      <c r="AN40"/>
      <c r="AO40"/>
      <c r="AP40"/>
      <c r="AQ40"/>
      <c r="AR40"/>
      <c r="AS40"/>
      <c r="AT40"/>
      <c r="AU40"/>
      <c r="AV40"/>
      <c r="AW40"/>
      <c r="AX40"/>
      <c r="AY40"/>
    </row>
    <row r="41" spans="1:51" s="4" customFormat="1" ht="15" customHeight="1" x14ac:dyDescent="0.25">
      <c r="A41" s="16">
        <f t="shared" si="9"/>
        <v>23</v>
      </c>
      <c r="B41" s="23" t="s">
        <v>50</v>
      </c>
      <c r="C41" s="25" t="s">
        <v>28</v>
      </c>
      <c r="D41" s="25">
        <v>1</v>
      </c>
      <c r="E41" s="15">
        <v>1</v>
      </c>
      <c r="F41" s="67">
        <v>160889.75</v>
      </c>
      <c r="G41" s="62">
        <v>0.19</v>
      </c>
      <c r="H41" s="67">
        <f t="shared" si="0"/>
        <v>30569.052500000002</v>
      </c>
      <c r="I41" s="67">
        <f t="shared" si="1"/>
        <v>191458.80249999999</v>
      </c>
      <c r="J41" s="66">
        <v>164150.25</v>
      </c>
      <c r="K41" s="62">
        <v>0.19</v>
      </c>
      <c r="L41" s="66">
        <f t="shared" si="2"/>
        <v>31188.547500000001</v>
      </c>
      <c r="M41" s="66">
        <f t="shared" si="3"/>
        <v>195338.79749999999</v>
      </c>
      <c r="N41" s="66">
        <v>162525</v>
      </c>
      <c r="O41" s="62">
        <v>0.19</v>
      </c>
      <c r="P41" s="66">
        <f t="shared" si="4"/>
        <v>30879.75</v>
      </c>
      <c r="Q41" s="66">
        <f t="shared" si="5"/>
        <v>193404.75</v>
      </c>
      <c r="R41" s="66">
        <f t="shared" si="6"/>
        <v>162521.66666666666</v>
      </c>
      <c r="S41" s="62">
        <v>0.19</v>
      </c>
      <c r="T41" s="65">
        <f t="shared" si="7"/>
        <v>30879.116666666665</v>
      </c>
      <c r="U41" s="65">
        <f t="shared" si="8"/>
        <v>193400.78333333333</v>
      </c>
      <c r="W41" s="11"/>
      <c r="X41"/>
      <c r="Y41"/>
      <c r="Z41"/>
      <c r="AA41"/>
      <c r="AB41"/>
      <c r="AC41"/>
      <c r="AD41"/>
      <c r="AE41"/>
      <c r="AF41"/>
      <c r="AG41"/>
      <c r="AH41"/>
      <c r="AI41"/>
      <c r="AJ41"/>
      <c r="AK41"/>
      <c r="AL41"/>
      <c r="AM41"/>
      <c r="AN41"/>
      <c r="AO41"/>
      <c r="AP41"/>
      <c r="AQ41"/>
      <c r="AR41"/>
      <c r="AS41"/>
      <c r="AT41"/>
      <c r="AU41"/>
      <c r="AV41"/>
      <c r="AW41"/>
      <c r="AX41"/>
      <c r="AY41"/>
    </row>
    <row r="42" spans="1:51" s="4" customFormat="1" ht="15" customHeight="1" x14ac:dyDescent="0.25">
      <c r="A42" s="16">
        <f t="shared" si="9"/>
        <v>24</v>
      </c>
      <c r="B42" s="23" t="s">
        <v>51</v>
      </c>
      <c r="C42" s="25" t="s">
        <v>28</v>
      </c>
      <c r="D42" s="25">
        <v>1</v>
      </c>
      <c r="E42" s="15">
        <v>1</v>
      </c>
      <c r="F42" s="67">
        <v>79571.25</v>
      </c>
      <c r="G42" s="62">
        <v>0.19</v>
      </c>
      <c r="H42" s="67">
        <f t="shared" si="0"/>
        <v>15118.5375</v>
      </c>
      <c r="I42" s="67">
        <f t="shared" si="1"/>
        <v>94689.787500000006</v>
      </c>
      <c r="J42" s="66">
        <v>81178.75</v>
      </c>
      <c r="K42" s="62">
        <v>0.19</v>
      </c>
      <c r="L42" s="66">
        <f t="shared" si="2"/>
        <v>15423.9625</v>
      </c>
      <c r="M42" s="66">
        <f t="shared" si="3"/>
        <v>96602.712499999994</v>
      </c>
      <c r="N42" s="66">
        <v>80375</v>
      </c>
      <c r="O42" s="62">
        <v>0.19</v>
      </c>
      <c r="P42" s="66">
        <f t="shared" si="4"/>
        <v>15271.25</v>
      </c>
      <c r="Q42" s="66">
        <f t="shared" si="5"/>
        <v>95646.25</v>
      </c>
      <c r="R42" s="66">
        <f t="shared" si="6"/>
        <v>80375</v>
      </c>
      <c r="S42" s="62">
        <v>0.19</v>
      </c>
      <c r="T42" s="65">
        <f t="shared" si="7"/>
        <v>15271.25</v>
      </c>
      <c r="U42" s="65">
        <f t="shared" si="8"/>
        <v>95646.25</v>
      </c>
      <c r="W42" s="11"/>
      <c r="X42"/>
      <c r="Y42"/>
      <c r="Z42"/>
      <c r="AA42"/>
      <c r="AB42"/>
      <c r="AC42"/>
      <c r="AD42"/>
      <c r="AE42"/>
      <c r="AF42"/>
      <c r="AG42"/>
      <c r="AH42"/>
      <c r="AI42"/>
      <c r="AJ42"/>
      <c r="AK42"/>
      <c r="AL42"/>
      <c r="AM42"/>
      <c r="AN42"/>
      <c r="AO42"/>
      <c r="AP42"/>
      <c r="AQ42"/>
      <c r="AR42"/>
      <c r="AS42"/>
      <c r="AT42"/>
      <c r="AU42"/>
      <c r="AV42"/>
      <c r="AW42"/>
      <c r="AX42"/>
      <c r="AY42"/>
    </row>
    <row r="43" spans="1:51" s="4" customFormat="1" ht="15" customHeight="1" x14ac:dyDescent="0.25">
      <c r="A43" s="16">
        <f t="shared" si="9"/>
        <v>25</v>
      </c>
      <c r="B43" s="23" t="s">
        <v>52</v>
      </c>
      <c r="C43" s="25" t="s">
        <v>28</v>
      </c>
      <c r="D43" s="25">
        <v>1</v>
      </c>
      <c r="E43" s="15">
        <v>1</v>
      </c>
      <c r="F43" s="67">
        <v>124368.75</v>
      </c>
      <c r="G43" s="62">
        <v>0.19</v>
      </c>
      <c r="H43" s="67">
        <f t="shared" si="0"/>
        <v>23630.0625</v>
      </c>
      <c r="I43" s="67">
        <f t="shared" si="1"/>
        <v>147998.8125</v>
      </c>
      <c r="J43" s="66">
        <v>126881.25</v>
      </c>
      <c r="K43" s="62">
        <v>0.19</v>
      </c>
      <c r="L43" s="66">
        <f t="shared" si="2"/>
        <v>24107.4375</v>
      </c>
      <c r="M43" s="66">
        <f t="shared" si="3"/>
        <v>150988.6875</v>
      </c>
      <c r="N43" s="66">
        <v>125625</v>
      </c>
      <c r="O43" s="62">
        <v>0.19</v>
      </c>
      <c r="P43" s="66">
        <f t="shared" si="4"/>
        <v>23868.75</v>
      </c>
      <c r="Q43" s="66">
        <f t="shared" si="5"/>
        <v>149493.75</v>
      </c>
      <c r="R43" s="66">
        <f t="shared" si="6"/>
        <v>125625</v>
      </c>
      <c r="S43" s="62">
        <v>0.19</v>
      </c>
      <c r="T43" s="65">
        <f t="shared" si="7"/>
        <v>23868.75</v>
      </c>
      <c r="U43" s="65">
        <f t="shared" si="8"/>
        <v>149493.75</v>
      </c>
      <c r="W43" s="11"/>
      <c r="X43"/>
      <c r="Y43"/>
      <c r="Z43"/>
      <c r="AA43"/>
      <c r="AB43"/>
      <c r="AC43"/>
      <c r="AD43"/>
      <c r="AE43"/>
      <c r="AF43"/>
      <c r="AG43"/>
      <c r="AH43"/>
      <c r="AI43"/>
      <c r="AJ43"/>
      <c r="AK43"/>
      <c r="AL43"/>
      <c r="AM43"/>
      <c r="AN43"/>
      <c r="AO43"/>
      <c r="AP43"/>
      <c r="AQ43"/>
      <c r="AR43"/>
      <c r="AS43"/>
      <c r="AT43"/>
      <c r="AU43"/>
      <c r="AV43"/>
      <c r="AW43"/>
      <c r="AX43"/>
      <c r="AY43"/>
    </row>
    <row r="44" spans="1:51" s="4" customFormat="1" ht="15" customHeight="1" x14ac:dyDescent="0.25">
      <c r="A44" s="16">
        <f t="shared" si="9"/>
        <v>26</v>
      </c>
      <c r="B44" s="23" t="s">
        <v>53</v>
      </c>
      <c r="C44" s="25" t="s">
        <v>28</v>
      </c>
      <c r="D44" s="25">
        <v>1</v>
      </c>
      <c r="E44" s="15">
        <v>1</v>
      </c>
      <c r="F44" s="67">
        <v>79571.25</v>
      </c>
      <c r="G44" s="62">
        <v>0.19</v>
      </c>
      <c r="H44" s="67">
        <f t="shared" si="0"/>
        <v>15118.5375</v>
      </c>
      <c r="I44" s="67">
        <f t="shared" si="1"/>
        <v>94689.787500000006</v>
      </c>
      <c r="J44" s="66">
        <v>81178.75</v>
      </c>
      <c r="K44" s="62">
        <v>0.19</v>
      </c>
      <c r="L44" s="66">
        <f t="shared" si="2"/>
        <v>15423.9625</v>
      </c>
      <c r="M44" s="66">
        <f t="shared" si="3"/>
        <v>96602.712499999994</v>
      </c>
      <c r="N44" s="66">
        <v>80375</v>
      </c>
      <c r="O44" s="62">
        <v>0.19</v>
      </c>
      <c r="P44" s="66">
        <f t="shared" si="4"/>
        <v>15271.25</v>
      </c>
      <c r="Q44" s="66">
        <f t="shared" si="5"/>
        <v>95646.25</v>
      </c>
      <c r="R44" s="66">
        <f t="shared" si="6"/>
        <v>80375</v>
      </c>
      <c r="S44" s="62">
        <v>0.19</v>
      </c>
      <c r="T44" s="65">
        <f t="shared" si="7"/>
        <v>15271.25</v>
      </c>
      <c r="U44" s="65">
        <f t="shared" si="8"/>
        <v>95646.25</v>
      </c>
      <c r="W44" s="11"/>
      <c r="X44"/>
      <c r="Y44"/>
      <c r="Z44"/>
      <c r="AA44"/>
      <c r="AB44"/>
      <c r="AC44"/>
      <c r="AD44"/>
      <c r="AE44"/>
      <c r="AF44"/>
      <c r="AG44"/>
      <c r="AH44"/>
      <c r="AI44"/>
      <c r="AJ44"/>
      <c r="AK44"/>
      <c r="AL44"/>
      <c r="AM44"/>
      <c r="AN44"/>
      <c r="AO44"/>
      <c r="AP44"/>
      <c r="AQ44"/>
      <c r="AR44"/>
      <c r="AS44"/>
      <c r="AT44"/>
      <c r="AU44"/>
      <c r="AV44"/>
      <c r="AW44"/>
      <c r="AX44"/>
      <c r="AY44"/>
    </row>
    <row r="45" spans="1:51" s="4" customFormat="1" ht="15" customHeight="1" x14ac:dyDescent="0.25">
      <c r="A45" s="16">
        <f t="shared" si="9"/>
        <v>27</v>
      </c>
      <c r="B45" s="23" t="s">
        <v>54</v>
      </c>
      <c r="C45" s="25" t="s">
        <v>28</v>
      </c>
      <c r="D45" s="25">
        <v>1</v>
      </c>
      <c r="E45" s="15">
        <v>1</v>
      </c>
      <c r="F45" s="67">
        <v>39105</v>
      </c>
      <c r="G45" s="62">
        <v>0.19</v>
      </c>
      <c r="H45" s="67">
        <f t="shared" si="0"/>
        <v>7429.95</v>
      </c>
      <c r="I45" s="67">
        <f t="shared" si="1"/>
        <v>46534.95</v>
      </c>
      <c r="J45" s="66">
        <v>39895</v>
      </c>
      <c r="K45" s="62">
        <v>0.19</v>
      </c>
      <c r="L45" s="66">
        <f t="shared" si="2"/>
        <v>7580.05</v>
      </c>
      <c r="M45" s="66">
        <f t="shared" si="3"/>
        <v>47475.05</v>
      </c>
      <c r="N45" s="66">
        <v>39500</v>
      </c>
      <c r="O45" s="62">
        <v>0.19</v>
      </c>
      <c r="P45" s="66">
        <f t="shared" si="4"/>
        <v>7505</v>
      </c>
      <c r="Q45" s="66">
        <f t="shared" si="5"/>
        <v>47005</v>
      </c>
      <c r="R45" s="66">
        <f t="shared" si="6"/>
        <v>39500</v>
      </c>
      <c r="S45" s="62">
        <v>0.19</v>
      </c>
      <c r="T45" s="65">
        <f t="shared" si="7"/>
        <v>7505</v>
      </c>
      <c r="U45" s="65">
        <f t="shared" si="8"/>
        <v>47005</v>
      </c>
      <c r="W45" s="11"/>
      <c r="X45"/>
      <c r="Y45"/>
      <c r="Z45"/>
      <c r="AA45"/>
      <c r="AB45"/>
      <c r="AC45"/>
      <c r="AD45"/>
      <c r="AE45"/>
      <c r="AF45"/>
      <c r="AG45"/>
      <c r="AH45"/>
      <c r="AI45"/>
      <c r="AJ45"/>
      <c r="AK45"/>
      <c r="AL45"/>
      <c r="AM45"/>
      <c r="AN45"/>
      <c r="AO45"/>
      <c r="AP45"/>
      <c r="AQ45"/>
      <c r="AR45"/>
      <c r="AS45"/>
      <c r="AT45"/>
      <c r="AU45"/>
      <c r="AV45"/>
      <c r="AW45"/>
      <c r="AX45"/>
      <c r="AY45"/>
    </row>
    <row r="46" spans="1:51" s="4" customFormat="1" ht="15" customHeight="1" x14ac:dyDescent="0.25">
      <c r="A46" s="16">
        <f t="shared" si="9"/>
        <v>28</v>
      </c>
      <c r="B46" s="23" t="s">
        <v>55</v>
      </c>
      <c r="C46" s="25" t="s">
        <v>28</v>
      </c>
      <c r="D46" s="25">
        <v>1</v>
      </c>
      <c r="E46" s="15">
        <v>1</v>
      </c>
      <c r="F46" s="67">
        <v>39105</v>
      </c>
      <c r="G46" s="62">
        <v>0.19</v>
      </c>
      <c r="H46" s="67">
        <f t="shared" si="0"/>
        <v>7429.95</v>
      </c>
      <c r="I46" s="67">
        <f t="shared" si="1"/>
        <v>46534.95</v>
      </c>
      <c r="J46" s="66">
        <v>39895</v>
      </c>
      <c r="K46" s="62">
        <v>0.19</v>
      </c>
      <c r="L46" s="66">
        <f t="shared" si="2"/>
        <v>7580.05</v>
      </c>
      <c r="M46" s="66">
        <f t="shared" si="3"/>
        <v>47475.05</v>
      </c>
      <c r="N46" s="66">
        <v>39500</v>
      </c>
      <c r="O46" s="62">
        <v>0.19</v>
      </c>
      <c r="P46" s="66">
        <f t="shared" si="4"/>
        <v>7505</v>
      </c>
      <c r="Q46" s="66">
        <f t="shared" si="5"/>
        <v>47005</v>
      </c>
      <c r="R46" s="66">
        <f t="shared" si="6"/>
        <v>39500</v>
      </c>
      <c r="S46" s="62">
        <v>0.19</v>
      </c>
      <c r="T46" s="65">
        <f t="shared" si="7"/>
        <v>7505</v>
      </c>
      <c r="U46" s="65">
        <f t="shared" si="8"/>
        <v>47005</v>
      </c>
      <c r="W46" s="11"/>
      <c r="X46"/>
      <c r="Y46"/>
      <c r="Z46"/>
      <c r="AA46"/>
      <c r="AB46"/>
      <c r="AC46"/>
      <c r="AD46"/>
      <c r="AE46"/>
      <c r="AF46"/>
      <c r="AG46"/>
      <c r="AH46"/>
      <c r="AI46"/>
      <c r="AJ46"/>
      <c r="AK46"/>
      <c r="AL46"/>
      <c r="AM46"/>
      <c r="AN46"/>
      <c r="AO46"/>
      <c r="AP46"/>
      <c r="AQ46"/>
      <c r="AR46"/>
      <c r="AS46"/>
      <c r="AT46"/>
      <c r="AU46"/>
      <c r="AV46"/>
      <c r="AW46"/>
      <c r="AX46"/>
      <c r="AY46"/>
    </row>
    <row r="47" spans="1:51" s="4" customFormat="1" ht="15" customHeight="1" x14ac:dyDescent="0.25">
      <c r="A47" s="16">
        <f t="shared" si="9"/>
        <v>29</v>
      </c>
      <c r="B47" s="23" t="s">
        <v>56</v>
      </c>
      <c r="C47" s="25" t="s">
        <v>28</v>
      </c>
      <c r="D47" s="25">
        <v>1</v>
      </c>
      <c r="E47" s="15">
        <v>1</v>
      </c>
      <c r="F47" s="67">
        <v>61602.75</v>
      </c>
      <c r="G47" s="62">
        <v>0.19</v>
      </c>
      <c r="H47" s="67">
        <f t="shared" si="0"/>
        <v>11704.522500000001</v>
      </c>
      <c r="I47" s="67">
        <f t="shared" si="1"/>
        <v>73307.272500000006</v>
      </c>
      <c r="J47" s="66">
        <v>62847.25</v>
      </c>
      <c r="K47" s="62">
        <v>0.19</v>
      </c>
      <c r="L47" s="66">
        <f t="shared" si="2"/>
        <v>11940.977500000001</v>
      </c>
      <c r="M47" s="66">
        <f t="shared" si="3"/>
        <v>74788.227500000008</v>
      </c>
      <c r="N47" s="66">
        <v>62225</v>
      </c>
      <c r="O47" s="62">
        <v>0.19</v>
      </c>
      <c r="P47" s="66">
        <f t="shared" si="4"/>
        <v>11822.75</v>
      </c>
      <c r="Q47" s="66">
        <f t="shared" si="5"/>
        <v>74047.75</v>
      </c>
      <c r="R47" s="66">
        <f t="shared" si="6"/>
        <v>62225</v>
      </c>
      <c r="S47" s="62">
        <v>0.19</v>
      </c>
      <c r="T47" s="65">
        <f t="shared" si="7"/>
        <v>11822.75</v>
      </c>
      <c r="U47" s="65">
        <f t="shared" si="8"/>
        <v>74047.75</v>
      </c>
      <c r="W47" s="11"/>
      <c r="X47"/>
      <c r="Y47"/>
      <c r="Z47"/>
      <c r="AA47"/>
      <c r="AB47"/>
      <c r="AC47"/>
      <c r="AD47"/>
      <c r="AE47"/>
      <c r="AF47"/>
      <c r="AG47"/>
      <c r="AH47"/>
      <c r="AI47"/>
      <c r="AJ47"/>
      <c r="AK47"/>
      <c r="AL47"/>
      <c r="AM47"/>
      <c r="AN47"/>
      <c r="AO47"/>
      <c r="AP47"/>
      <c r="AQ47"/>
      <c r="AR47"/>
      <c r="AS47"/>
      <c r="AT47"/>
      <c r="AU47"/>
      <c r="AV47"/>
      <c r="AW47"/>
      <c r="AX47"/>
      <c r="AY47"/>
    </row>
    <row r="48" spans="1:51" s="4" customFormat="1" ht="15" customHeight="1" x14ac:dyDescent="0.25">
      <c r="A48" s="16">
        <f t="shared" si="9"/>
        <v>30</v>
      </c>
      <c r="B48" s="23" t="s">
        <v>57</v>
      </c>
      <c r="C48" s="25" t="s">
        <v>28</v>
      </c>
      <c r="D48" s="25">
        <v>1</v>
      </c>
      <c r="E48" s="15">
        <v>1</v>
      </c>
      <c r="F48" s="67">
        <v>105187.5</v>
      </c>
      <c r="G48" s="62">
        <v>0.19</v>
      </c>
      <c r="H48" s="67">
        <f t="shared" si="0"/>
        <v>19985.625</v>
      </c>
      <c r="I48" s="67">
        <f t="shared" si="1"/>
        <v>125173.125</v>
      </c>
      <c r="J48" s="66">
        <v>107312.5</v>
      </c>
      <c r="K48" s="62">
        <v>0.19</v>
      </c>
      <c r="L48" s="66">
        <f t="shared" si="2"/>
        <v>20389.375</v>
      </c>
      <c r="M48" s="66">
        <f t="shared" si="3"/>
        <v>127701.875</v>
      </c>
      <c r="N48" s="66">
        <v>106250</v>
      </c>
      <c r="O48" s="62">
        <v>0.19</v>
      </c>
      <c r="P48" s="66">
        <f t="shared" si="4"/>
        <v>20187.5</v>
      </c>
      <c r="Q48" s="66">
        <f t="shared" si="5"/>
        <v>126437.5</v>
      </c>
      <c r="R48" s="66">
        <f t="shared" si="6"/>
        <v>106250</v>
      </c>
      <c r="S48" s="62">
        <v>0.19</v>
      </c>
      <c r="T48" s="65">
        <f t="shared" si="7"/>
        <v>20187.5</v>
      </c>
      <c r="U48" s="65">
        <f t="shared" si="8"/>
        <v>126437.5</v>
      </c>
      <c r="W48" s="11"/>
      <c r="X48"/>
      <c r="Y48"/>
      <c r="Z48"/>
      <c r="AA48"/>
      <c r="AB48"/>
      <c r="AC48"/>
      <c r="AD48"/>
      <c r="AE48"/>
      <c r="AF48"/>
      <c r="AG48"/>
      <c r="AH48"/>
      <c r="AI48"/>
      <c r="AJ48"/>
      <c r="AK48"/>
      <c r="AL48"/>
      <c r="AM48"/>
      <c r="AN48"/>
      <c r="AO48"/>
      <c r="AP48"/>
      <c r="AQ48"/>
      <c r="AR48"/>
      <c r="AS48"/>
      <c r="AT48"/>
      <c r="AU48"/>
      <c r="AV48"/>
      <c r="AW48"/>
      <c r="AX48"/>
      <c r="AY48"/>
    </row>
    <row r="49" spans="1:51" s="4" customFormat="1" ht="15" customHeight="1" x14ac:dyDescent="0.25">
      <c r="A49" s="16">
        <f t="shared" si="9"/>
        <v>31</v>
      </c>
      <c r="B49" s="23" t="s">
        <v>58</v>
      </c>
      <c r="C49" s="25" t="s">
        <v>28</v>
      </c>
      <c r="D49" s="25">
        <v>1</v>
      </c>
      <c r="E49" s="15">
        <v>1</v>
      </c>
      <c r="F49" s="67">
        <v>51900.75</v>
      </c>
      <c r="G49" s="62">
        <v>0.19</v>
      </c>
      <c r="H49" s="67">
        <f t="shared" si="0"/>
        <v>9861.1424999999999</v>
      </c>
      <c r="I49" s="67">
        <f t="shared" si="1"/>
        <v>61761.892500000002</v>
      </c>
      <c r="J49" s="66">
        <v>52949.25</v>
      </c>
      <c r="K49" s="62">
        <v>0.19</v>
      </c>
      <c r="L49" s="66">
        <f t="shared" si="2"/>
        <v>10060.3575</v>
      </c>
      <c r="M49" s="66">
        <f t="shared" si="3"/>
        <v>63009.607499999998</v>
      </c>
      <c r="N49" s="66">
        <v>52425</v>
      </c>
      <c r="O49" s="62">
        <v>0.19</v>
      </c>
      <c r="P49" s="66">
        <f t="shared" si="4"/>
        <v>9960.75</v>
      </c>
      <c r="Q49" s="66">
        <f t="shared" si="5"/>
        <v>62385.75</v>
      </c>
      <c r="R49" s="66">
        <f t="shared" si="6"/>
        <v>52425</v>
      </c>
      <c r="S49" s="62">
        <v>0.19</v>
      </c>
      <c r="T49" s="65">
        <f t="shared" si="7"/>
        <v>9960.75</v>
      </c>
      <c r="U49" s="65">
        <f t="shared" si="8"/>
        <v>62385.75</v>
      </c>
      <c r="W49" s="11"/>
      <c r="X49"/>
      <c r="Y49"/>
      <c r="Z49"/>
      <c r="AA49"/>
      <c r="AB49"/>
      <c r="AC49"/>
      <c r="AD49"/>
      <c r="AE49"/>
      <c r="AF49"/>
      <c r="AG49"/>
      <c r="AH49"/>
      <c r="AI49"/>
      <c r="AJ49"/>
      <c r="AK49"/>
      <c r="AL49"/>
      <c r="AM49"/>
      <c r="AN49"/>
      <c r="AO49"/>
      <c r="AP49"/>
      <c r="AQ49"/>
      <c r="AR49"/>
      <c r="AS49"/>
      <c r="AT49"/>
      <c r="AU49"/>
      <c r="AV49"/>
      <c r="AW49"/>
      <c r="AX49"/>
      <c r="AY49"/>
    </row>
    <row r="50" spans="1:51" s="4" customFormat="1" ht="15" customHeight="1" x14ac:dyDescent="0.25">
      <c r="A50" s="16">
        <f t="shared" si="9"/>
        <v>32</v>
      </c>
      <c r="B50" s="23" t="s">
        <v>59</v>
      </c>
      <c r="C50" s="25" t="s">
        <v>28</v>
      </c>
      <c r="D50" s="25">
        <v>1</v>
      </c>
      <c r="E50" s="15">
        <v>1</v>
      </c>
      <c r="F50" s="67">
        <v>9360.4500000000007</v>
      </c>
      <c r="G50" s="62">
        <v>0.19</v>
      </c>
      <c r="H50" s="67">
        <f t="shared" si="0"/>
        <v>1778.4855000000002</v>
      </c>
      <c r="I50" s="67">
        <f t="shared" si="1"/>
        <v>11138.935500000001</v>
      </c>
      <c r="J50" s="66">
        <v>9549.5499999999993</v>
      </c>
      <c r="K50" s="62">
        <v>0.19</v>
      </c>
      <c r="L50" s="66">
        <f t="shared" si="2"/>
        <v>1814.4144999999999</v>
      </c>
      <c r="M50" s="66">
        <f t="shared" si="3"/>
        <v>11363.964499999998</v>
      </c>
      <c r="N50" s="66">
        <v>9455</v>
      </c>
      <c r="O50" s="62">
        <v>0.19</v>
      </c>
      <c r="P50" s="66">
        <f t="shared" si="4"/>
        <v>1796.45</v>
      </c>
      <c r="Q50" s="66">
        <f t="shared" si="5"/>
        <v>11251.45</v>
      </c>
      <c r="R50" s="66">
        <f t="shared" si="6"/>
        <v>9455</v>
      </c>
      <c r="S50" s="62">
        <v>0.19</v>
      </c>
      <c r="T50" s="65">
        <f t="shared" si="7"/>
        <v>1796.45</v>
      </c>
      <c r="U50" s="65">
        <f t="shared" si="8"/>
        <v>11251.45</v>
      </c>
      <c r="W50" s="11"/>
      <c r="X50"/>
      <c r="Y50"/>
      <c r="Z50"/>
      <c r="AA50"/>
      <c r="AB50"/>
      <c r="AC50"/>
      <c r="AD50"/>
      <c r="AE50"/>
      <c r="AF50"/>
      <c r="AG50"/>
      <c r="AH50"/>
      <c r="AI50"/>
      <c r="AJ50"/>
      <c r="AK50"/>
      <c r="AL50"/>
      <c r="AM50"/>
      <c r="AN50"/>
      <c r="AO50"/>
      <c r="AP50"/>
      <c r="AQ50"/>
      <c r="AR50"/>
      <c r="AS50"/>
      <c r="AT50"/>
      <c r="AU50"/>
      <c r="AV50"/>
      <c r="AW50"/>
      <c r="AX50"/>
      <c r="AY50"/>
    </row>
    <row r="51" spans="1:51" s="4" customFormat="1" ht="15" customHeight="1" x14ac:dyDescent="0.25">
      <c r="A51" s="16">
        <f t="shared" si="9"/>
        <v>33</v>
      </c>
      <c r="B51" s="23" t="s">
        <v>60</v>
      </c>
      <c r="C51" s="25" t="s">
        <v>61</v>
      </c>
      <c r="D51" s="25">
        <v>1</v>
      </c>
      <c r="E51" s="15">
        <v>1</v>
      </c>
      <c r="F51" s="67">
        <v>1856.25</v>
      </c>
      <c r="G51" s="62">
        <v>0.19</v>
      </c>
      <c r="H51" s="67">
        <f t="shared" si="0"/>
        <v>352.6875</v>
      </c>
      <c r="I51" s="67">
        <f t="shared" si="1"/>
        <v>2208.9375</v>
      </c>
      <c r="J51" s="66">
        <v>1893.75</v>
      </c>
      <c r="K51" s="62">
        <v>0.19</v>
      </c>
      <c r="L51" s="66">
        <f t="shared" si="2"/>
        <v>359.8125</v>
      </c>
      <c r="M51" s="66">
        <f t="shared" si="3"/>
        <v>2253.5625</v>
      </c>
      <c r="N51" s="66">
        <v>1875</v>
      </c>
      <c r="O51" s="62">
        <v>0.19</v>
      </c>
      <c r="P51" s="66">
        <f t="shared" si="4"/>
        <v>356.25</v>
      </c>
      <c r="Q51" s="66">
        <f t="shared" si="5"/>
        <v>2231.25</v>
      </c>
      <c r="R51" s="66">
        <f t="shared" si="6"/>
        <v>1875</v>
      </c>
      <c r="S51" s="62">
        <v>0.19</v>
      </c>
      <c r="T51" s="65">
        <f t="shared" si="7"/>
        <v>356.25</v>
      </c>
      <c r="U51" s="65">
        <f t="shared" si="8"/>
        <v>2231.25</v>
      </c>
      <c r="W51" s="11"/>
      <c r="X51"/>
      <c r="Y51"/>
      <c r="Z51"/>
      <c r="AA51"/>
      <c r="AB51"/>
      <c r="AC51"/>
      <c r="AD51"/>
      <c r="AE51"/>
      <c r="AF51"/>
      <c r="AG51"/>
      <c r="AH51"/>
      <c r="AI51"/>
      <c r="AJ51"/>
      <c r="AK51"/>
      <c r="AL51"/>
      <c r="AM51"/>
      <c r="AN51"/>
      <c r="AO51"/>
      <c r="AP51"/>
      <c r="AQ51"/>
      <c r="AR51"/>
      <c r="AS51"/>
      <c r="AT51"/>
      <c r="AU51"/>
      <c r="AV51"/>
      <c r="AW51"/>
      <c r="AX51"/>
      <c r="AY51"/>
    </row>
    <row r="52" spans="1:51" s="4" customFormat="1" ht="15" customHeight="1" x14ac:dyDescent="0.25">
      <c r="A52" s="16">
        <f t="shared" si="9"/>
        <v>34</v>
      </c>
      <c r="B52" s="23" t="s">
        <v>62</v>
      </c>
      <c r="C52" s="25" t="s">
        <v>28</v>
      </c>
      <c r="D52" s="25">
        <v>1</v>
      </c>
      <c r="E52" s="15">
        <v>1</v>
      </c>
      <c r="F52" s="67">
        <v>79571.25</v>
      </c>
      <c r="G52" s="62">
        <v>0.19</v>
      </c>
      <c r="H52" s="67">
        <f t="shared" si="0"/>
        <v>15118.5375</v>
      </c>
      <c r="I52" s="67">
        <f t="shared" si="1"/>
        <v>94689.787500000006</v>
      </c>
      <c r="J52" s="66">
        <v>81178.75</v>
      </c>
      <c r="K52" s="62">
        <v>0.19</v>
      </c>
      <c r="L52" s="66">
        <f t="shared" si="2"/>
        <v>15423.9625</v>
      </c>
      <c r="M52" s="66">
        <f t="shared" si="3"/>
        <v>96602.712499999994</v>
      </c>
      <c r="N52" s="66">
        <v>80375</v>
      </c>
      <c r="O52" s="62">
        <v>0.19</v>
      </c>
      <c r="P52" s="66">
        <f t="shared" si="4"/>
        <v>15271.25</v>
      </c>
      <c r="Q52" s="66">
        <f t="shared" si="5"/>
        <v>95646.25</v>
      </c>
      <c r="R52" s="66">
        <f t="shared" si="6"/>
        <v>80375</v>
      </c>
      <c r="S52" s="62">
        <v>0.19</v>
      </c>
      <c r="T52" s="65">
        <f t="shared" si="7"/>
        <v>15271.25</v>
      </c>
      <c r="U52" s="65">
        <f t="shared" si="8"/>
        <v>95646.25</v>
      </c>
      <c r="W52" s="11"/>
      <c r="X52"/>
      <c r="Y52"/>
      <c r="Z52"/>
      <c r="AA52"/>
      <c r="AB52"/>
      <c r="AC52"/>
      <c r="AD52"/>
      <c r="AE52"/>
      <c r="AF52"/>
      <c r="AG52"/>
      <c r="AH52"/>
      <c r="AI52"/>
      <c r="AJ52"/>
      <c r="AK52"/>
      <c r="AL52"/>
      <c r="AM52"/>
      <c r="AN52"/>
      <c r="AO52"/>
      <c r="AP52"/>
      <c r="AQ52"/>
      <c r="AR52"/>
      <c r="AS52"/>
      <c r="AT52"/>
      <c r="AU52"/>
      <c r="AV52"/>
      <c r="AW52"/>
      <c r="AX52"/>
      <c r="AY52"/>
    </row>
    <row r="53" spans="1:51" s="4" customFormat="1" ht="15" customHeight="1" x14ac:dyDescent="0.25">
      <c r="A53" s="16">
        <f t="shared" si="9"/>
        <v>35</v>
      </c>
      <c r="B53" s="23" t="s">
        <v>63</v>
      </c>
      <c r="C53" s="25" t="s">
        <v>28</v>
      </c>
      <c r="D53" s="25">
        <v>1</v>
      </c>
      <c r="E53" s="15">
        <v>1</v>
      </c>
      <c r="F53" s="67">
        <v>79571.25</v>
      </c>
      <c r="G53" s="62">
        <v>0.19</v>
      </c>
      <c r="H53" s="67">
        <f t="shared" si="0"/>
        <v>15118.5375</v>
      </c>
      <c r="I53" s="67">
        <f t="shared" si="1"/>
        <v>94689.787500000006</v>
      </c>
      <c r="J53" s="66">
        <v>81178.75</v>
      </c>
      <c r="K53" s="62">
        <v>0.19</v>
      </c>
      <c r="L53" s="66">
        <f t="shared" si="2"/>
        <v>15423.9625</v>
      </c>
      <c r="M53" s="66">
        <f t="shared" si="3"/>
        <v>96602.712499999994</v>
      </c>
      <c r="N53" s="66">
        <v>80375</v>
      </c>
      <c r="O53" s="62">
        <v>0.19</v>
      </c>
      <c r="P53" s="66">
        <f t="shared" si="4"/>
        <v>15271.25</v>
      </c>
      <c r="Q53" s="66">
        <f t="shared" si="5"/>
        <v>95646.25</v>
      </c>
      <c r="R53" s="66">
        <f t="shared" si="6"/>
        <v>80375</v>
      </c>
      <c r="S53" s="62">
        <v>0.19</v>
      </c>
      <c r="T53" s="65">
        <f t="shared" si="7"/>
        <v>15271.25</v>
      </c>
      <c r="U53" s="65">
        <f t="shared" si="8"/>
        <v>95646.25</v>
      </c>
      <c r="W53" s="11"/>
      <c r="X53"/>
      <c r="Y53"/>
      <c r="Z53"/>
      <c r="AA53"/>
      <c r="AB53"/>
      <c r="AC53"/>
      <c r="AD53"/>
      <c r="AE53"/>
      <c r="AF53"/>
      <c r="AG53"/>
      <c r="AH53"/>
      <c r="AI53"/>
      <c r="AJ53"/>
      <c r="AK53"/>
      <c r="AL53"/>
      <c r="AM53"/>
      <c r="AN53"/>
      <c r="AO53"/>
      <c r="AP53"/>
      <c r="AQ53"/>
      <c r="AR53"/>
      <c r="AS53"/>
      <c r="AT53"/>
      <c r="AU53"/>
      <c r="AV53"/>
      <c r="AW53"/>
      <c r="AX53"/>
      <c r="AY53"/>
    </row>
    <row r="54" spans="1:51" s="4" customFormat="1" ht="15" customHeight="1" x14ac:dyDescent="0.25">
      <c r="A54" s="16">
        <f t="shared" si="9"/>
        <v>36</v>
      </c>
      <c r="B54" s="23" t="s">
        <v>64</v>
      </c>
      <c r="C54" s="25" t="s">
        <v>28</v>
      </c>
      <c r="D54" s="25">
        <v>1</v>
      </c>
      <c r="E54" s="15">
        <v>1</v>
      </c>
      <c r="F54" s="67">
        <v>15072.75</v>
      </c>
      <c r="G54" s="62">
        <v>0.19</v>
      </c>
      <c r="H54" s="67">
        <f t="shared" si="0"/>
        <v>2863.8225000000002</v>
      </c>
      <c r="I54" s="67">
        <f t="shared" si="1"/>
        <v>17936.572500000002</v>
      </c>
      <c r="J54" s="66">
        <v>15377.25</v>
      </c>
      <c r="K54" s="62">
        <v>0.19</v>
      </c>
      <c r="L54" s="66">
        <f t="shared" si="2"/>
        <v>2921.6775000000002</v>
      </c>
      <c r="M54" s="66">
        <f t="shared" si="3"/>
        <v>18298.927500000002</v>
      </c>
      <c r="N54" s="66">
        <v>15225</v>
      </c>
      <c r="O54" s="62">
        <v>0.19</v>
      </c>
      <c r="P54" s="66">
        <f t="shared" si="4"/>
        <v>2892.75</v>
      </c>
      <c r="Q54" s="66">
        <f t="shared" si="5"/>
        <v>18117.75</v>
      </c>
      <c r="R54" s="66">
        <f t="shared" si="6"/>
        <v>15225</v>
      </c>
      <c r="S54" s="62">
        <v>0.19</v>
      </c>
      <c r="T54" s="65">
        <f t="shared" si="7"/>
        <v>2892.75</v>
      </c>
      <c r="U54" s="65">
        <f t="shared" si="8"/>
        <v>18117.75</v>
      </c>
      <c r="W54" s="11"/>
      <c r="X54"/>
      <c r="Y54"/>
      <c r="Z54"/>
      <c r="AA54"/>
      <c r="AB54"/>
      <c r="AC54"/>
      <c r="AD54"/>
      <c r="AE54"/>
      <c r="AF54"/>
      <c r="AG54"/>
      <c r="AH54"/>
      <c r="AI54"/>
      <c r="AJ54"/>
      <c r="AK54"/>
      <c r="AL54"/>
      <c r="AM54"/>
      <c r="AN54"/>
      <c r="AO54"/>
      <c r="AP54"/>
      <c r="AQ54"/>
      <c r="AR54"/>
      <c r="AS54"/>
      <c r="AT54"/>
      <c r="AU54"/>
      <c r="AV54"/>
      <c r="AW54"/>
      <c r="AX54"/>
      <c r="AY54"/>
    </row>
    <row r="55" spans="1:51" s="4" customFormat="1" ht="15" customHeight="1" x14ac:dyDescent="0.25">
      <c r="A55" s="16">
        <f t="shared" si="9"/>
        <v>37</v>
      </c>
      <c r="B55" s="23" t="s">
        <v>65</v>
      </c>
      <c r="C55" s="25" t="s">
        <v>28</v>
      </c>
      <c r="D55" s="25">
        <v>1</v>
      </c>
      <c r="E55" s="15">
        <v>1</v>
      </c>
      <c r="F55" s="67">
        <v>42372</v>
      </c>
      <c r="G55" s="62">
        <v>0.19</v>
      </c>
      <c r="H55" s="67">
        <f t="shared" si="0"/>
        <v>8050.68</v>
      </c>
      <c r="I55" s="67">
        <f t="shared" si="1"/>
        <v>50422.68</v>
      </c>
      <c r="J55" s="66">
        <v>43228</v>
      </c>
      <c r="K55" s="62">
        <v>0.19</v>
      </c>
      <c r="L55" s="66">
        <f t="shared" si="2"/>
        <v>8213.32</v>
      </c>
      <c r="M55" s="66">
        <f t="shared" si="3"/>
        <v>51441.32</v>
      </c>
      <c r="N55" s="66">
        <v>42800</v>
      </c>
      <c r="O55" s="62">
        <v>0.19</v>
      </c>
      <c r="P55" s="66">
        <f t="shared" si="4"/>
        <v>8132</v>
      </c>
      <c r="Q55" s="66">
        <f t="shared" si="5"/>
        <v>50932</v>
      </c>
      <c r="R55" s="66">
        <f t="shared" si="6"/>
        <v>42800</v>
      </c>
      <c r="S55" s="62">
        <v>0.19</v>
      </c>
      <c r="T55" s="65">
        <f t="shared" si="7"/>
        <v>8132</v>
      </c>
      <c r="U55" s="65">
        <f t="shared" si="8"/>
        <v>50932</v>
      </c>
      <c r="W55" s="11"/>
      <c r="X55"/>
      <c r="Y55"/>
      <c r="Z55"/>
      <c r="AA55"/>
      <c r="AB55"/>
      <c r="AC55"/>
      <c r="AD55"/>
      <c r="AE55"/>
      <c r="AF55"/>
      <c r="AG55"/>
      <c r="AH55"/>
      <c r="AI55"/>
      <c r="AJ55"/>
      <c r="AK55"/>
      <c r="AL55"/>
      <c r="AM55"/>
      <c r="AN55"/>
      <c r="AO55"/>
      <c r="AP55"/>
      <c r="AQ55"/>
      <c r="AR55"/>
      <c r="AS55"/>
      <c r="AT55"/>
      <c r="AU55"/>
      <c r="AV55"/>
      <c r="AW55"/>
      <c r="AX55"/>
      <c r="AY55"/>
    </row>
    <row r="56" spans="1:51" s="4" customFormat="1" ht="15" customHeight="1" x14ac:dyDescent="0.25">
      <c r="A56" s="16">
        <f t="shared" si="9"/>
        <v>38</v>
      </c>
      <c r="B56" s="23" t="s">
        <v>66</v>
      </c>
      <c r="C56" s="25" t="s">
        <v>28</v>
      </c>
      <c r="D56" s="25">
        <v>1</v>
      </c>
      <c r="E56" s="15">
        <v>1</v>
      </c>
      <c r="F56" s="67">
        <v>42508.13</v>
      </c>
      <c r="G56" s="62">
        <v>0.19</v>
      </c>
      <c r="H56" s="67">
        <f t="shared" si="0"/>
        <v>8076.5446999999995</v>
      </c>
      <c r="I56" s="67">
        <f t="shared" si="1"/>
        <v>50584.674699999996</v>
      </c>
      <c r="J56" s="66">
        <v>43366.879999999997</v>
      </c>
      <c r="K56" s="62">
        <v>0.19</v>
      </c>
      <c r="L56" s="66">
        <f t="shared" si="2"/>
        <v>8239.7071999999989</v>
      </c>
      <c r="M56" s="66">
        <f t="shared" si="3"/>
        <v>51606.587199999994</v>
      </c>
      <c r="N56" s="66">
        <v>42937.5</v>
      </c>
      <c r="O56" s="62">
        <v>0.19</v>
      </c>
      <c r="P56" s="66">
        <f t="shared" si="4"/>
        <v>8158.125</v>
      </c>
      <c r="Q56" s="66">
        <f t="shared" si="5"/>
        <v>51095.625</v>
      </c>
      <c r="R56" s="66">
        <f t="shared" si="6"/>
        <v>42937.503333333334</v>
      </c>
      <c r="S56" s="62">
        <v>0.19</v>
      </c>
      <c r="T56" s="65">
        <f t="shared" si="7"/>
        <v>8158.125633333334</v>
      </c>
      <c r="U56" s="65">
        <f t="shared" si="8"/>
        <v>51095.628966666671</v>
      </c>
      <c r="W56" s="11"/>
      <c r="X56"/>
      <c r="Y56"/>
      <c r="Z56"/>
      <c r="AA56"/>
      <c r="AB56"/>
      <c r="AC56"/>
      <c r="AD56"/>
      <c r="AE56"/>
      <c r="AF56"/>
      <c r="AG56"/>
      <c r="AH56"/>
      <c r="AI56"/>
      <c r="AJ56"/>
      <c r="AK56"/>
      <c r="AL56"/>
      <c r="AM56"/>
      <c r="AN56"/>
      <c r="AO56"/>
      <c r="AP56"/>
      <c r="AQ56"/>
      <c r="AR56"/>
      <c r="AS56"/>
      <c r="AT56"/>
      <c r="AU56"/>
      <c r="AV56"/>
      <c r="AW56"/>
      <c r="AX56"/>
      <c r="AY56"/>
    </row>
    <row r="57" spans="1:51" s="4" customFormat="1" ht="15" customHeight="1" x14ac:dyDescent="0.25">
      <c r="A57" s="16">
        <f t="shared" si="9"/>
        <v>39</v>
      </c>
      <c r="B57" s="23" t="s">
        <v>67</v>
      </c>
      <c r="C57" s="25" t="s">
        <v>28</v>
      </c>
      <c r="D57" s="25">
        <v>1</v>
      </c>
      <c r="E57" s="15">
        <v>1</v>
      </c>
      <c r="F57" s="67">
        <v>48769.88</v>
      </c>
      <c r="G57" s="62">
        <v>0.19</v>
      </c>
      <c r="H57" s="67">
        <f t="shared" si="0"/>
        <v>9266.2772000000004</v>
      </c>
      <c r="I57" s="67">
        <f t="shared" si="1"/>
        <v>58036.157200000001</v>
      </c>
      <c r="J57" s="66">
        <v>49755.13</v>
      </c>
      <c r="K57" s="62">
        <v>0.19</v>
      </c>
      <c r="L57" s="66">
        <f t="shared" si="2"/>
        <v>9453.4746999999988</v>
      </c>
      <c r="M57" s="66">
        <f t="shared" si="3"/>
        <v>59208.604699999996</v>
      </c>
      <c r="N57" s="66">
        <v>49362.5</v>
      </c>
      <c r="O57" s="62">
        <v>0.19</v>
      </c>
      <c r="P57" s="66">
        <f t="shared" si="4"/>
        <v>9378.875</v>
      </c>
      <c r="Q57" s="66">
        <f t="shared" si="5"/>
        <v>58741.375</v>
      </c>
      <c r="R57" s="66">
        <f t="shared" si="6"/>
        <v>49295.83666666667</v>
      </c>
      <c r="S57" s="62">
        <v>0.19</v>
      </c>
      <c r="T57" s="65">
        <f t="shared" si="7"/>
        <v>9366.208966666667</v>
      </c>
      <c r="U57" s="65">
        <f t="shared" si="8"/>
        <v>58662.045633333335</v>
      </c>
      <c r="W57" s="11"/>
      <c r="X57"/>
      <c r="Y57"/>
      <c r="Z57"/>
      <c r="AA57"/>
      <c r="AB57"/>
      <c r="AC57"/>
      <c r="AD57"/>
      <c r="AE57"/>
      <c r="AF57"/>
      <c r="AG57"/>
      <c r="AH57"/>
      <c r="AI57"/>
      <c r="AJ57"/>
      <c r="AK57"/>
      <c r="AL57"/>
      <c r="AM57"/>
      <c r="AN57"/>
      <c r="AO57"/>
      <c r="AP57"/>
      <c r="AQ57"/>
      <c r="AR57"/>
      <c r="AS57"/>
      <c r="AT57"/>
      <c r="AU57"/>
      <c r="AV57"/>
      <c r="AW57"/>
      <c r="AX57"/>
      <c r="AY57"/>
    </row>
    <row r="58" spans="1:51" s="4" customFormat="1" ht="30.75" customHeight="1" x14ac:dyDescent="0.25">
      <c r="A58" s="16">
        <f t="shared" si="9"/>
        <v>40</v>
      </c>
      <c r="B58" s="23" t="s">
        <v>68</v>
      </c>
      <c r="C58" s="25" t="s">
        <v>28</v>
      </c>
      <c r="D58" s="25">
        <v>1</v>
      </c>
      <c r="E58" s="15">
        <v>1</v>
      </c>
      <c r="F58" s="67">
        <v>84706.880000000005</v>
      </c>
      <c r="G58" s="62">
        <v>0.19</v>
      </c>
      <c r="H58" s="67">
        <f t="shared" si="0"/>
        <v>16094.307200000001</v>
      </c>
      <c r="I58" s="67">
        <f t="shared" si="1"/>
        <v>100801.1872</v>
      </c>
      <c r="J58" s="66">
        <v>86418.13</v>
      </c>
      <c r="K58" s="62">
        <v>0.19</v>
      </c>
      <c r="L58" s="66">
        <f t="shared" si="2"/>
        <v>16419.4447</v>
      </c>
      <c r="M58" s="66">
        <f t="shared" si="3"/>
        <v>102837.5747</v>
      </c>
      <c r="N58" s="66">
        <v>85562.5</v>
      </c>
      <c r="O58" s="62">
        <v>0.19</v>
      </c>
      <c r="P58" s="66">
        <f t="shared" si="4"/>
        <v>16256.875</v>
      </c>
      <c r="Q58" s="66">
        <f t="shared" si="5"/>
        <v>101819.375</v>
      </c>
      <c r="R58" s="66">
        <f t="shared" si="6"/>
        <v>85562.503333333341</v>
      </c>
      <c r="S58" s="62">
        <v>0.19</v>
      </c>
      <c r="T58" s="65">
        <f t="shared" si="7"/>
        <v>16256.875633333335</v>
      </c>
      <c r="U58" s="65">
        <f t="shared" si="8"/>
        <v>101819.37896666667</v>
      </c>
      <c r="W58" s="11"/>
      <c r="X58"/>
      <c r="Y58"/>
      <c r="Z58"/>
      <c r="AA58"/>
      <c r="AB58"/>
      <c r="AC58"/>
      <c r="AD58"/>
      <c r="AE58"/>
      <c r="AF58"/>
      <c r="AG58"/>
      <c r="AH58"/>
      <c r="AI58"/>
      <c r="AJ58"/>
      <c r="AK58"/>
      <c r="AL58"/>
      <c r="AM58"/>
      <c r="AN58"/>
      <c r="AO58"/>
      <c r="AP58"/>
      <c r="AQ58"/>
      <c r="AR58"/>
      <c r="AS58"/>
      <c r="AT58"/>
      <c r="AU58"/>
      <c r="AV58"/>
      <c r="AW58"/>
      <c r="AX58"/>
      <c r="AY58"/>
    </row>
    <row r="59" spans="1:51" s="4" customFormat="1" ht="15" customHeight="1" x14ac:dyDescent="0.25">
      <c r="A59" s="16">
        <f t="shared" si="9"/>
        <v>41</v>
      </c>
      <c r="B59" s="23" t="s">
        <v>69</v>
      </c>
      <c r="C59" s="25" t="s">
        <v>28</v>
      </c>
      <c r="D59" s="25">
        <v>1</v>
      </c>
      <c r="E59" s="15">
        <v>1</v>
      </c>
      <c r="F59" s="67">
        <v>62246.25</v>
      </c>
      <c r="G59" s="62">
        <v>0.19</v>
      </c>
      <c r="H59" s="67">
        <f t="shared" si="0"/>
        <v>11826.7875</v>
      </c>
      <c r="I59" s="67">
        <f t="shared" si="1"/>
        <v>74073.037500000006</v>
      </c>
      <c r="J59" s="66">
        <v>63503.75</v>
      </c>
      <c r="K59" s="62">
        <v>0.19</v>
      </c>
      <c r="L59" s="66">
        <f t="shared" si="2"/>
        <v>12065.7125</v>
      </c>
      <c r="M59" s="66">
        <f t="shared" si="3"/>
        <v>75569.462499999994</v>
      </c>
      <c r="N59" s="66">
        <v>63875</v>
      </c>
      <c r="O59" s="62">
        <v>0.19</v>
      </c>
      <c r="P59" s="66">
        <f t="shared" si="4"/>
        <v>12136.25</v>
      </c>
      <c r="Q59" s="66">
        <f t="shared" si="5"/>
        <v>76011.25</v>
      </c>
      <c r="R59" s="66">
        <f>+(F59+J59+N59)/3</f>
        <v>63208.333333333336</v>
      </c>
      <c r="S59" s="62">
        <v>0.19</v>
      </c>
      <c r="T59" s="65">
        <f t="shared" si="7"/>
        <v>12009.583333333334</v>
      </c>
      <c r="U59" s="65">
        <f t="shared" si="8"/>
        <v>75217.916666666672</v>
      </c>
      <c r="W59" s="11"/>
      <c r="X59"/>
      <c r="Y59"/>
      <c r="Z59"/>
      <c r="AA59"/>
      <c r="AB59"/>
      <c r="AC59"/>
      <c r="AD59"/>
      <c r="AE59"/>
      <c r="AF59"/>
      <c r="AG59"/>
      <c r="AH59"/>
      <c r="AI59"/>
      <c r="AJ59"/>
      <c r="AK59"/>
      <c r="AL59"/>
      <c r="AM59"/>
      <c r="AN59"/>
      <c r="AO59"/>
      <c r="AP59"/>
      <c r="AQ59"/>
      <c r="AR59"/>
      <c r="AS59"/>
      <c r="AT59"/>
      <c r="AU59"/>
      <c r="AV59"/>
      <c r="AW59"/>
      <c r="AX59"/>
      <c r="AY59"/>
    </row>
    <row r="60" spans="1:51" ht="15" customHeight="1" x14ac:dyDescent="0.2">
      <c r="B60" s="37"/>
      <c r="C60" s="37"/>
      <c r="D60" s="14"/>
      <c r="E60" s="14"/>
      <c r="U60" s="64">
        <f>SUM(U19:U59)</f>
        <v>8934844.6121666655</v>
      </c>
    </row>
    <row r="61" spans="1:51" ht="15" customHeight="1" x14ac:dyDescent="0.2">
      <c r="B61" s="14"/>
      <c r="C61" s="14"/>
      <c r="D61" s="14"/>
      <c r="E61" s="14"/>
      <c r="U61" s="19"/>
      <c r="V61" s="27"/>
    </row>
    <row r="62" spans="1:51" ht="15" customHeight="1" x14ac:dyDescent="0.2">
      <c r="A62" s="42" t="s">
        <v>70</v>
      </c>
      <c r="B62" s="42"/>
      <c r="C62" s="42"/>
      <c r="D62" s="42"/>
      <c r="E62" s="42"/>
      <c r="F62" s="42"/>
      <c r="G62" s="42"/>
      <c r="H62" s="42"/>
      <c r="I62" s="42"/>
      <c r="J62" s="42"/>
      <c r="K62" s="42"/>
      <c r="L62" s="42"/>
      <c r="M62" s="42"/>
      <c r="N62" s="42"/>
      <c r="O62" s="42"/>
      <c r="P62" s="42"/>
      <c r="Q62" s="42"/>
      <c r="R62" s="42"/>
      <c r="S62" s="42"/>
      <c r="T62" s="42"/>
      <c r="U62" s="42"/>
    </row>
    <row r="63" spans="1:51" ht="15" customHeight="1" x14ac:dyDescent="0.2">
      <c r="B63" s="37"/>
      <c r="C63" s="37"/>
      <c r="D63" s="14"/>
      <c r="E63" s="14"/>
      <c r="U63" s="7"/>
    </row>
    <row r="64" spans="1:51" ht="15" customHeight="1" x14ac:dyDescent="0.2">
      <c r="A64" s="32" t="s">
        <v>15</v>
      </c>
      <c r="B64" s="33" t="s">
        <v>16</v>
      </c>
      <c r="C64" s="34" t="s">
        <v>17</v>
      </c>
      <c r="D64" s="35" t="s">
        <v>18</v>
      </c>
      <c r="E64" s="33" t="s">
        <v>19</v>
      </c>
      <c r="F64" s="38" t="s">
        <v>20</v>
      </c>
      <c r="G64" s="38"/>
      <c r="H64" s="38"/>
      <c r="I64" s="38"/>
      <c r="J64" s="38" t="s">
        <v>10</v>
      </c>
      <c r="K64" s="38"/>
      <c r="L64" s="38"/>
      <c r="M64" s="38"/>
      <c r="N64" s="38" t="s">
        <v>10</v>
      </c>
      <c r="O64" s="38"/>
      <c r="P64" s="38"/>
      <c r="Q64" s="38"/>
      <c r="R64" s="41" t="s">
        <v>105</v>
      </c>
      <c r="S64" s="41"/>
      <c r="T64" s="41"/>
      <c r="U64" s="40"/>
    </row>
    <row r="65" spans="1:51" ht="15" customHeight="1" x14ac:dyDescent="0.2">
      <c r="A65" s="32"/>
      <c r="B65" s="33"/>
      <c r="C65" s="34"/>
      <c r="D65" s="36"/>
      <c r="E65" s="33"/>
      <c r="F65" s="18" t="s">
        <v>21</v>
      </c>
      <c r="G65" s="63" t="s">
        <v>103</v>
      </c>
      <c r="H65" s="63" t="s">
        <v>104</v>
      </c>
      <c r="I65" s="63" t="s">
        <v>106</v>
      </c>
      <c r="J65" s="17" t="s">
        <v>21</v>
      </c>
      <c r="K65" s="63" t="s">
        <v>103</v>
      </c>
      <c r="L65" s="63" t="s">
        <v>104</v>
      </c>
      <c r="M65" s="63" t="s">
        <v>106</v>
      </c>
      <c r="N65" s="17" t="s">
        <v>21</v>
      </c>
      <c r="O65" s="63" t="s">
        <v>103</v>
      </c>
      <c r="P65" s="63" t="s">
        <v>104</v>
      </c>
      <c r="Q65" s="63" t="s">
        <v>106</v>
      </c>
      <c r="R65" s="18" t="s">
        <v>21</v>
      </c>
      <c r="S65" s="63" t="s">
        <v>103</v>
      </c>
      <c r="T65" s="63" t="s">
        <v>104</v>
      </c>
      <c r="U65" s="63" t="s">
        <v>106</v>
      </c>
    </row>
    <row r="66" spans="1:51" s="4" customFormat="1" ht="15" customHeight="1" x14ac:dyDescent="0.25">
      <c r="A66" s="16">
        <v>1</v>
      </c>
      <c r="B66" s="22" t="s">
        <v>22</v>
      </c>
      <c r="C66" s="24" t="s">
        <v>23</v>
      </c>
      <c r="D66" s="24">
        <v>3</v>
      </c>
      <c r="E66" s="15">
        <v>1</v>
      </c>
      <c r="F66" s="67">
        <v>48106.58</v>
      </c>
      <c r="G66" s="62">
        <v>0.19</v>
      </c>
      <c r="H66" s="67">
        <f>+F66*G66</f>
        <v>9140.2502000000004</v>
      </c>
      <c r="I66" s="67">
        <f>+(F66+H66)*D66</f>
        <v>171740.49060000002</v>
      </c>
      <c r="J66" s="66">
        <v>49078.43</v>
      </c>
      <c r="K66" s="62">
        <v>0.19</v>
      </c>
      <c r="L66" s="66">
        <f>+J66*K66</f>
        <v>9324.9017000000003</v>
      </c>
      <c r="M66" s="66">
        <f>+(J66+L66)*D66</f>
        <v>175209.9951</v>
      </c>
      <c r="N66" s="68">
        <v>48592.5</v>
      </c>
      <c r="O66" s="62">
        <v>0.19</v>
      </c>
      <c r="P66" s="68">
        <f>+N66*O66</f>
        <v>9232.5750000000007</v>
      </c>
      <c r="Q66" s="66">
        <f>+(N66+P66)*D66</f>
        <v>173475.22499999998</v>
      </c>
      <c r="R66" s="68">
        <f>+(F66+J66+N66)/3</f>
        <v>48592.503333333334</v>
      </c>
      <c r="S66" s="62">
        <v>0.19</v>
      </c>
      <c r="T66" s="68">
        <f>+R66*S66</f>
        <v>9232.5756333333338</v>
      </c>
      <c r="U66" s="66">
        <f>+(R66+T66)*D66</f>
        <v>173475.23690000002</v>
      </c>
      <c r="W66" s="11"/>
      <c r="X66"/>
      <c r="Y66"/>
      <c r="Z66"/>
      <c r="AA66"/>
      <c r="AB66"/>
      <c r="AC66"/>
      <c r="AD66"/>
      <c r="AE66"/>
      <c r="AF66"/>
      <c r="AG66"/>
      <c r="AH66"/>
      <c r="AI66"/>
      <c r="AJ66"/>
      <c r="AK66"/>
      <c r="AL66"/>
      <c r="AM66"/>
      <c r="AN66"/>
      <c r="AO66"/>
      <c r="AP66"/>
      <c r="AQ66"/>
      <c r="AR66"/>
      <c r="AS66"/>
      <c r="AT66"/>
      <c r="AU66"/>
      <c r="AV66"/>
      <c r="AW66"/>
      <c r="AX66"/>
      <c r="AY66"/>
    </row>
    <row r="67" spans="1:51" s="4" customFormat="1" ht="15" customHeight="1" x14ac:dyDescent="0.25">
      <c r="A67" s="16">
        <f>+A66+1</f>
        <v>2</v>
      </c>
      <c r="B67" s="23" t="s">
        <v>24</v>
      </c>
      <c r="C67" s="25" t="s">
        <v>25</v>
      </c>
      <c r="D67" s="24">
        <v>3</v>
      </c>
      <c r="E67" s="15">
        <v>1</v>
      </c>
      <c r="F67" s="67">
        <v>14807.68</v>
      </c>
      <c r="G67" s="62">
        <v>0.19</v>
      </c>
      <c r="H67" s="67">
        <f t="shared" ref="H67:H103" si="10">+F67*G67</f>
        <v>2813.4592000000002</v>
      </c>
      <c r="I67" s="67">
        <f>+(F67+H67)*D67</f>
        <v>52863.417600000001</v>
      </c>
      <c r="J67" s="66">
        <v>15106.82</v>
      </c>
      <c r="K67" s="62">
        <v>0.19</v>
      </c>
      <c r="L67" s="66">
        <f t="shared" ref="L67:L103" si="11">+J67*K67</f>
        <v>2870.2957999999999</v>
      </c>
      <c r="M67" s="66">
        <f t="shared" ref="M67:M103" si="12">+(J67+L67)*D67</f>
        <v>53931.347399999999</v>
      </c>
      <c r="N67" s="68">
        <v>14957.25</v>
      </c>
      <c r="O67" s="62">
        <v>0.19</v>
      </c>
      <c r="P67" s="68">
        <f t="shared" ref="P67:P103" si="13">+N67*O67</f>
        <v>2841.8775000000001</v>
      </c>
      <c r="Q67" s="66">
        <f t="shared" ref="Q67:Q103" si="14">+(N67+P67)*D67</f>
        <v>53397.382499999992</v>
      </c>
      <c r="R67" s="68">
        <f t="shared" ref="R67:R103" si="15">+(F67+J67+N67)/3</f>
        <v>14957.25</v>
      </c>
      <c r="S67" s="62">
        <v>0.19</v>
      </c>
      <c r="T67" s="68">
        <f t="shared" ref="T67:T103" si="16">+R67*S67</f>
        <v>2841.8775000000001</v>
      </c>
      <c r="U67" s="66">
        <f t="shared" ref="U67:U103" si="17">+(R67+T67)*D67</f>
        <v>53397.382499999992</v>
      </c>
      <c r="W67" s="11"/>
      <c r="X67"/>
      <c r="Y67"/>
      <c r="Z67"/>
      <c r="AA67"/>
      <c r="AB67"/>
      <c r="AC67"/>
      <c r="AD67"/>
      <c r="AE67"/>
      <c r="AF67"/>
      <c r="AG67"/>
      <c r="AH67"/>
      <c r="AI67"/>
      <c r="AJ67"/>
      <c r="AK67"/>
      <c r="AL67"/>
      <c r="AM67"/>
      <c r="AN67"/>
      <c r="AO67"/>
      <c r="AP67"/>
      <c r="AQ67"/>
      <c r="AR67"/>
      <c r="AS67"/>
      <c r="AT67"/>
      <c r="AU67"/>
      <c r="AV67"/>
      <c r="AW67"/>
      <c r="AX67"/>
      <c r="AY67"/>
    </row>
    <row r="68" spans="1:51" s="4" customFormat="1" ht="15" customHeight="1" x14ac:dyDescent="0.25">
      <c r="A68" s="16">
        <f t="shared" ref="A68:A81" si="18">+A67+1</f>
        <v>3</v>
      </c>
      <c r="B68" s="23" t="s">
        <v>26</v>
      </c>
      <c r="C68" s="25" t="s">
        <v>25</v>
      </c>
      <c r="D68" s="24">
        <v>3</v>
      </c>
      <c r="E68" s="15">
        <v>1</v>
      </c>
      <c r="F68" s="67">
        <v>14807.68</v>
      </c>
      <c r="G68" s="62">
        <v>0.19</v>
      </c>
      <c r="H68" s="67">
        <f t="shared" si="10"/>
        <v>2813.4592000000002</v>
      </c>
      <c r="I68" s="67">
        <f>+(F68+H68)*D68</f>
        <v>52863.417600000001</v>
      </c>
      <c r="J68" s="66">
        <v>15106.82</v>
      </c>
      <c r="K68" s="62">
        <v>0.19</v>
      </c>
      <c r="L68" s="66">
        <f t="shared" si="11"/>
        <v>2870.2957999999999</v>
      </c>
      <c r="M68" s="66">
        <f t="shared" si="12"/>
        <v>53931.347399999999</v>
      </c>
      <c r="N68" s="68">
        <v>14957.25</v>
      </c>
      <c r="O68" s="62">
        <v>0.19</v>
      </c>
      <c r="P68" s="68">
        <f t="shared" si="13"/>
        <v>2841.8775000000001</v>
      </c>
      <c r="Q68" s="66">
        <f t="shared" si="14"/>
        <v>53397.382499999992</v>
      </c>
      <c r="R68" s="68">
        <f t="shared" si="15"/>
        <v>14957.25</v>
      </c>
      <c r="S68" s="62">
        <v>0.19</v>
      </c>
      <c r="T68" s="68">
        <f t="shared" si="16"/>
        <v>2841.8775000000001</v>
      </c>
      <c r="U68" s="66">
        <f t="shared" si="17"/>
        <v>53397.382499999992</v>
      </c>
      <c r="W68" s="11"/>
      <c r="X68"/>
      <c r="Y68"/>
      <c r="Z68"/>
      <c r="AA68"/>
      <c r="AB68"/>
      <c r="AC68"/>
      <c r="AD68"/>
      <c r="AE68"/>
      <c r="AF68"/>
      <c r="AG68"/>
      <c r="AH68"/>
      <c r="AI68"/>
      <c r="AJ68"/>
      <c r="AK68"/>
      <c r="AL68"/>
      <c r="AM68"/>
      <c r="AN68"/>
      <c r="AO68"/>
      <c r="AP68"/>
      <c r="AQ68"/>
      <c r="AR68"/>
      <c r="AS68"/>
      <c r="AT68"/>
      <c r="AU68"/>
      <c r="AV68"/>
      <c r="AW68"/>
      <c r="AX68"/>
      <c r="AY68"/>
    </row>
    <row r="69" spans="1:51" s="4" customFormat="1" ht="15" customHeight="1" x14ac:dyDescent="0.25">
      <c r="A69" s="16">
        <f t="shared" si="18"/>
        <v>4</v>
      </c>
      <c r="B69" s="23" t="s">
        <v>27</v>
      </c>
      <c r="C69" s="25" t="s">
        <v>28</v>
      </c>
      <c r="D69" s="24">
        <v>3</v>
      </c>
      <c r="E69" s="15">
        <v>1</v>
      </c>
      <c r="F69" s="67">
        <v>29081.75</v>
      </c>
      <c r="G69" s="62">
        <v>0.19</v>
      </c>
      <c r="H69" s="67">
        <f t="shared" si="10"/>
        <v>5525.5325000000003</v>
      </c>
      <c r="I69" s="67">
        <f>+(F69+H69)*D69</f>
        <v>103821.8475</v>
      </c>
      <c r="J69" s="66">
        <v>29669.26</v>
      </c>
      <c r="K69" s="62">
        <v>0.19</v>
      </c>
      <c r="L69" s="66">
        <f t="shared" si="11"/>
        <v>5637.1593999999996</v>
      </c>
      <c r="M69" s="66">
        <f t="shared" si="12"/>
        <v>105919.2582</v>
      </c>
      <c r="N69" s="68">
        <v>29375.5</v>
      </c>
      <c r="O69" s="62">
        <v>0.19</v>
      </c>
      <c r="P69" s="68">
        <f t="shared" si="13"/>
        <v>5581.3450000000003</v>
      </c>
      <c r="Q69" s="66">
        <f t="shared" si="14"/>
        <v>104870.535</v>
      </c>
      <c r="R69" s="68">
        <f t="shared" si="15"/>
        <v>29375.50333333333</v>
      </c>
      <c r="S69" s="62">
        <v>0.19</v>
      </c>
      <c r="T69" s="68">
        <f t="shared" si="16"/>
        <v>5581.3456333333324</v>
      </c>
      <c r="U69" s="66">
        <f t="shared" si="17"/>
        <v>104870.54689999999</v>
      </c>
      <c r="W69" s="11"/>
      <c r="X69"/>
      <c r="Y69"/>
      <c r="Z69"/>
      <c r="AA69"/>
      <c r="AB69"/>
      <c r="AC69"/>
      <c r="AD69"/>
      <c r="AE69"/>
      <c r="AF69"/>
      <c r="AG69"/>
      <c r="AH69"/>
      <c r="AI69"/>
      <c r="AJ69"/>
      <c r="AK69"/>
      <c r="AL69"/>
      <c r="AM69"/>
      <c r="AN69"/>
      <c r="AO69"/>
      <c r="AP69"/>
      <c r="AQ69"/>
      <c r="AR69"/>
      <c r="AS69"/>
      <c r="AT69"/>
      <c r="AU69"/>
      <c r="AV69"/>
      <c r="AW69"/>
      <c r="AX69"/>
      <c r="AY69"/>
    </row>
    <row r="70" spans="1:51" s="4" customFormat="1" ht="28.5" customHeight="1" x14ac:dyDescent="0.25">
      <c r="A70" s="16">
        <f t="shared" si="18"/>
        <v>5</v>
      </c>
      <c r="B70" s="23" t="s">
        <v>29</v>
      </c>
      <c r="C70" s="25" t="s">
        <v>28</v>
      </c>
      <c r="D70" s="24">
        <v>3</v>
      </c>
      <c r="E70" s="15">
        <v>1</v>
      </c>
      <c r="F70" s="67">
        <v>262449</v>
      </c>
      <c r="G70" s="62">
        <v>0.19</v>
      </c>
      <c r="H70" s="67">
        <f t="shared" si="10"/>
        <v>49865.31</v>
      </c>
      <c r="I70" s="67">
        <f>+(F70+H70)*D70</f>
        <v>936942.92999999993</v>
      </c>
      <c r="J70" s="66">
        <v>267751</v>
      </c>
      <c r="K70" s="62">
        <v>0.19</v>
      </c>
      <c r="L70" s="66">
        <f t="shared" si="11"/>
        <v>50872.69</v>
      </c>
      <c r="M70" s="66">
        <f t="shared" si="12"/>
        <v>955871.07000000007</v>
      </c>
      <c r="N70" s="68">
        <v>265100</v>
      </c>
      <c r="O70" s="62">
        <v>0.19</v>
      </c>
      <c r="P70" s="68">
        <f t="shared" si="13"/>
        <v>50369</v>
      </c>
      <c r="Q70" s="66">
        <f t="shared" si="14"/>
        <v>946407</v>
      </c>
      <c r="R70" s="68">
        <f t="shared" si="15"/>
        <v>265100</v>
      </c>
      <c r="S70" s="62">
        <v>0.19</v>
      </c>
      <c r="T70" s="68">
        <f t="shared" si="16"/>
        <v>50369</v>
      </c>
      <c r="U70" s="66">
        <f t="shared" si="17"/>
        <v>946407</v>
      </c>
      <c r="W70" s="11"/>
      <c r="X70"/>
      <c r="Y70"/>
      <c r="Z70"/>
      <c r="AA70"/>
      <c r="AB70"/>
      <c r="AC70"/>
      <c r="AD70"/>
      <c r="AE70"/>
      <c r="AF70"/>
      <c r="AG70"/>
      <c r="AH70"/>
      <c r="AI70"/>
      <c r="AJ70"/>
      <c r="AK70"/>
      <c r="AL70"/>
      <c r="AM70"/>
      <c r="AN70"/>
      <c r="AO70"/>
      <c r="AP70"/>
      <c r="AQ70"/>
      <c r="AR70"/>
      <c r="AS70"/>
      <c r="AT70"/>
      <c r="AU70"/>
      <c r="AV70"/>
      <c r="AW70"/>
      <c r="AX70"/>
      <c r="AY70"/>
    </row>
    <row r="71" spans="1:51" s="4" customFormat="1" ht="15" customHeight="1" x14ac:dyDescent="0.25">
      <c r="A71" s="16">
        <f t="shared" si="18"/>
        <v>6</v>
      </c>
      <c r="B71" s="23" t="s">
        <v>30</v>
      </c>
      <c r="C71" s="25" t="s">
        <v>28</v>
      </c>
      <c r="D71" s="24">
        <v>3</v>
      </c>
      <c r="E71" s="15">
        <v>1</v>
      </c>
      <c r="F71" s="67">
        <v>35011.35</v>
      </c>
      <c r="G71" s="62">
        <v>0.19</v>
      </c>
      <c r="H71" s="67">
        <f t="shared" si="10"/>
        <v>6652.1565000000001</v>
      </c>
      <c r="I71" s="67">
        <f>+(F71+H71)*D71</f>
        <v>124990.51949999999</v>
      </c>
      <c r="J71" s="66">
        <v>37718.65</v>
      </c>
      <c r="K71" s="62">
        <v>0.19</v>
      </c>
      <c r="L71" s="66">
        <f t="shared" si="11"/>
        <v>7166.5435000000007</v>
      </c>
      <c r="M71" s="66">
        <f t="shared" si="12"/>
        <v>134655.58050000001</v>
      </c>
      <c r="N71" s="68">
        <v>35365</v>
      </c>
      <c r="O71" s="62">
        <v>0.19</v>
      </c>
      <c r="P71" s="68">
        <f t="shared" si="13"/>
        <v>6719.35</v>
      </c>
      <c r="Q71" s="66">
        <f t="shared" si="14"/>
        <v>126253.04999999999</v>
      </c>
      <c r="R71" s="68">
        <f t="shared" si="15"/>
        <v>36031.666666666664</v>
      </c>
      <c r="S71" s="62">
        <v>0.19</v>
      </c>
      <c r="T71" s="68">
        <f t="shared" si="16"/>
        <v>6846.0166666666664</v>
      </c>
      <c r="U71" s="66">
        <f t="shared" si="17"/>
        <v>128633.05</v>
      </c>
      <c r="W71" s="11"/>
      <c r="X71"/>
      <c r="Y71"/>
      <c r="Z71"/>
      <c r="AA71"/>
      <c r="AB71"/>
      <c r="AC71"/>
      <c r="AD71"/>
      <c r="AE71"/>
      <c r="AF71"/>
      <c r="AG71"/>
      <c r="AH71"/>
      <c r="AI71"/>
      <c r="AJ71"/>
      <c r="AK71"/>
      <c r="AL71"/>
      <c r="AM71"/>
      <c r="AN71"/>
      <c r="AO71"/>
      <c r="AP71"/>
      <c r="AQ71"/>
      <c r="AR71"/>
      <c r="AS71"/>
      <c r="AT71"/>
      <c r="AU71"/>
      <c r="AV71"/>
      <c r="AW71"/>
      <c r="AX71"/>
      <c r="AY71"/>
    </row>
    <row r="72" spans="1:51" s="4" customFormat="1" ht="15" customHeight="1" x14ac:dyDescent="0.25">
      <c r="A72" s="16">
        <f t="shared" si="18"/>
        <v>7</v>
      </c>
      <c r="B72" s="23" t="s">
        <v>31</v>
      </c>
      <c r="C72" s="25" t="s">
        <v>28</v>
      </c>
      <c r="D72" s="24">
        <v>3</v>
      </c>
      <c r="E72" s="15">
        <v>1</v>
      </c>
      <c r="F72" s="67">
        <v>65639.48</v>
      </c>
      <c r="G72" s="62">
        <v>0.19</v>
      </c>
      <c r="H72" s="67">
        <f t="shared" si="10"/>
        <v>12471.501199999999</v>
      </c>
      <c r="I72" s="67">
        <f>+(F72+H72)*D72</f>
        <v>234332.9436</v>
      </c>
      <c r="J72" s="66">
        <v>66965.53</v>
      </c>
      <c r="K72" s="62">
        <v>0.19</v>
      </c>
      <c r="L72" s="66">
        <f t="shared" si="11"/>
        <v>12723.450699999999</v>
      </c>
      <c r="M72" s="66">
        <f t="shared" si="12"/>
        <v>239066.94209999999</v>
      </c>
      <c r="N72" s="68">
        <v>66302.5</v>
      </c>
      <c r="O72" s="62">
        <v>0.19</v>
      </c>
      <c r="P72" s="68">
        <f t="shared" si="13"/>
        <v>12597.475</v>
      </c>
      <c r="Q72" s="66">
        <f t="shared" si="14"/>
        <v>236699.92500000002</v>
      </c>
      <c r="R72" s="68">
        <f t="shared" si="15"/>
        <v>66302.503333333341</v>
      </c>
      <c r="S72" s="62">
        <v>0.19</v>
      </c>
      <c r="T72" s="68">
        <f t="shared" si="16"/>
        <v>12597.475633333335</v>
      </c>
      <c r="U72" s="66">
        <f t="shared" si="17"/>
        <v>236699.93690000003</v>
      </c>
      <c r="W72" s="11"/>
      <c r="X72"/>
      <c r="Y72"/>
      <c r="Z72"/>
      <c r="AA72"/>
      <c r="AB72"/>
      <c r="AC72"/>
      <c r="AD72"/>
      <c r="AE72"/>
      <c r="AF72"/>
      <c r="AG72"/>
      <c r="AH72"/>
      <c r="AI72"/>
      <c r="AJ72"/>
      <c r="AK72"/>
      <c r="AL72"/>
      <c r="AM72"/>
      <c r="AN72"/>
      <c r="AO72"/>
      <c r="AP72"/>
      <c r="AQ72"/>
      <c r="AR72"/>
      <c r="AS72"/>
      <c r="AT72"/>
      <c r="AU72"/>
      <c r="AV72"/>
      <c r="AW72"/>
      <c r="AX72"/>
      <c r="AY72"/>
    </row>
    <row r="73" spans="1:51" s="4" customFormat="1" ht="15" customHeight="1" x14ac:dyDescent="0.25">
      <c r="A73" s="16">
        <f t="shared" si="18"/>
        <v>8</v>
      </c>
      <c r="B73" s="23" t="s">
        <v>32</v>
      </c>
      <c r="C73" s="25" t="s">
        <v>28</v>
      </c>
      <c r="D73" s="24">
        <v>3</v>
      </c>
      <c r="E73" s="15">
        <v>1</v>
      </c>
      <c r="F73" s="67">
        <v>15213.33</v>
      </c>
      <c r="G73" s="62">
        <v>0.19</v>
      </c>
      <c r="H73" s="67">
        <f t="shared" si="10"/>
        <v>2890.5327000000002</v>
      </c>
      <c r="I73" s="67">
        <f>+(F73+H73)*D73</f>
        <v>54311.588100000008</v>
      </c>
      <c r="J73" s="66">
        <v>15520.67</v>
      </c>
      <c r="K73" s="62">
        <v>0.19</v>
      </c>
      <c r="L73" s="66">
        <f t="shared" si="11"/>
        <v>2948.9272999999998</v>
      </c>
      <c r="M73" s="66">
        <f t="shared" si="12"/>
        <v>55408.791900000004</v>
      </c>
      <c r="N73" s="68">
        <v>15367</v>
      </c>
      <c r="O73" s="62">
        <v>0.19</v>
      </c>
      <c r="P73" s="68">
        <f t="shared" si="13"/>
        <v>2919.73</v>
      </c>
      <c r="Q73" s="66">
        <f t="shared" si="14"/>
        <v>54860.19</v>
      </c>
      <c r="R73" s="68">
        <f t="shared" si="15"/>
        <v>15367</v>
      </c>
      <c r="S73" s="62">
        <v>0.19</v>
      </c>
      <c r="T73" s="68">
        <f t="shared" si="16"/>
        <v>2919.73</v>
      </c>
      <c r="U73" s="66">
        <f t="shared" si="17"/>
        <v>54860.19</v>
      </c>
      <c r="W73" s="11"/>
      <c r="X73"/>
      <c r="Y73"/>
      <c r="Z73"/>
      <c r="AA73"/>
      <c r="AB73"/>
      <c r="AC73"/>
      <c r="AD73"/>
      <c r="AE73"/>
      <c r="AF73"/>
      <c r="AG73"/>
      <c r="AH73"/>
      <c r="AI73"/>
      <c r="AJ73"/>
      <c r="AK73"/>
      <c r="AL73"/>
      <c r="AM73"/>
      <c r="AN73"/>
      <c r="AO73"/>
      <c r="AP73"/>
      <c r="AQ73"/>
      <c r="AR73"/>
      <c r="AS73"/>
      <c r="AT73"/>
      <c r="AU73"/>
      <c r="AV73"/>
      <c r="AW73"/>
      <c r="AX73"/>
      <c r="AY73"/>
    </row>
    <row r="74" spans="1:51" s="4" customFormat="1" ht="15" customHeight="1" x14ac:dyDescent="0.25">
      <c r="A74" s="16">
        <f t="shared" si="18"/>
        <v>9</v>
      </c>
      <c r="B74" s="23" t="s">
        <v>33</v>
      </c>
      <c r="C74" s="25" t="s">
        <v>28</v>
      </c>
      <c r="D74" s="24">
        <v>3</v>
      </c>
      <c r="E74" s="15">
        <v>1</v>
      </c>
      <c r="F74" s="67">
        <v>35011.35</v>
      </c>
      <c r="G74" s="62">
        <v>0.19</v>
      </c>
      <c r="H74" s="67">
        <f t="shared" si="10"/>
        <v>6652.1565000000001</v>
      </c>
      <c r="I74" s="67">
        <f>+(F74+H74)*D74</f>
        <v>124990.51949999999</v>
      </c>
      <c r="J74" s="66">
        <v>13718.65</v>
      </c>
      <c r="K74" s="62">
        <v>0.19</v>
      </c>
      <c r="L74" s="66">
        <f t="shared" si="11"/>
        <v>2606.5434999999998</v>
      </c>
      <c r="M74" s="66">
        <f t="shared" si="12"/>
        <v>48975.580499999996</v>
      </c>
      <c r="N74" s="68">
        <v>35365</v>
      </c>
      <c r="O74" s="62">
        <v>0.19</v>
      </c>
      <c r="P74" s="68">
        <f t="shared" si="13"/>
        <v>6719.35</v>
      </c>
      <c r="Q74" s="66">
        <f t="shared" si="14"/>
        <v>126253.04999999999</v>
      </c>
      <c r="R74" s="68">
        <f t="shared" si="15"/>
        <v>28031.666666666668</v>
      </c>
      <c r="S74" s="62">
        <v>0.19</v>
      </c>
      <c r="T74" s="68">
        <f t="shared" si="16"/>
        <v>5326.0166666666673</v>
      </c>
      <c r="U74" s="66">
        <f t="shared" si="17"/>
        <v>100073.05</v>
      </c>
      <c r="W74" s="11"/>
      <c r="X74"/>
      <c r="Y74"/>
      <c r="Z74"/>
      <c r="AA74"/>
      <c r="AB74"/>
      <c r="AC74"/>
      <c r="AD74"/>
      <c r="AE74"/>
      <c r="AF74"/>
      <c r="AG74"/>
      <c r="AH74"/>
      <c r="AI74"/>
      <c r="AJ74"/>
      <c r="AK74"/>
      <c r="AL74"/>
      <c r="AM74"/>
      <c r="AN74"/>
      <c r="AO74"/>
      <c r="AP74"/>
      <c r="AQ74"/>
      <c r="AR74"/>
      <c r="AS74"/>
      <c r="AT74"/>
      <c r="AU74"/>
      <c r="AV74"/>
      <c r="AW74"/>
      <c r="AX74"/>
      <c r="AY74"/>
    </row>
    <row r="75" spans="1:51" s="4" customFormat="1" ht="15" customHeight="1" x14ac:dyDescent="0.25">
      <c r="A75" s="16">
        <f t="shared" si="18"/>
        <v>10</v>
      </c>
      <c r="B75" s="23" t="s">
        <v>36</v>
      </c>
      <c r="C75" s="25" t="s">
        <v>37</v>
      </c>
      <c r="D75" s="24">
        <v>3</v>
      </c>
      <c r="E75" s="15">
        <v>1</v>
      </c>
      <c r="F75" s="67">
        <v>26647.83</v>
      </c>
      <c r="G75" s="62">
        <v>0.19</v>
      </c>
      <c r="H75" s="67">
        <f t="shared" si="10"/>
        <v>5063.0877</v>
      </c>
      <c r="I75" s="67">
        <f>+(F75+H75)*D75</f>
        <v>95132.753100000002</v>
      </c>
      <c r="J75" s="66">
        <v>27186.17</v>
      </c>
      <c r="K75" s="62">
        <v>0.19</v>
      </c>
      <c r="L75" s="66">
        <f t="shared" si="11"/>
        <v>5165.3723</v>
      </c>
      <c r="M75" s="66">
        <f t="shared" si="12"/>
        <v>97054.626899999988</v>
      </c>
      <c r="N75" s="68">
        <v>26917</v>
      </c>
      <c r="O75" s="62">
        <v>0.19</v>
      </c>
      <c r="P75" s="68">
        <f t="shared" si="13"/>
        <v>5114.2300000000005</v>
      </c>
      <c r="Q75" s="66">
        <f t="shared" si="14"/>
        <v>96093.69</v>
      </c>
      <c r="R75" s="68">
        <f t="shared" si="15"/>
        <v>26917</v>
      </c>
      <c r="S75" s="62">
        <v>0.19</v>
      </c>
      <c r="T75" s="68">
        <f t="shared" si="16"/>
        <v>5114.2300000000005</v>
      </c>
      <c r="U75" s="66">
        <f t="shared" si="17"/>
        <v>96093.69</v>
      </c>
      <c r="W75" s="11"/>
      <c r="X75"/>
      <c r="Y75"/>
      <c r="Z75"/>
      <c r="AA75"/>
      <c r="AB75"/>
      <c r="AC75"/>
      <c r="AD75"/>
      <c r="AE75"/>
      <c r="AF75"/>
      <c r="AG75"/>
      <c r="AH75"/>
      <c r="AI75"/>
      <c r="AJ75"/>
      <c r="AK75"/>
      <c r="AL75"/>
      <c r="AM75"/>
      <c r="AN75"/>
      <c r="AO75"/>
      <c r="AP75"/>
      <c r="AQ75"/>
      <c r="AR75"/>
      <c r="AS75"/>
      <c r="AT75"/>
      <c r="AU75"/>
      <c r="AV75"/>
      <c r="AW75"/>
      <c r="AX75"/>
      <c r="AY75"/>
    </row>
    <row r="76" spans="1:51" s="4" customFormat="1" ht="25.5" customHeight="1" x14ac:dyDescent="0.25">
      <c r="A76" s="16">
        <f t="shared" si="18"/>
        <v>11</v>
      </c>
      <c r="B76" s="23" t="s">
        <v>38</v>
      </c>
      <c r="C76" s="25" t="s">
        <v>28</v>
      </c>
      <c r="D76" s="24">
        <v>3</v>
      </c>
      <c r="E76" s="15">
        <v>1</v>
      </c>
      <c r="F76" s="67">
        <v>637906.25</v>
      </c>
      <c r="G76" s="62">
        <v>0.19</v>
      </c>
      <c r="H76" s="67">
        <f t="shared" si="10"/>
        <v>121202.1875</v>
      </c>
      <c r="I76" s="67">
        <f>+(F76+H76)*D76</f>
        <v>2277325.3125</v>
      </c>
      <c r="J76" s="66">
        <v>650793.25</v>
      </c>
      <c r="K76" s="62">
        <v>0.19</v>
      </c>
      <c r="L76" s="66">
        <f t="shared" si="11"/>
        <v>123650.7175</v>
      </c>
      <c r="M76" s="66">
        <f t="shared" si="12"/>
        <v>2323331.9024999999</v>
      </c>
      <c r="N76" s="68">
        <v>644349.75</v>
      </c>
      <c r="O76" s="62">
        <v>0.19</v>
      </c>
      <c r="P76" s="68">
        <f t="shared" si="13"/>
        <v>122426.4525</v>
      </c>
      <c r="Q76" s="66">
        <f t="shared" si="14"/>
        <v>2300328.6074999999</v>
      </c>
      <c r="R76" s="68">
        <f t="shared" si="15"/>
        <v>644349.75</v>
      </c>
      <c r="S76" s="62">
        <v>0.19</v>
      </c>
      <c r="T76" s="68">
        <f t="shared" si="16"/>
        <v>122426.4525</v>
      </c>
      <c r="U76" s="66">
        <f t="shared" si="17"/>
        <v>2300328.6074999999</v>
      </c>
      <c r="W76" s="11"/>
      <c r="X76"/>
      <c r="Y76"/>
      <c r="Z76"/>
      <c r="AA76"/>
      <c r="AB76"/>
      <c r="AC76"/>
      <c r="AD76"/>
      <c r="AE76"/>
      <c r="AF76"/>
      <c r="AG76"/>
      <c r="AH76"/>
      <c r="AI76"/>
      <c r="AJ76"/>
      <c r="AK76"/>
      <c r="AL76"/>
      <c r="AM76"/>
      <c r="AN76"/>
      <c r="AO76"/>
      <c r="AP76"/>
      <c r="AQ76"/>
      <c r="AR76"/>
      <c r="AS76"/>
      <c r="AT76"/>
      <c r="AU76"/>
      <c r="AV76"/>
      <c r="AW76"/>
      <c r="AX76"/>
      <c r="AY76"/>
    </row>
    <row r="77" spans="1:51" s="4" customFormat="1" ht="15" customHeight="1" x14ac:dyDescent="0.25">
      <c r="A77" s="16">
        <f t="shared" si="18"/>
        <v>12</v>
      </c>
      <c r="B77" s="23" t="s">
        <v>39</v>
      </c>
      <c r="C77" s="25" t="s">
        <v>28</v>
      </c>
      <c r="D77" s="24">
        <v>3</v>
      </c>
      <c r="E77" s="15">
        <v>1</v>
      </c>
      <c r="F77" s="67">
        <v>333234</v>
      </c>
      <c r="G77" s="62">
        <v>0.19</v>
      </c>
      <c r="H77" s="67">
        <f t="shared" si="10"/>
        <v>63314.46</v>
      </c>
      <c r="I77" s="67">
        <f t="shared" ref="I67:I103" si="19">+(F77+H77)*D77</f>
        <v>1189645.3800000001</v>
      </c>
      <c r="J77" s="66">
        <v>339966</v>
      </c>
      <c r="K77" s="62">
        <v>0.19</v>
      </c>
      <c r="L77" s="66">
        <f t="shared" si="11"/>
        <v>64593.54</v>
      </c>
      <c r="M77" s="66">
        <f t="shared" si="12"/>
        <v>1213678.6199999999</v>
      </c>
      <c r="N77" s="68">
        <v>336600</v>
      </c>
      <c r="O77" s="62">
        <v>0.19</v>
      </c>
      <c r="P77" s="68">
        <f t="shared" si="13"/>
        <v>63954</v>
      </c>
      <c r="Q77" s="66">
        <f t="shared" si="14"/>
        <v>1201662</v>
      </c>
      <c r="R77" s="68">
        <f t="shared" si="15"/>
        <v>336600</v>
      </c>
      <c r="S77" s="62">
        <v>0.19</v>
      </c>
      <c r="T77" s="68">
        <f t="shared" si="16"/>
        <v>63954</v>
      </c>
      <c r="U77" s="66">
        <f t="shared" si="17"/>
        <v>1201662</v>
      </c>
      <c r="W77" s="11"/>
      <c r="X77"/>
      <c r="Y77"/>
      <c r="Z77"/>
      <c r="AA77"/>
      <c r="AB77"/>
      <c r="AC77"/>
      <c r="AD77"/>
      <c r="AE77"/>
      <c r="AF77"/>
      <c r="AG77"/>
      <c r="AH77"/>
      <c r="AI77"/>
      <c r="AJ77"/>
      <c r="AK77"/>
      <c r="AL77"/>
      <c r="AM77"/>
      <c r="AN77"/>
      <c r="AO77"/>
      <c r="AP77"/>
      <c r="AQ77"/>
      <c r="AR77"/>
      <c r="AS77"/>
      <c r="AT77"/>
      <c r="AU77"/>
      <c r="AV77"/>
      <c r="AW77"/>
      <c r="AX77"/>
      <c r="AY77"/>
    </row>
    <row r="78" spans="1:51" s="4" customFormat="1" ht="15" customHeight="1" x14ac:dyDescent="0.25">
      <c r="A78" s="16">
        <f t="shared" si="18"/>
        <v>13</v>
      </c>
      <c r="B78" s="23" t="s">
        <v>40</v>
      </c>
      <c r="C78" s="25" t="s">
        <v>28</v>
      </c>
      <c r="D78" s="24">
        <v>3</v>
      </c>
      <c r="E78" s="15">
        <v>1</v>
      </c>
      <c r="F78" s="67">
        <v>35011.35</v>
      </c>
      <c r="G78" s="62">
        <v>0.19</v>
      </c>
      <c r="H78" s="67">
        <f t="shared" si="10"/>
        <v>6652.1565000000001</v>
      </c>
      <c r="I78" s="67">
        <f t="shared" si="19"/>
        <v>124990.51949999999</v>
      </c>
      <c r="J78" s="66">
        <v>35718.65</v>
      </c>
      <c r="K78" s="62">
        <v>0.19</v>
      </c>
      <c r="L78" s="66">
        <f t="shared" si="11"/>
        <v>6786.5435000000007</v>
      </c>
      <c r="M78" s="66">
        <f t="shared" si="12"/>
        <v>127515.58050000001</v>
      </c>
      <c r="N78" s="68">
        <v>35365</v>
      </c>
      <c r="O78" s="62">
        <v>0.19</v>
      </c>
      <c r="P78" s="68">
        <f t="shared" si="13"/>
        <v>6719.35</v>
      </c>
      <c r="Q78" s="66">
        <f t="shared" si="14"/>
        <v>126253.04999999999</v>
      </c>
      <c r="R78" s="68">
        <f t="shared" si="15"/>
        <v>35365</v>
      </c>
      <c r="S78" s="62">
        <v>0.19</v>
      </c>
      <c r="T78" s="68">
        <f t="shared" si="16"/>
        <v>6719.35</v>
      </c>
      <c r="U78" s="66">
        <f t="shared" si="17"/>
        <v>126253.04999999999</v>
      </c>
      <c r="W78" s="11"/>
      <c r="X78"/>
      <c r="Y78"/>
      <c r="Z78"/>
      <c r="AA78"/>
      <c r="AB78"/>
      <c r="AC78"/>
      <c r="AD78"/>
      <c r="AE78"/>
      <c r="AF78"/>
      <c r="AG78"/>
      <c r="AH78"/>
      <c r="AI78"/>
      <c r="AJ78"/>
      <c r="AK78"/>
      <c r="AL78"/>
      <c r="AM78"/>
      <c r="AN78"/>
      <c r="AO78"/>
      <c r="AP78"/>
      <c r="AQ78"/>
      <c r="AR78"/>
      <c r="AS78"/>
      <c r="AT78"/>
      <c r="AU78"/>
      <c r="AV78"/>
      <c r="AW78"/>
      <c r="AX78"/>
      <c r="AY78"/>
    </row>
    <row r="79" spans="1:51" s="4" customFormat="1" ht="15" customHeight="1" x14ac:dyDescent="0.25">
      <c r="A79" s="16">
        <f t="shared" si="18"/>
        <v>14</v>
      </c>
      <c r="B79" s="23" t="s">
        <v>41</v>
      </c>
      <c r="C79" s="25" t="s">
        <v>23</v>
      </c>
      <c r="D79" s="24">
        <v>3</v>
      </c>
      <c r="E79" s="15">
        <v>1</v>
      </c>
      <c r="F79" s="67">
        <v>46527.53</v>
      </c>
      <c r="G79" s="62">
        <v>0.19</v>
      </c>
      <c r="H79" s="67">
        <f t="shared" si="10"/>
        <v>8840.2307000000001</v>
      </c>
      <c r="I79" s="67">
        <f t="shared" si="19"/>
        <v>166103.28210000001</v>
      </c>
      <c r="J79" s="66">
        <v>47467.48</v>
      </c>
      <c r="K79" s="62">
        <v>0.19</v>
      </c>
      <c r="L79" s="66">
        <f t="shared" si="11"/>
        <v>9018.8212000000003</v>
      </c>
      <c r="M79" s="66">
        <f t="shared" si="12"/>
        <v>169458.90360000002</v>
      </c>
      <c r="N79" s="68">
        <v>46997.5</v>
      </c>
      <c r="O79" s="62">
        <v>0.19</v>
      </c>
      <c r="P79" s="68">
        <f t="shared" si="13"/>
        <v>8929.5249999999996</v>
      </c>
      <c r="Q79" s="66">
        <f t="shared" si="14"/>
        <v>167781.07500000001</v>
      </c>
      <c r="R79" s="68">
        <f t="shared" si="15"/>
        <v>46997.503333333334</v>
      </c>
      <c r="S79" s="62">
        <v>0.19</v>
      </c>
      <c r="T79" s="68">
        <f t="shared" si="16"/>
        <v>8929.5256333333327</v>
      </c>
      <c r="U79" s="66">
        <f t="shared" si="17"/>
        <v>167781.08689999999</v>
      </c>
      <c r="W79" s="11"/>
      <c r="X79"/>
      <c r="Y79"/>
      <c r="Z79"/>
      <c r="AA79"/>
      <c r="AB79"/>
      <c r="AC79"/>
      <c r="AD79"/>
      <c r="AE79"/>
      <c r="AF79"/>
      <c r="AG79"/>
      <c r="AH79"/>
      <c r="AI79"/>
      <c r="AJ79"/>
      <c r="AK79"/>
      <c r="AL79"/>
      <c r="AM79"/>
      <c r="AN79"/>
      <c r="AO79"/>
      <c r="AP79"/>
      <c r="AQ79"/>
      <c r="AR79"/>
      <c r="AS79"/>
      <c r="AT79"/>
      <c r="AU79"/>
      <c r="AV79"/>
      <c r="AW79"/>
      <c r="AX79"/>
      <c r="AY79"/>
    </row>
    <row r="80" spans="1:51" ht="15" customHeight="1" x14ac:dyDescent="0.2">
      <c r="A80" s="16">
        <f t="shared" si="18"/>
        <v>15</v>
      </c>
      <c r="B80" s="23" t="s">
        <v>42</v>
      </c>
      <c r="C80" s="25" t="s">
        <v>25</v>
      </c>
      <c r="D80" s="24">
        <v>3</v>
      </c>
      <c r="E80" s="15">
        <v>1</v>
      </c>
      <c r="F80" s="67">
        <v>16296.89</v>
      </c>
      <c r="G80" s="62">
        <v>0.19</v>
      </c>
      <c r="H80" s="67">
        <f t="shared" si="10"/>
        <v>3096.4090999999999</v>
      </c>
      <c r="I80" s="67">
        <f t="shared" si="19"/>
        <v>58179.897299999997</v>
      </c>
      <c r="J80" s="66">
        <v>16626.12</v>
      </c>
      <c r="K80" s="62">
        <v>0.19</v>
      </c>
      <c r="L80" s="66">
        <f t="shared" si="11"/>
        <v>3158.9627999999998</v>
      </c>
      <c r="M80" s="66">
        <f t="shared" si="12"/>
        <v>59355.248399999997</v>
      </c>
      <c r="N80" s="68">
        <v>16461.5</v>
      </c>
      <c r="O80" s="62">
        <v>0.19</v>
      </c>
      <c r="P80" s="68">
        <f t="shared" si="13"/>
        <v>3127.6849999999999</v>
      </c>
      <c r="Q80" s="66">
        <f t="shared" si="14"/>
        <v>58767.555000000008</v>
      </c>
      <c r="R80" s="68">
        <f t="shared" si="15"/>
        <v>16461.50333333333</v>
      </c>
      <c r="S80" s="62">
        <v>0.19</v>
      </c>
      <c r="T80" s="68">
        <f t="shared" si="16"/>
        <v>3127.6856333333326</v>
      </c>
      <c r="U80" s="66">
        <f t="shared" si="17"/>
        <v>58767.566899999983</v>
      </c>
    </row>
    <row r="81" spans="1:21" ht="15" customHeight="1" x14ac:dyDescent="0.2">
      <c r="A81" s="16">
        <f t="shared" si="18"/>
        <v>16</v>
      </c>
      <c r="B81" s="23" t="s">
        <v>43</v>
      </c>
      <c r="C81" s="25" t="s">
        <v>25</v>
      </c>
      <c r="D81" s="24">
        <v>3</v>
      </c>
      <c r="E81" s="15">
        <v>1</v>
      </c>
      <c r="F81" s="67">
        <v>16296.89</v>
      </c>
      <c r="G81" s="62">
        <v>0.19</v>
      </c>
      <c r="H81" s="67">
        <f t="shared" si="10"/>
        <v>3096.4090999999999</v>
      </c>
      <c r="I81" s="67">
        <f t="shared" si="19"/>
        <v>58179.897299999997</v>
      </c>
      <c r="J81" s="66">
        <v>16626.12</v>
      </c>
      <c r="K81" s="62">
        <v>0.19</v>
      </c>
      <c r="L81" s="66">
        <f t="shared" si="11"/>
        <v>3158.9627999999998</v>
      </c>
      <c r="M81" s="66">
        <f t="shared" si="12"/>
        <v>59355.248399999997</v>
      </c>
      <c r="N81" s="68">
        <v>16461.5</v>
      </c>
      <c r="O81" s="62">
        <v>0.19</v>
      </c>
      <c r="P81" s="68">
        <f t="shared" si="13"/>
        <v>3127.6849999999999</v>
      </c>
      <c r="Q81" s="66">
        <f t="shared" si="14"/>
        <v>58767.555000000008</v>
      </c>
      <c r="R81" s="68">
        <f t="shared" si="15"/>
        <v>16461.50333333333</v>
      </c>
      <c r="S81" s="62">
        <v>0.19</v>
      </c>
      <c r="T81" s="68">
        <f t="shared" si="16"/>
        <v>3127.6856333333326</v>
      </c>
      <c r="U81" s="66">
        <f t="shared" si="17"/>
        <v>58767.566899999983</v>
      </c>
    </row>
    <row r="82" spans="1:21" ht="15" customHeight="1" x14ac:dyDescent="0.2">
      <c r="A82" s="16">
        <f>+A81+1</f>
        <v>17</v>
      </c>
      <c r="B82" s="23" t="s">
        <v>44</v>
      </c>
      <c r="C82" s="25" t="s">
        <v>28</v>
      </c>
      <c r="D82" s="24">
        <v>3</v>
      </c>
      <c r="E82" s="15">
        <v>1</v>
      </c>
      <c r="F82" s="67">
        <v>52272</v>
      </c>
      <c r="G82" s="62">
        <v>0.19</v>
      </c>
      <c r="H82" s="67">
        <f t="shared" si="10"/>
        <v>9931.68</v>
      </c>
      <c r="I82" s="67">
        <f t="shared" si="19"/>
        <v>186611.04</v>
      </c>
      <c r="J82" s="66">
        <v>53328</v>
      </c>
      <c r="K82" s="62">
        <v>0.19</v>
      </c>
      <c r="L82" s="66">
        <f t="shared" si="11"/>
        <v>10132.32</v>
      </c>
      <c r="M82" s="66">
        <f t="shared" si="12"/>
        <v>190380.96</v>
      </c>
      <c r="N82" s="68">
        <v>52800</v>
      </c>
      <c r="O82" s="62">
        <v>0.19</v>
      </c>
      <c r="P82" s="68">
        <f t="shared" si="13"/>
        <v>10032</v>
      </c>
      <c r="Q82" s="66">
        <f t="shared" si="14"/>
        <v>188496</v>
      </c>
      <c r="R82" s="68">
        <f t="shared" si="15"/>
        <v>52800</v>
      </c>
      <c r="S82" s="62">
        <v>0.19</v>
      </c>
      <c r="T82" s="68">
        <f t="shared" si="16"/>
        <v>10032</v>
      </c>
      <c r="U82" s="66">
        <f t="shared" si="17"/>
        <v>188496</v>
      </c>
    </row>
    <row r="83" spans="1:21" ht="15" customHeight="1" x14ac:dyDescent="0.2">
      <c r="A83" s="16">
        <f t="shared" ref="A83:A103" si="20">+A82+1</f>
        <v>18</v>
      </c>
      <c r="B83" s="23" t="s">
        <v>47</v>
      </c>
      <c r="C83" s="25" t="s">
        <v>28</v>
      </c>
      <c r="D83" s="24">
        <v>3</v>
      </c>
      <c r="E83" s="15">
        <v>1</v>
      </c>
      <c r="F83" s="67">
        <v>31581</v>
      </c>
      <c r="G83" s="62">
        <v>0.19</v>
      </c>
      <c r="H83" s="67">
        <f t="shared" si="10"/>
        <v>6000.39</v>
      </c>
      <c r="I83" s="67">
        <f t="shared" si="19"/>
        <v>112744.17</v>
      </c>
      <c r="J83" s="66">
        <v>32219</v>
      </c>
      <c r="K83" s="62">
        <v>0.19</v>
      </c>
      <c r="L83" s="66">
        <f t="shared" si="11"/>
        <v>6121.61</v>
      </c>
      <c r="M83" s="66">
        <f t="shared" si="12"/>
        <v>115021.83</v>
      </c>
      <c r="N83" s="68">
        <v>31900</v>
      </c>
      <c r="O83" s="62">
        <v>0.19</v>
      </c>
      <c r="P83" s="68">
        <f t="shared" si="13"/>
        <v>6061</v>
      </c>
      <c r="Q83" s="66">
        <f t="shared" si="14"/>
        <v>113883</v>
      </c>
      <c r="R83" s="68">
        <f t="shared" si="15"/>
        <v>31900</v>
      </c>
      <c r="S83" s="62">
        <v>0.19</v>
      </c>
      <c r="T83" s="68">
        <f t="shared" si="16"/>
        <v>6061</v>
      </c>
      <c r="U83" s="66">
        <f t="shared" si="17"/>
        <v>113883</v>
      </c>
    </row>
    <row r="84" spans="1:21" ht="15" customHeight="1" x14ac:dyDescent="0.2">
      <c r="A84" s="16">
        <f t="shared" si="20"/>
        <v>19</v>
      </c>
      <c r="B84" s="23" t="s">
        <v>48</v>
      </c>
      <c r="C84" s="25" t="s">
        <v>28</v>
      </c>
      <c r="D84" s="24">
        <v>3</v>
      </c>
      <c r="E84" s="15">
        <v>1</v>
      </c>
      <c r="F84" s="67">
        <v>58141.71</v>
      </c>
      <c r="G84" s="62">
        <v>0.19</v>
      </c>
      <c r="H84" s="67">
        <f t="shared" si="10"/>
        <v>11046.9249</v>
      </c>
      <c r="I84" s="67">
        <f t="shared" si="19"/>
        <v>207565.90470000001</v>
      </c>
      <c r="J84" s="66">
        <v>59316.29</v>
      </c>
      <c r="K84" s="62">
        <v>0.19</v>
      </c>
      <c r="L84" s="66">
        <f t="shared" si="11"/>
        <v>11270.0951</v>
      </c>
      <c r="M84" s="66">
        <f t="shared" si="12"/>
        <v>211759.15529999998</v>
      </c>
      <c r="N84" s="68">
        <v>58729</v>
      </c>
      <c r="O84" s="62">
        <v>0.19</v>
      </c>
      <c r="P84" s="68">
        <f t="shared" si="13"/>
        <v>11158.51</v>
      </c>
      <c r="Q84" s="66">
        <f t="shared" si="14"/>
        <v>209662.52999999997</v>
      </c>
      <c r="R84" s="68">
        <f t="shared" si="15"/>
        <v>58729</v>
      </c>
      <c r="S84" s="62">
        <v>0.19</v>
      </c>
      <c r="T84" s="68">
        <f t="shared" si="16"/>
        <v>11158.51</v>
      </c>
      <c r="U84" s="66">
        <f t="shared" si="17"/>
        <v>209662.52999999997</v>
      </c>
    </row>
    <row r="85" spans="1:21" ht="26.25" customHeight="1" x14ac:dyDescent="0.2">
      <c r="A85" s="16">
        <f t="shared" si="20"/>
        <v>20</v>
      </c>
      <c r="B85" s="23" t="s">
        <v>49</v>
      </c>
      <c r="C85" s="25" t="s">
        <v>28</v>
      </c>
      <c r="D85" s="24">
        <v>3</v>
      </c>
      <c r="E85" s="15">
        <v>1</v>
      </c>
      <c r="F85" s="67">
        <v>350113.5</v>
      </c>
      <c r="G85" s="62">
        <v>0.19</v>
      </c>
      <c r="H85" s="67">
        <f t="shared" si="10"/>
        <v>66521.565000000002</v>
      </c>
      <c r="I85" s="67">
        <f t="shared" si="19"/>
        <v>1249905.1950000001</v>
      </c>
      <c r="J85" s="66">
        <v>357186.5</v>
      </c>
      <c r="K85" s="62">
        <v>0.19</v>
      </c>
      <c r="L85" s="66">
        <f t="shared" si="11"/>
        <v>67865.434999999998</v>
      </c>
      <c r="M85" s="66">
        <f t="shared" si="12"/>
        <v>1275155.8049999999</v>
      </c>
      <c r="N85" s="68">
        <v>353650</v>
      </c>
      <c r="O85" s="62">
        <v>0.19</v>
      </c>
      <c r="P85" s="68">
        <f t="shared" si="13"/>
        <v>67193.5</v>
      </c>
      <c r="Q85" s="66">
        <f t="shared" si="14"/>
        <v>1262530.5</v>
      </c>
      <c r="R85" s="68">
        <f t="shared" si="15"/>
        <v>353650</v>
      </c>
      <c r="S85" s="62">
        <v>0.19</v>
      </c>
      <c r="T85" s="68">
        <f t="shared" si="16"/>
        <v>67193.5</v>
      </c>
      <c r="U85" s="66">
        <f t="shared" si="17"/>
        <v>1262530.5</v>
      </c>
    </row>
    <row r="86" spans="1:21" ht="15" customHeight="1" x14ac:dyDescent="0.2">
      <c r="A86" s="16">
        <f t="shared" si="20"/>
        <v>21</v>
      </c>
      <c r="B86" s="23" t="s">
        <v>50</v>
      </c>
      <c r="C86" s="25" t="s">
        <v>28</v>
      </c>
      <c r="D86" s="24">
        <v>3</v>
      </c>
      <c r="E86" s="15">
        <v>1</v>
      </c>
      <c r="F86" s="67">
        <v>79795.89</v>
      </c>
      <c r="G86" s="62">
        <v>0.19</v>
      </c>
      <c r="H86" s="67">
        <f t="shared" si="10"/>
        <v>15161.2191</v>
      </c>
      <c r="I86" s="67">
        <f t="shared" si="19"/>
        <v>284871.3273</v>
      </c>
      <c r="J86" s="66">
        <v>72226.11</v>
      </c>
      <c r="K86" s="62">
        <v>0.19</v>
      </c>
      <c r="L86" s="66">
        <f t="shared" si="11"/>
        <v>13722.9609</v>
      </c>
      <c r="M86" s="66">
        <f t="shared" si="12"/>
        <v>257847.21270000003</v>
      </c>
      <c r="N86" s="68">
        <v>71511</v>
      </c>
      <c r="O86" s="62">
        <v>0.19</v>
      </c>
      <c r="P86" s="68">
        <f t="shared" si="13"/>
        <v>13587.09</v>
      </c>
      <c r="Q86" s="66">
        <f t="shared" si="14"/>
        <v>255294.27</v>
      </c>
      <c r="R86" s="68">
        <f t="shared" si="15"/>
        <v>74511</v>
      </c>
      <c r="S86" s="62">
        <v>0.19</v>
      </c>
      <c r="T86" s="68">
        <f t="shared" si="16"/>
        <v>14157.09</v>
      </c>
      <c r="U86" s="66">
        <f t="shared" si="17"/>
        <v>266004.27</v>
      </c>
    </row>
    <row r="87" spans="1:21" ht="15" customHeight="1" x14ac:dyDescent="0.2">
      <c r="A87" s="16">
        <f t="shared" si="20"/>
        <v>22</v>
      </c>
      <c r="B87" s="23" t="s">
        <v>51</v>
      </c>
      <c r="C87" s="25" t="s">
        <v>28</v>
      </c>
      <c r="D87" s="24">
        <v>3</v>
      </c>
      <c r="E87" s="15">
        <v>1</v>
      </c>
      <c r="F87" s="67">
        <v>35011.35</v>
      </c>
      <c r="G87" s="62">
        <v>0.19</v>
      </c>
      <c r="H87" s="67">
        <f t="shared" si="10"/>
        <v>6652.1565000000001</v>
      </c>
      <c r="I87" s="67">
        <f t="shared" si="19"/>
        <v>124990.51949999999</v>
      </c>
      <c r="J87" s="66">
        <v>35718.65</v>
      </c>
      <c r="K87" s="62">
        <v>0.19</v>
      </c>
      <c r="L87" s="66">
        <f t="shared" si="11"/>
        <v>6786.5435000000007</v>
      </c>
      <c r="M87" s="66">
        <f t="shared" si="12"/>
        <v>127515.58050000001</v>
      </c>
      <c r="N87" s="68">
        <v>35365</v>
      </c>
      <c r="O87" s="62">
        <v>0.19</v>
      </c>
      <c r="P87" s="68">
        <f t="shared" si="13"/>
        <v>6719.35</v>
      </c>
      <c r="Q87" s="66">
        <f t="shared" si="14"/>
        <v>126253.04999999999</v>
      </c>
      <c r="R87" s="68">
        <f t="shared" si="15"/>
        <v>35365</v>
      </c>
      <c r="S87" s="62">
        <v>0.19</v>
      </c>
      <c r="T87" s="68">
        <f t="shared" si="16"/>
        <v>6719.35</v>
      </c>
      <c r="U87" s="66">
        <f t="shared" si="17"/>
        <v>126253.04999999999</v>
      </c>
    </row>
    <row r="88" spans="1:21" ht="15" customHeight="1" x14ac:dyDescent="0.2">
      <c r="A88" s="16">
        <f t="shared" si="20"/>
        <v>23</v>
      </c>
      <c r="B88" s="23" t="s">
        <v>52</v>
      </c>
      <c r="C88" s="25" t="s">
        <v>28</v>
      </c>
      <c r="D88" s="24">
        <v>3</v>
      </c>
      <c r="E88" s="15">
        <v>1</v>
      </c>
      <c r="F88" s="67">
        <v>54722.25</v>
      </c>
      <c r="G88" s="62">
        <v>0.19</v>
      </c>
      <c r="H88" s="67">
        <f t="shared" si="10"/>
        <v>10397.227500000001</v>
      </c>
      <c r="I88" s="67">
        <f t="shared" si="19"/>
        <v>195358.4325</v>
      </c>
      <c r="J88" s="66">
        <v>55827.75</v>
      </c>
      <c r="K88" s="62">
        <v>0.19</v>
      </c>
      <c r="L88" s="66">
        <f t="shared" si="11"/>
        <v>10607.272500000001</v>
      </c>
      <c r="M88" s="66">
        <f t="shared" si="12"/>
        <v>199305.0675</v>
      </c>
      <c r="N88" s="68">
        <v>55275</v>
      </c>
      <c r="O88" s="62">
        <v>0.19</v>
      </c>
      <c r="P88" s="68">
        <f t="shared" si="13"/>
        <v>10502.25</v>
      </c>
      <c r="Q88" s="66">
        <f t="shared" si="14"/>
        <v>197331.75</v>
      </c>
      <c r="R88" s="68">
        <f t="shared" si="15"/>
        <v>55275</v>
      </c>
      <c r="S88" s="62">
        <v>0.19</v>
      </c>
      <c r="T88" s="68">
        <f t="shared" si="16"/>
        <v>10502.25</v>
      </c>
      <c r="U88" s="66">
        <f t="shared" si="17"/>
        <v>197331.75</v>
      </c>
    </row>
    <row r="89" spans="1:21" ht="15" customHeight="1" x14ac:dyDescent="0.2">
      <c r="A89" s="16">
        <f t="shared" si="20"/>
        <v>24</v>
      </c>
      <c r="B89" s="23" t="s">
        <v>53</v>
      </c>
      <c r="C89" s="25" t="s">
        <v>28</v>
      </c>
      <c r="D89" s="24">
        <v>3</v>
      </c>
      <c r="E89" s="15">
        <v>1</v>
      </c>
      <c r="F89" s="67">
        <v>35011.35</v>
      </c>
      <c r="G89" s="62">
        <v>0.19</v>
      </c>
      <c r="H89" s="67">
        <f t="shared" si="10"/>
        <v>6652.1565000000001</v>
      </c>
      <c r="I89" s="67">
        <f t="shared" si="19"/>
        <v>124990.51949999999</v>
      </c>
      <c r="J89" s="66">
        <v>35718.65</v>
      </c>
      <c r="K89" s="62">
        <v>0.19</v>
      </c>
      <c r="L89" s="66">
        <f t="shared" si="11"/>
        <v>6786.5435000000007</v>
      </c>
      <c r="M89" s="66">
        <f t="shared" si="12"/>
        <v>127515.58050000001</v>
      </c>
      <c r="N89" s="68">
        <v>35365</v>
      </c>
      <c r="O89" s="62">
        <v>0.19</v>
      </c>
      <c r="P89" s="68">
        <f t="shared" si="13"/>
        <v>6719.35</v>
      </c>
      <c r="Q89" s="66">
        <f t="shared" si="14"/>
        <v>126253.04999999999</v>
      </c>
      <c r="R89" s="68">
        <f t="shared" si="15"/>
        <v>35365</v>
      </c>
      <c r="S89" s="62">
        <v>0.19</v>
      </c>
      <c r="T89" s="68">
        <f t="shared" si="16"/>
        <v>6719.35</v>
      </c>
      <c r="U89" s="66">
        <f t="shared" si="17"/>
        <v>126253.04999999999</v>
      </c>
    </row>
    <row r="90" spans="1:21" ht="15" customHeight="1" x14ac:dyDescent="0.2">
      <c r="A90" s="16">
        <f t="shared" si="20"/>
        <v>25</v>
      </c>
      <c r="B90" s="23" t="s">
        <v>54</v>
      </c>
      <c r="C90" s="25" t="s">
        <v>28</v>
      </c>
      <c r="D90" s="24">
        <v>3</v>
      </c>
      <c r="E90" s="15">
        <v>1</v>
      </c>
      <c r="F90" s="67">
        <v>17206.2</v>
      </c>
      <c r="G90" s="62">
        <v>0.19</v>
      </c>
      <c r="H90" s="67">
        <f t="shared" si="10"/>
        <v>3269.1780000000003</v>
      </c>
      <c r="I90" s="67">
        <f t="shared" si="19"/>
        <v>61426.134000000005</v>
      </c>
      <c r="J90" s="66">
        <v>17553.8</v>
      </c>
      <c r="K90" s="62">
        <v>0.19</v>
      </c>
      <c r="L90" s="66">
        <f t="shared" si="11"/>
        <v>3335.2219999999998</v>
      </c>
      <c r="M90" s="66">
        <f t="shared" si="12"/>
        <v>62667.065999999992</v>
      </c>
      <c r="N90" s="68">
        <v>17380</v>
      </c>
      <c r="O90" s="62">
        <v>0.19</v>
      </c>
      <c r="P90" s="68">
        <f t="shared" si="13"/>
        <v>3302.2</v>
      </c>
      <c r="Q90" s="66">
        <f t="shared" si="14"/>
        <v>62046.600000000006</v>
      </c>
      <c r="R90" s="68">
        <f t="shared" si="15"/>
        <v>17380</v>
      </c>
      <c r="S90" s="62">
        <v>0.19</v>
      </c>
      <c r="T90" s="68">
        <f t="shared" si="16"/>
        <v>3302.2</v>
      </c>
      <c r="U90" s="66">
        <f t="shared" si="17"/>
        <v>62046.600000000006</v>
      </c>
    </row>
    <row r="91" spans="1:21" ht="15" customHeight="1" x14ac:dyDescent="0.2">
      <c r="A91" s="16">
        <f t="shared" si="20"/>
        <v>26</v>
      </c>
      <c r="B91" s="23" t="s">
        <v>55</v>
      </c>
      <c r="C91" s="25" t="s">
        <v>28</v>
      </c>
      <c r="D91" s="24">
        <v>3</v>
      </c>
      <c r="E91" s="15">
        <v>1</v>
      </c>
      <c r="F91" s="67">
        <v>17206.2</v>
      </c>
      <c r="G91" s="62">
        <v>0.19</v>
      </c>
      <c r="H91" s="67">
        <f t="shared" si="10"/>
        <v>3269.1780000000003</v>
      </c>
      <c r="I91" s="67">
        <f t="shared" si="19"/>
        <v>61426.134000000005</v>
      </c>
      <c r="J91" s="66">
        <v>17553.8</v>
      </c>
      <c r="K91" s="62">
        <v>0.19</v>
      </c>
      <c r="L91" s="66">
        <f t="shared" si="11"/>
        <v>3335.2219999999998</v>
      </c>
      <c r="M91" s="66">
        <f t="shared" si="12"/>
        <v>62667.065999999992</v>
      </c>
      <c r="N91" s="68">
        <v>17380</v>
      </c>
      <c r="O91" s="62">
        <v>0.19</v>
      </c>
      <c r="P91" s="68">
        <f t="shared" si="13"/>
        <v>3302.2</v>
      </c>
      <c r="Q91" s="66">
        <f t="shared" si="14"/>
        <v>62046.600000000006</v>
      </c>
      <c r="R91" s="68">
        <f t="shared" si="15"/>
        <v>17380</v>
      </c>
      <c r="S91" s="62">
        <v>0.19</v>
      </c>
      <c r="T91" s="68">
        <f t="shared" si="16"/>
        <v>3302.2</v>
      </c>
      <c r="U91" s="66">
        <f t="shared" si="17"/>
        <v>62046.600000000006</v>
      </c>
    </row>
    <row r="92" spans="1:21" ht="15" customHeight="1" x14ac:dyDescent="0.2">
      <c r="A92" s="16">
        <f t="shared" si="20"/>
        <v>27</v>
      </c>
      <c r="B92" s="23" t="s">
        <v>56</v>
      </c>
      <c r="C92" s="25" t="s">
        <v>28</v>
      </c>
      <c r="D92" s="24">
        <v>3</v>
      </c>
      <c r="E92" s="15">
        <v>1</v>
      </c>
      <c r="F92" s="67">
        <v>27105.21</v>
      </c>
      <c r="G92" s="62">
        <v>0.19</v>
      </c>
      <c r="H92" s="67">
        <f t="shared" si="10"/>
        <v>5149.9898999999996</v>
      </c>
      <c r="I92" s="67">
        <f t="shared" si="19"/>
        <v>96765.599699999992</v>
      </c>
      <c r="J92" s="66">
        <v>27652.79</v>
      </c>
      <c r="K92" s="62">
        <v>0.19</v>
      </c>
      <c r="L92" s="66">
        <f t="shared" si="11"/>
        <v>5254.0300999999999</v>
      </c>
      <c r="M92" s="66">
        <f t="shared" si="12"/>
        <v>98720.460299999992</v>
      </c>
      <c r="N92" s="68">
        <v>27379</v>
      </c>
      <c r="O92" s="62">
        <v>0.19</v>
      </c>
      <c r="P92" s="68">
        <f t="shared" si="13"/>
        <v>5202.01</v>
      </c>
      <c r="Q92" s="66">
        <f t="shared" si="14"/>
        <v>97743.03</v>
      </c>
      <c r="R92" s="68">
        <f t="shared" si="15"/>
        <v>27379</v>
      </c>
      <c r="S92" s="62">
        <v>0.19</v>
      </c>
      <c r="T92" s="68">
        <f t="shared" si="16"/>
        <v>5202.01</v>
      </c>
      <c r="U92" s="66">
        <f t="shared" si="17"/>
        <v>97743.03</v>
      </c>
    </row>
    <row r="93" spans="1:21" ht="15" customHeight="1" x14ac:dyDescent="0.2">
      <c r="A93" s="16">
        <f t="shared" si="20"/>
        <v>28</v>
      </c>
      <c r="B93" s="23" t="s">
        <v>57</v>
      </c>
      <c r="C93" s="25" t="s">
        <v>28</v>
      </c>
      <c r="D93" s="24">
        <v>3</v>
      </c>
      <c r="E93" s="15">
        <v>1</v>
      </c>
      <c r="F93" s="67">
        <v>46282.5</v>
      </c>
      <c r="G93" s="62">
        <v>0.19</v>
      </c>
      <c r="H93" s="67">
        <f t="shared" si="10"/>
        <v>8793.6749999999993</v>
      </c>
      <c r="I93" s="67">
        <f t="shared" si="19"/>
        <v>165228.52500000002</v>
      </c>
      <c r="J93" s="66">
        <v>47217.5</v>
      </c>
      <c r="K93" s="62">
        <v>0.19</v>
      </c>
      <c r="L93" s="66">
        <f t="shared" si="11"/>
        <v>8971.3250000000007</v>
      </c>
      <c r="M93" s="66">
        <f t="shared" si="12"/>
        <v>168566.47499999998</v>
      </c>
      <c r="N93" s="68">
        <v>46750</v>
      </c>
      <c r="O93" s="62">
        <v>0.19</v>
      </c>
      <c r="P93" s="68">
        <f t="shared" si="13"/>
        <v>8882.5</v>
      </c>
      <c r="Q93" s="66">
        <f t="shared" si="14"/>
        <v>166897.5</v>
      </c>
      <c r="R93" s="68">
        <f t="shared" si="15"/>
        <v>46750</v>
      </c>
      <c r="S93" s="62">
        <v>0.19</v>
      </c>
      <c r="T93" s="68">
        <f t="shared" si="16"/>
        <v>8882.5</v>
      </c>
      <c r="U93" s="66">
        <f t="shared" si="17"/>
        <v>166897.5</v>
      </c>
    </row>
    <row r="94" spans="1:21" ht="15" customHeight="1" x14ac:dyDescent="0.2">
      <c r="A94" s="16">
        <f t="shared" si="20"/>
        <v>29</v>
      </c>
      <c r="B94" s="23" t="s">
        <v>58</v>
      </c>
      <c r="C94" s="25" t="s">
        <v>28</v>
      </c>
      <c r="D94" s="24">
        <v>3</v>
      </c>
      <c r="E94" s="15">
        <v>1</v>
      </c>
      <c r="F94" s="67">
        <v>22836.33</v>
      </c>
      <c r="G94" s="62">
        <v>0.19</v>
      </c>
      <c r="H94" s="67">
        <f t="shared" si="10"/>
        <v>4338.9027000000006</v>
      </c>
      <c r="I94" s="67">
        <f t="shared" si="19"/>
        <v>81525.698100000009</v>
      </c>
      <c r="J94" s="66">
        <v>23297.67</v>
      </c>
      <c r="K94" s="62">
        <v>0.19</v>
      </c>
      <c r="L94" s="66">
        <f t="shared" si="11"/>
        <v>4426.5572999999995</v>
      </c>
      <c r="M94" s="66">
        <f t="shared" si="12"/>
        <v>83172.681899999996</v>
      </c>
      <c r="N94" s="68">
        <v>23067</v>
      </c>
      <c r="O94" s="62">
        <v>0.19</v>
      </c>
      <c r="P94" s="68">
        <f t="shared" si="13"/>
        <v>4382.7300000000005</v>
      </c>
      <c r="Q94" s="66">
        <f t="shared" si="14"/>
        <v>82349.19</v>
      </c>
      <c r="R94" s="68">
        <f t="shared" si="15"/>
        <v>23067</v>
      </c>
      <c r="S94" s="62">
        <v>0.19</v>
      </c>
      <c r="T94" s="68">
        <f t="shared" si="16"/>
        <v>4382.7300000000005</v>
      </c>
      <c r="U94" s="66">
        <f t="shared" si="17"/>
        <v>82349.19</v>
      </c>
    </row>
    <row r="95" spans="1:21" ht="15" customHeight="1" x14ac:dyDescent="0.2">
      <c r="A95" s="16">
        <f t="shared" si="20"/>
        <v>30</v>
      </c>
      <c r="B95" s="23" t="s">
        <v>60</v>
      </c>
      <c r="C95" s="25" t="s">
        <v>61</v>
      </c>
      <c r="D95" s="24">
        <v>3</v>
      </c>
      <c r="E95" s="15">
        <v>1</v>
      </c>
      <c r="F95" s="67">
        <v>816.75</v>
      </c>
      <c r="G95" s="62">
        <v>0.19</v>
      </c>
      <c r="H95" s="67">
        <f t="shared" si="10"/>
        <v>155.1825</v>
      </c>
      <c r="I95" s="67">
        <f t="shared" si="19"/>
        <v>2915.7975000000001</v>
      </c>
      <c r="J95" s="66">
        <v>833.25</v>
      </c>
      <c r="K95" s="62">
        <v>0.19</v>
      </c>
      <c r="L95" s="66">
        <f t="shared" si="11"/>
        <v>158.3175</v>
      </c>
      <c r="M95" s="66">
        <f t="shared" si="12"/>
        <v>2974.7024999999999</v>
      </c>
      <c r="N95" s="68">
        <v>825</v>
      </c>
      <c r="O95" s="62">
        <v>0.19</v>
      </c>
      <c r="P95" s="68">
        <f t="shared" si="13"/>
        <v>156.75</v>
      </c>
      <c r="Q95" s="66">
        <f t="shared" si="14"/>
        <v>2945.25</v>
      </c>
      <c r="R95" s="68">
        <f t="shared" si="15"/>
        <v>825</v>
      </c>
      <c r="S95" s="62">
        <v>0.19</v>
      </c>
      <c r="T95" s="68">
        <f t="shared" si="16"/>
        <v>156.75</v>
      </c>
      <c r="U95" s="66">
        <f t="shared" si="17"/>
        <v>2945.25</v>
      </c>
    </row>
    <row r="96" spans="1:21" ht="15" customHeight="1" x14ac:dyDescent="0.2">
      <c r="A96" s="16">
        <f t="shared" si="20"/>
        <v>31</v>
      </c>
      <c r="B96" s="23" t="s">
        <v>62</v>
      </c>
      <c r="C96" s="25" t="s">
        <v>28</v>
      </c>
      <c r="D96" s="24">
        <v>3</v>
      </c>
      <c r="E96" s="15">
        <v>1</v>
      </c>
      <c r="F96" s="67">
        <v>35011.35</v>
      </c>
      <c r="G96" s="62">
        <v>0.19</v>
      </c>
      <c r="H96" s="67">
        <f t="shared" si="10"/>
        <v>6652.1565000000001</v>
      </c>
      <c r="I96" s="67">
        <f t="shared" si="19"/>
        <v>124990.51949999999</v>
      </c>
      <c r="J96" s="66">
        <v>35718.65</v>
      </c>
      <c r="K96" s="62">
        <v>0.19</v>
      </c>
      <c r="L96" s="66">
        <f t="shared" si="11"/>
        <v>6786.5435000000007</v>
      </c>
      <c r="M96" s="66">
        <f t="shared" si="12"/>
        <v>127515.58050000001</v>
      </c>
      <c r="N96" s="68">
        <v>35365</v>
      </c>
      <c r="O96" s="62">
        <v>0.19</v>
      </c>
      <c r="P96" s="68">
        <f t="shared" si="13"/>
        <v>6719.35</v>
      </c>
      <c r="Q96" s="66">
        <f t="shared" si="14"/>
        <v>126253.04999999999</v>
      </c>
      <c r="R96" s="68">
        <f t="shared" si="15"/>
        <v>35365</v>
      </c>
      <c r="S96" s="62">
        <v>0.19</v>
      </c>
      <c r="T96" s="68">
        <f t="shared" si="16"/>
        <v>6719.35</v>
      </c>
      <c r="U96" s="66">
        <f t="shared" si="17"/>
        <v>126253.04999999999</v>
      </c>
    </row>
    <row r="97" spans="1:23" ht="15" customHeight="1" x14ac:dyDescent="0.2">
      <c r="A97" s="16">
        <f t="shared" si="20"/>
        <v>32</v>
      </c>
      <c r="B97" s="23" t="s">
        <v>63</v>
      </c>
      <c r="C97" s="25" t="s">
        <v>28</v>
      </c>
      <c r="D97" s="24">
        <v>3</v>
      </c>
      <c r="E97" s="15">
        <v>1</v>
      </c>
      <c r="F97" s="67">
        <v>35011.35</v>
      </c>
      <c r="G97" s="62">
        <v>0.19</v>
      </c>
      <c r="H97" s="67">
        <f t="shared" si="10"/>
        <v>6652.1565000000001</v>
      </c>
      <c r="I97" s="67">
        <f t="shared" si="19"/>
        <v>124990.51949999999</v>
      </c>
      <c r="J97" s="66">
        <v>35718.65</v>
      </c>
      <c r="K97" s="62">
        <v>0.19</v>
      </c>
      <c r="L97" s="66">
        <f t="shared" si="11"/>
        <v>6786.5435000000007</v>
      </c>
      <c r="M97" s="66">
        <f t="shared" si="12"/>
        <v>127515.58050000001</v>
      </c>
      <c r="N97" s="68">
        <v>35365</v>
      </c>
      <c r="O97" s="62">
        <v>0.19</v>
      </c>
      <c r="P97" s="68">
        <f t="shared" si="13"/>
        <v>6719.35</v>
      </c>
      <c r="Q97" s="66">
        <f t="shared" si="14"/>
        <v>126253.04999999999</v>
      </c>
      <c r="R97" s="68">
        <f t="shared" si="15"/>
        <v>35365</v>
      </c>
      <c r="S97" s="62">
        <v>0.19</v>
      </c>
      <c r="T97" s="68">
        <f t="shared" si="16"/>
        <v>6719.35</v>
      </c>
      <c r="U97" s="66">
        <f t="shared" si="17"/>
        <v>126253.04999999999</v>
      </c>
    </row>
    <row r="98" spans="1:23" ht="15" customHeight="1" x14ac:dyDescent="0.2">
      <c r="A98" s="16">
        <f t="shared" si="20"/>
        <v>33</v>
      </c>
      <c r="B98" s="23" t="s">
        <v>64</v>
      </c>
      <c r="C98" s="25" t="s">
        <v>28</v>
      </c>
      <c r="D98" s="24">
        <v>3</v>
      </c>
      <c r="E98" s="15">
        <v>1</v>
      </c>
      <c r="F98" s="67">
        <v>6632.01</v>
      </c>
      <c r="G98" s="62">
        <v>0.19</v>
      </c>
      <c r="H98" s="67">
        <f t="shared" si="10"/>
        <v>1260.0819000000001</v>
      </c>
      <c r="I98" s="67">
        <f t="shared" si="19"/>
        <v>23676.275700000002</v>
      </c>
      <c r="J98" s="66">
        <v>6765.99</v>
      </c>
      <c r="K98" s="62">
        <v>0.19</v>
      </c>
      <c r="L98" s="66">
        <f t="shared" si="11"/>
        <v>1285.5381</v>
      </c>
      <c r="M98" s="66">
        <f t="shared" si="12"/>
        <v>24154.584299999999</v>
      </c>
      <c r="N98" s="68">
        <v>6699</v>
      </c>
      <c r="O98" s="62">
        <v>0.19</v>
      </c>
      <c r="P98" s="68">
        <f t="shared" si="13"/>
        <v>1272.81</v>
      </c>
      <c r="Q98" s="66">
        <f t="shared" si="14"/>
        <v>23915.43</v>
      </c>
      <c r="R98" s="68">
        <f t="shared" si="15"/>
        <v>6699</v>
      </c>
      <c r="S98" s="62">
        <v>0.19</v>
      </c>
      <c r="T98" s="68">
        <f t="shared" si="16"/>
        <v>1272.81</v>
      </c>
      <c r="U98" s="66">
        <f t="shared" si="17"/>
        <v>23915.43</v>
      </c>
      <c r="W98" s="27"/>
    </row>
    <row r="99" spans="1:23" ht="15" customHeight="1" x14ac:dyDescent="0.2">
      <c r="A99" s="16">
        <f t="shared" si="20"/>
        <v>34</v>
      </c>
      <c r="B99" s="23" t="s">
        <v>65</v>
      </c>
      <c r="C99" s="25" t="s">
        <v>28</v>
      </c>
      <c r="D99" s="24">
        <v>3</v>
      </c>
      <c r="E99" s="15">
        <v>1</v>
      </c>
      <c r="F99" s="67">
        <v>18643.68</v>
      </c>
      <c r="G99" s="62">
        <v>0.19</v>
      </c>
      <c r="H99" s="67">
        <f t="shared" si="10"/>
        <v>3542.2991999999999</v>
      </c>
      <c r="I99" s="67">
        <f t="shared" si="19"/>
        <v>66557.937600000005</v>
      </c>
      <c r="J99" s="66">
        <v>19020.32</v>
      </c>
      <c r="K99" s="62">
        <v>0.19</v>
      </c>
      <c r="L99" s="66">
        <f t="shared" si="11"/>
        <v>3613.8607999999999</v>
      </c>
      <c r="M99" s="66">
        <f t="shared" si="12"/>
        <v>67902.542399999991</v>
      </c>
      <c r="N99" s="68">
        <v>18832</v>
      </c>
      <c r="O99" s="62">
        <v>0.19</v>
      </c>
      <c r="P99" s="68">
        <f t="shared" si="13"/>
        <v>3578.08</v>
      </c>
      <c r="Q99" s="66">
        <f t="shared" si="14"/>
        <v>67230.240000000005</v>
      </c>
      <c r="R99" s="68">
        <f t="shared" si="15"/>
        <v>18832</v>
      </c>
      <c r="S99" s="62">
        <v>0.19</v>
      </c>
      <c r="T99" s="68">
        <f t="shared" si="16"/>
        <v>3578.08</v>
      </c>
      <c r="U99" s="66">
        <f t="shared" si="17"/>
        <v>67230.240000000005</v>
      </c>
    </row>
    <row r="100" spans="1:23" ht="15" customHeight="1" x14ac:dyDescent="0.2">
      <c r="A100" s="16">
        <f t="shared" si="20"/>
        <v>35</v>
      </c>
      <c r="B100" s="23" t="s">
        <v>66</v>
      </c>
      <c r="C100" s="25" t="s">
        <v>28</v>
      </c>
      <c r="D100" s="24">
        <v>3</v>
      </c>
      <c r="E100" s="15">
        <v>1</v>
      </c>
      <c r="F100" s="67">
        <v>19248.080000000002</v>
      </c>
      <c r="G100" s="62">
        <v>0.19</v>
      </c>
      <c r="H100" s="67">
        <f t="shared" si="10"/>
        <v>3657.1352000000002</v>
      </c>
      <c r="I100" s="67">
        <f t="shared" si="19"/>
        <v>68715.645600000003</v>
      </c>
      <c r="J100" s="66">
        <v>19636.93</v>
      </c>
      <c r="K100" s="62">
        <v>0.19</v>
      </c>
      <c r="L100" s="66">
        <f t="shared" si="11"/>
        <v>3731.0167000000001</v>
      </c>
      <c r="M100" s="66">
        <f t="shared" si="12"/>
        <v>70103.840100000001</v>
      </c>
      <c r="N100" s="68">
        <v>19442.5</v>
      </c>
      <c r="O100" s="62">
        <v>0.19</v>
      </c>
      <c r="P100" s="68">
        <f t="shared" si="13"/>
        <v>3694.0749999999998</v>
      </c>
      <c r="Q100" s="66">
        <f t="shared" si="14"/>
        <v>69409.725000000006</v>
      </c>
      <c r="R100" s="68">
        <f t="shared" si="15"/>
        <v>19442.503333333334</v>
      </c>
      <c r="S100" s="62">
        <v>0.19</v>
      </c>
      <c r="T100" s="68">
        <f t="shared" si="16"/>
        <v>3694.0756333333334</v>
      </c>
      <c r="U100" s="66">
        <f t="shared" si="17"/>
        <v>69409.736900000004</v>
      </c>
    </row>
    <row r="101" spans="1:23" ht="15" customHeight="1" x14ac:dyDescent="0.2">
      <c r="A101" s="16">
        <f t="shared" si="20"/>
        <v>36</v>
      </c>
      <c r="B101" s="23" t="s">
        <v>67</v>
      </c>
      <c r="C101" s="25" t="s">
        <v>28</v>
      </c>
      <c r="D101" s="24">
        <v>3</v>
      </c>
      <c r="E101" s="15">
        <v>1</v>
      </c>
      <c r="F101" s="67">
        <v>27448.25</v>
      </c>
      <c r="G101" s="62">
        <v>0.19</v>
      </c>
      <c r="H101" s="67">
        <f t="shared" si="10"/>
        <v>5215.1675000000005</v>
      </c>
      <c r="I101" s="67">
        <f t="shared" si="19"/>
        <v>97990.252500000002</v>
      </c>
      <c r="J101" s="66">
        <v>28002.76</v>
      </c>
      <c r="K101" s="62">
        <v>0.19</v>
      </c>
      <c r="L101" s="66">
        <f t="shared" si="11"/>
        <v>5320.5243999999993</v>
      </c>
      <c r="M101" s="66">
        <f t="shared" si="12"/>
        <v>99969.853199999983</v>
      </c>
      <c r="N101" s="68">
        <v>27725.5</v>
      </c>
      <c r="O101" s="62">
        <v>0.19</v>
      </c>
      <c r="P101" s="68">
        <f t="shared" si="13"/>
        <v>5267.8450000000003</v>
      </c>
      <c r="Q101" s="66">
        <f t="shared" si="14"/>
        <v>98980.035000000003</v>
      </c>
      <c r="R101" s="68">
        <f t="shared" si="15"/>
        <v>27725.50333333333</v>
      </c>
      <c r="S101" s="62">
        <v>0.19</v>
      </c>
      <c r="T101" s="68">
        <f t="shared" si="16"/>
        <v>5267.8456333333324</v>
      </c>
      <c r="U101" s="66">
        <f t="shared" si="17"/>
        <v>98980.046899999987</v>
      </c>
    </row>
    <row r="102" spans="1:23" ht="34.5" customHeight="1" x14ac:dyDescent="0.2">
      <c r="A102" s="16">
        <f t="shared" si="20"/>
        <v>37</v>
      </c>
      <c r="B102" s="23" t="s">
        <v>68</v>
      </c>
      <c r="C102" s="25" t="s">
        <v>28</v>
      </c>
      <c r="D102" s="24">
        <v>3</v>
      </c>
      <c r="E102" s="15">
        <v>1</v>
      </c>
      <c r="F102" s="67">
        <v>29648.03</v>
      </c>
      <c r="G102" s="62">
        <v>0.19</v>
      </c>
      <c r="H102" s="67">
        <f t="shared" si="10"/>
        <v>5633.1256999999996</v>
      </c>
      <c r="I102" s="67">
        <f t="shared" si="19"/>
        <v>105843.46709999998</v>
      </c>
      <c r="J102" s="66">
        <v>30246.98</v>
      </c>
      <c r="K102" s="62">
        <v>0.19</v>
      </c>
      <c r="L102" s="66">
        <f t="shared" si="11"/>
        <v>5746.9261999999999</v>
      </c>
      <c r="M102" s="66">
        <f t="shared" si="12"/>
        <v>107981.71859999999</v>
      </c>
      <c r="N102" s="68">
        <v>29947.5</v>
      </c>
      <c r="O102" s="62">
        <v>0.19</v>
      </c>
      <c r="P102" s="68">
        <f t="shared" si="13"/>
        <v>5690.0249999999996</v>
      </c>
      <c r="Q102" s="66">
        <f t="shared" si="14"/>
        <v>106912.57500000001</v>
      </c>
      <c r="R102" s="68">
        <f>+(F102+J102+N102)/3</f>
        <v>29947.50333333333</v>
      </c>
      <c r="S102" s="62">
        <v>0.19</v>
      </c>
      <c r="T102" s="68">
        <f t="shared" si="16"/>
        <v>5690.0256333333327</v>
      </c>
      <c r="U102" s="66">
        <f t="shared" si="17"/>
        <v>106912.58689999999</v>
      </c>
    </row>
    <row r="103" spans="1:23" ht="15" customHeight="1" x14ac:dyDescent="0.2">
      <c r="A103" s="16">
        <f t="shared" si="20"/>
        <v>38</v>
      </c>
      <c r="B103" s="23" t="s">
        <v>69</v>
      </c>
      <c r="C103" s="25" t="s">
        <v>28</v>
      </c>
      <c r="D103" s="24">
        <v>3</v>
      </c>
      <c r="E103" s="15">
        <v>1</v>
      </c>
      <c r="F103" s="67">
        <v>35011.35</v>
      </c>
      <c r="G103" s="62">
        <v>0.19</v>
      </c>
      <c r="H103" s="67">
        <f t="shared" si="10"/>
        <v>6652.1565000000001</v>
      </c>
      <c r="I103" s="67">
        <f t="shared" si="19"/>
        <v>124990.51949999999</v>
      </c>
      <c r="J103" s="69">
        <v>35719.65</v>
      </c>
      <c r="K103" s="62">
        <v>0.19</v>
      </c>
      <c r="L103" s="66">
        <f t="shared" si="11"/>
        <v>6786.7335000000003</v>
      </c>
      <c r="M103" s="66">
        <f t="shared" si="12"/>
        <v>127519.15050000002</v>
      </c>
      <c r="N103" s="68">
        <v>35365</v>
      </c>
      <c r="O103" s="62">
        <v>0.19</v>
      </c>
      <c r="P103" s="68">
        <f t="shared" si="13"/>
        <v>6719.35</v>
      </c>
      <c r="Q103" s="66">
        <f t="shared" si="14"/>
        <v>126253.04999999999</v>
      </c>
      <c r="R103" s="68">
        <f t="shared" si="15"/>
        <v>35365.333333333336</v>
      </c>
      <c r="S103" s="62">
        <v>0.19</v>
      </c>
      <c r="T103" s="68">
        <f t="shared" si="16"/>
        <v>6719.4133333333339</v>
      </c>
      <c r="U103" s="66">
        <f t="shared" si="17"/>
        <v>126254.24000000002</v>
      </c>
    </row>
    <row r="104" spans="1:23" ht="15" customHeight="1" x14ac:dyDescent="0.2">
      <c r="U104" s="74">
        <f>SUM(U66:U103)</f>
        <v>9571118.0446000006</v>
      </c>
    </row>
    <row r="105" spans="1:23" ht="15" customHeight="1" x14ac:dyDescent="0.2">
      <c r="A105" s="42" t="s">
        <v>71</v>
      </c>
      <c r="B105" s="42"/>
      <c r="C105" s="42"/>
      <c r="D105" s="42"/>
      <c r="E105" s="42"/>
      <c r="F105" s="42"/>
      <c r="G105" s="42"/>
      <c r="H105" s="42"/>
      <c r="I105" s="42"/>
      <c r="J105" s="42"/>
      <c r="K105" s="42"/>
      <c r="L105" s="42"/>
      <c r="M105" s="42"/>
      <c r="N105" s="42"/>
      <c r="O105" s="42"/>
      <c r="P105" s="42"/>
      <c r="Q105" s="42"/>
      <c r="R105" s="42"/>
      <c r="S105" s="42"/>
      <c r="T105" s="42"/>
      <c r="U105" s="42"/>
    </row>
    <row r="106" spans="1:23" ht="15" customHeight="1" x14ac:dyDescent="0.2">
      <c r="B106" s="37"/>
      <c r="C106" s="37"/>
      <c r="D106" s="14"/>
      <c r="E106" s="14"/>
      <c r="U106" s="7"/>
    </row>
    <row r="107" spans="1:23" ht="15" customHeight="1" x14ac:dyDescent="0.2">
      <c r="A107" s="32" t="s">
        <v>15</v>
      </c>
      <c r="B107" s="33" t="s">
        <v>16</v>
      </c>
      <c r="C107" s="34" t="s">
        <v>17</v>
      </c>
      <c r="D107" s="35" t="s">
        <v>18</v>
      </c>
      <c r="E107" s="33" t="s">
        <v>19</v>
      </c>
      <c r="F107" s="38" t="s">
        <v>20</v>
      </c>
      <c r="G107" s="38"/>
      <c r="H107" s="38"/>
      <c r="I107" s="38"/>
      <c r="J107" s="39" t="s">
        <v>10</v>
      </c>
      <c r="K107" s="41"/>
      <c r="L107" s="41"/>
      <c r="M107" s="40"/>
      <c r="N107" s="39" t="s">
        <v>10</v>
      </c>
      <c r="O107" s="41"/>
      <c r="P107" s="41"/>
      <c r="Q107" s="40"/>
      <c r="R107" s="41" t="s">
        <v>105</v>
      </c>
      <c r="S107" s="41"/>
      <c r="T107" s="41"/>
      <c r="U107" s="40"/>
    </row>
    <row r="108" spans="1:23" ht="15" customHeight="1" x14ac:dyDescent="0.2">
      <c r="A108" s="32"/>
      <c r="B108" s="33"/>
      <c r="C108" s="34"/>
      <c r="D108" s="36"/>
      <c r="E108" s="33"/>
      <c r="F108" s="18" t="s">
        <v>21</v>
      </c>
      <c r="G108" s="63" t="s">
        <v>103</v>
      </c>
      <c r="H108" s="63" t="s">
        <v>104</v>
      </c>
      <c r="I108" s="63" t="s">
        <v>106</v>
      </c>
      <c r="J108" s="17" t="s">
        <v>21</v>
      </c>
      <c r="K108" s="63" t="s">
        <v>103</v>
      </c>
      <c r="L108" s="63" t="s">
        <v>104</v>
      </c>
      <c r="M108" s="63" t="s">
        <v>106</v>
      </c>
      <c r="N108" s="17" t="s">
        <v>21</v>
      </c>
      <c r="O108" s="63" t="s">
        <v>103</v>
      </c>
      <c r="P108" s="63" t="s">
        <v>104</v>
      </c>
      <c r="Q108" s="63" t="s">
        <v>106</v>
      </c>
      <c r="R108" s="18" t="s">
        <v>21</v>
      </c>
      <c r="S108" s="63" t="s">
        <v>103</v>
      </c>
      <c r="T108" s="63" t="s">
        <v>104</v>
      </c>
      <c r="U108" s="63" t="s">
        <v>106</v>
      </c>
    </row>
    <row r="109" spans="1:23" ht="15" customHeight="1" x14ac:dyDescent="0.2">
      <c r="A109" s="16">
        <v>1</v>
      </c>
      <c r="B109" s="23" t="s">
        <v>26</v>
      </c>
      <c r="C109" s="25" t="s">
        <v>28</v>
      </c>
      <c r="D109" s="72">
        <v>2</v>
      </c>
      <c r="E109" s="26">
        <v>1</v>
      </c>
      <c r="F109" s="70">
        <v>14807.68</v>
      </c>
      <c r="G109" s="62">
        <v>0.19</v>
      </c>
      <c r="H109" s="70">
        <f>+F109*G109</f>
        <v>2813.4592000000002</v>
      </c>
      <c r="I109" s="70">
        <f>+(F109+H109)*D109</f>
        <v>35242.278400000003</v>
      </c>
      <c r="J109" s="70">
        <v>15106.82</v>
      </c>
      <c r="K109" s="62">
        <v>0.19</v>
      </c>
      <c r="L109" s="67">
        <f>+J109*K109</f>
        <v>2870.2957999999999</v>
      </c>
      <c r="M109" s="67">
        <f>+(J109+L109)*D109</f>
        <v>35954.231599999999</v>
      </c>
      <c r="N109" s="67">
        <v>14957.25</v>
      </c>
      <c r="O109" s="62">
        <v>0.19</v>
      </c>
      <c r="P109" s="67">
        <f>+N109*O109</f>
        <v>2841.8775000000001</v>
      </c>
      <c r="Q109" s="67">
        <f>+(N109+P109)*D109</f>
        <v>35598.254999999997</v>
      </c>
      <c r="R109" s="68">
        <f>+(F109+J109+N109)/3</f>
        <v>14957.25</v>
      </c>
      <c r="S109" s="62">
        <v>0.19</v>
      </c>
      <c r="T109" s="68">
        <f>+R109*S109</f>
        <v>2841.8775000000001</v>
      </c>
      <c r="U109" s="66">
        <f>+(R109+T109)*D109</f>
        <v>35598.254999999997</v>
      </c>
    </row>
    <row r="110" spans="1:23" ht="15" customHeight="1" x14ac:dyDescent="0.2">
      <c r="A110" s="16">
        <f>+A109+1</f>
        <v>2</v>
      </c>
      <c r="B110" s="23" t="s">
        <v>72</v>
      </c>
      <c r="C110" s="25" t="s">
        <v>28</v>
      </c>
      <c r="D110" s="72">
        <v>2</v>
      </c>
      <c r="E110" s="26">
        <v>1</v>
      </c>
      <c r="F110" s="70">
        <v>29081.75</v>
      </c>
      <c r="G110" s="62">
        <v>0.19</v>
      </c>
      <c r="H110" s="70">
        <f t="shared" ref="H110:H140" si="21">+F110*G110</f>
        <v>5525.5325000000003</v>
      </c>
      <c r="I110" s="70">
        <f t="shared" ref="I110:I140" si="22">+(F110+H110)*D110</f>
        <v>69214.565000000002</v>
      </c>
      <c r="J110" s="70">
        <v>29669.26</v>
      </c>
      <c r="K110" s="62">
        <v>0.19</v>
      </c>
      <c r="L110" s="67">
        <f>+J110*K110</f>
        <v>5637.1593999999996</v>
      </c>
      <c r="M110" s="67">
        <f t="shared" ref="M110:M140" si="23">+(J110+L110)*D110</f>
        <v>70612.838799999998</v>
      </c>
      <c r="N110" s="67">
        <v>29375.5</v>
      </c>
      <c r="O110" s="62">
        <v>0.19</v>
      </c>
      <c r="P110" s="67">
        <f t="shared" ref="P110:P140" si="24">+N110*O110</f>
        <v>5581.3450000000003</v>
      </c>
      <c r="Q110" s="67">
        <f t="shared" ref="Q110:Q140" si="25">+(N110+P110)*D110</f>
        <v>69913.69</v>
      </c>
      <c r="R110" s="68">
        <f>+(F110+J110+N110)/3</f>
        <v>29375.50333333333</v>
      </c>
      <c r="S110" s="62">
        <v>0.19</v>
      </c>
      <c r="T110" s="68">
        <f t="shared" ref="T110:T140" si="26">+R110*S110</f>
        <v>5581.3456333333324</v>
      </c>
      <c r="U110" s="66">
        <f t="shared" ref="U110:U140" si="27">+(R110+T110)*D110</f>
        <v>69913.697933333329</v>
      </c>
    </row>
    <row r="111" spans="1:23" ht="15" customHeight="1" x14ac:dyDescent="0.2">
      <c r="A111" s="16">
        <f t="shared" ref="A111:A140" si="28">+A110+1</f>
        <v>3</v>
      </c>
      <c r="B111" s="23" t="s">
        <v>73</v>
      </c>
      <c r="C111" s="25" t="s">
        <v>28</v>
      </c>
      <c r="D111" s="72">
        <v>2</v>
      </c>
      <c r="E111" s="26">
        <v>1</v>
      </c>
      <c r="F111" s="70">
        <v>42198.75</v>
      </c>
      <c r="G111" s="62">
        <v>0.19</v>
      </c>
      <c r="H111" s="70">
        <f t="shared" si="21"/>
        <v>8017.7624999999998</v>
      </c>
      <c r="I111" s="70">
        <f t="shared" si="22"/>
        <v>100433.02499999999</v>
      </c>
      <c r="J111" s="70">
        <v>43050.25</v>
      </c>
      <c r="K111" s="62">
        <v>0.19</v>
      </c>
      <c r="L111" s="67">
        <f>+J111*K111</f>
        <v>8179.5474999999997</v>
      </c>
      <c r="M111" s="67">
        <f t="shared" si="23"/>
        <v>102459.595</v>
      </c>
      <c r="N111" s="67">
        <v>42625</v>
      </c>
      <c r="O111" s="62">
        <v>0.19</v>
      </c>
      <c r="P111" s="67">
        <f t="shared" si="24"/>
        <v>8098.75</v>
      </c>
      <c r="Q111" s="67">
        <f t="shared" si="25"/>
        <v>101447.5</v>
      </c>
      <c r="R111" s="68">
        <f>+(F111+J111+N111)/3</f>
        <v>42624.666666666664</v>
      </c>
      <c r="S111" s="62">
        <v>0.19</v>
      </c>
      <c r="T111" s="68">
        <f t="shared" si="26"/>
        <v>8098.6866666666665</v>
      </c>
      <c r="U111" s="66">
        <f t="shared" si="27"/>
        <v>101446.70666666667</v>
      </c>
    </row>
    <row r="112" spans="1:23" ht="15" customHeight="1" x14ac:dyDescent="0.2">
      <c r="A112" s="16">
        <f t="shared" si="28"/>
        <v>4</v>
      </c>
      <c r="B112" s="23" t="s">
        <v>74</v>
      </c>
      <c r="C112" s="25" t="s">
        <v>28</v>
      </c>
      <c r="D112" s="72">
        <v>2</v>
      </c>
      <c r="E112" s="26">
        <v>1</v>
      </c>
      <c r="F112" s="70">
        <v>48732.75</v>
      </c>
      <c r="G112" s="62">
        <v>0.19</v>
      </c>
      <c r="H112" s="70">
        <f t="shared" si="21"/>
        <v>9259.2224999999999</v>
      </c>
      <c r="I112" s="70">
        <f t="shared" si="22"/>
        <v>115983.94500000001</v>
      </c>
      <c r="J112" s="70">
        <v>49717.25</v>
      </c>
      <c r="K112" s="62">
        <v>0.19</v>
      </c>
      <c r="L112" s="67">
        <f>+J112*K112</f>
        <v>9446.2775000000001</v>
      </c>
      <c r="M112" s="67">
        <f t="shared" si="23"/>
        <v>118327.05499999999</v>
      </c>
      <c r="N112" s="67">
        <v>49225</v>
      </c>
      <c r="O112" s="62">
        <v>0.19</v>
      </c>
      <c r="P112" s="67">
        <f t="shared" si="24"/>
        <v>9352.75</v>
      </c>
      <c r="Q112" s="67">
        <f t="shared" si="25"/>
        <v>117155.5</v>
      </c>
      <c r="R112" s="68">
        <f>+(F112+J112+N112)/3</f>
        <v>49225</v>
      </c>
      <c r="S112" s="62">
        <v>0.19</v>
      </c>
      <c r="T112" s="68">
        <f t="shared" si="26"/>
        <v>9352.75</v>
      </c>
      <c r="U112" s="66">
        <f t="shared" si="27"/>
        <v>117155.5</v>
      </c>
    </row>
    <row r="113" spans="1:21" ht="15" customHeight="1" x14ac:dyDescent="0.2">
      <c r="A113" s="16">
        <f t="shared" si="28"/>
        <v>5</v>
      </c>
      <c r="B113" s="23" t="s">
        <v>75</v>
      </c>
      <c r="C113" s="25" t="s">
        <v>28</v>
      </c>
      <c r="D113" s="72">
        <v>2</v>
      </c>
      <c r="E113" s="26">
        <v>1</v>
      </c>
      <c r="F113" s="70">
        <v>42198.75</v>
      </c>
      <c r="G113" s="62">
        <v>0.19</v>
      </c>
      <c r="H113" s="70">
        <f t="shared" si="21"/>
        <v>8017.7624999999998</v>
      </c>
      <c r="I113" s="70">
        <f t="shared" si="22"/>
        <v>100433.02499999999</v>
      </c>
      <c r="J113" s="70">
        <v>43051.25</v>
      </c>
      <c r="K113" s="62">
        <v>0.19</v>
      </c>
      <c r="L113" s="67">
        <f>+J113*K113</f>
        <v>8179.7375000000002</v>
      </c>
      <c r="M113" s="67">
        <f t="shared" si="23"/>
        <v>102461.97500000001</v>
      </c>
      <c r="N113" s="67">
        <v>42625</v>
      </c>
      <c r="O113" s="62">
        <v>0.19</v>
      </c>
      <c r="P113" s="67">
        <f t="shared" si="24"/>
        <v>8098.75</v>
      </c>
      <c r="Q113" s="67">
        <f t="shared" si="25"/>
        <v>101447.5</v>
      </c>
      <c r="R113" s="68">
        <f>+(F113+J113+N113)/3</f>
        <v>42625</v>
      </c>
      <c r="S113" s="62">
        <v>0.19</v>
      </c>
      <c r="T113" s="68">
        <f t="shared" si="26"/>
        <v>8098.75</v>
      </c>
      <c r="U113" s="66">
        <f t="shared" si="27"/>
        <v>101447.5</v>
      </c>
    </row>
    <row r="114" spans="1:21" ht="15" customHeight="1" x14ac:dyDescent="0.2">
      <c r="A114" s="16">
        <f t="shared" si="28"/>
        <v>6</v>
      </c>
      <c r="B114" s="23" t="s">
        <v>76</v>
      </c>
      <c r="C114" s="25" t="s">
        <v>28</v>
      </c>
      <c r="D114" s="72">
        <v>2</v>
      </c>
      <c r="E114" s="26">
        <v>1</v>
      </c>
      <c r="F114" s="70">
        <v>35011.35</v>
      </c>
      <c r="G114" s="62">
        <v>0.19</v>
      </c>
      <c r="H114" s="70">
        <f t="shared" si="21"/>
        <v>6652.1565000000001</v>
      </c>
      <c r="I114" s="70">
        <f t="shared" si="22"/>
        <v>83327.012999999992</v>
      </c>
      <c r="J114" s="70">
        <v>35718.65</v>
      </c>
      <c r="K114" s="62">
        <v>0.19</v>
      </c>
      <c r="L114" s="67">
        <f>+J114*K114</f>
        <v>6786.5435000000007</v>
      </c>
      <c r="M114" s="67">
        <f t="shared" si="23"/>
        <v>85010.387000000002</v>
      </c>
      <c r="N114" s="67">
        <v>35365</v>
      </c>
      <c r="O114" s="62">
        <v>0.19</v>
      </c>
      <c r="P114" s="67">
        <f t="shared" si="24"/>
        <v>6719.35</v>
      </c>
      <c r="Q114" s="67">
        <f t="shared" si="25"/>
        <v>84168.7</v>
      </c>
      <c r="R114" s="68">
        <f>+(F114+J114+N114)/3</f>
        <v>35365</v>
      </c>
      <c r="S114" s="62">
        <v>0.19</v>
      </c>
      <c r="T114" s="68">
        <f t="shared" si="26"/>
        <v>6719.35</v>
      </c>
      <c r="U114" s="66">
        <f t="shared" si="27"/>
        <v>84168.7</v>
      </c>
    </row>
    <row r="115" spans="1:21" ht="15" customHeight="1" x14ac:dyDescent="0.2">
      <c r="A115" s="16">
        <f t="shared" si="28"/>
        <v>7</v>
      </c>
      <c r="B115" s="23" t="s">
        <v>77</v>
      </c>
      <c r="C115" s="25" t="s">
        <v>28</v>
      </c>
      <c r="D115" s="72">
        <v>2</v>
      </c>
      <c r="E115" s="26">
        <v>1</v>
      </c>
      <c r="F115" s="70">
        <v>91884.38</v>
      </c>
      <c r="G115" s="62">
        <v>0.19</v>
      </c>
      <c r="H115" s="70">
        <f t="shared" si="21"/>
        <v>17458.032200000001</v>
      </c>
      <c r="I115" s="70">
        <f t="shared" si="22"/>
        <v>218684.82440000001</v>
      </c>
      <c r="J115" s="70">
        <v>93740.63</v>
      </c>
      <c r="K115" s="62">
        <v>0.19</v>
      </c>
      <c r="L115" s="67">
        <f>+J115*K115</f>
        <v>17810.719700000001</v>
      </c>
      <c r="M115" s="67">
        <f t="shared" si="23"/>
        <v>223102.69940000001</v>
      </c>
      <c r="N115" s="67">
        <v>92812.5</v>
      </c>
      <c r="O115" s="62">
        <v>0.19</v>
      </c>
      <c r="P115" s="67">
        <f t="shared" si="24"/>
        <v>17634.375</v>
      </c>
      <c r="Q115" s="67">
        <f t="shared" si="25"/>
        <v>220893.75</v>
      </c>
      <c r="R115" s="68">
        <f>+(F115+J115+N115)/3</f>
        <v>92812.503333333341</v>
      </c>
      <c r="S115" s="62">
        <v>0.19</v>
      </c>
      <c r="T115" s="68">
        <f t="shared" si="26"/>
        <v>17634.375633333337</v>
      </c>
      <c r="U115" s="66">
        <f t="shared" si="27"/>
        <v>220893.75793333334</v>
      </c>
    </row>
    <row r="116" spans="1:21" ht="15" customHeight="1" x14ac:dyDescent="0.2">
      <c r="A116" s="16">
        <f t="shared" si="28"/>
        <v>8</v>
      </c>
      <c r="B116" s="23" t="s">
        <v>78</v>
      </c>
      <c r="C116" s="25" t="s">
        <v>28</v>
      </c>
      <c r="D116" s="72">
        <v>2</v>
      </c>
      <c r="E116" s="26">
        <v>1</v>
      </c>
      <c r="F116" s="70">
        <v>79442.55</v>
      </c>
      <c r="G116" s="62">
        <v>0.19</v>
      </c>
      <c r="H116" s="70">
        <f t="shared" si="21"/>
        <v>15094.084500000001</v>
      </c>
      <c r="I116" s="70">
        <f t="shared" si="22"/>
        <v>189073.269</v>
      </c>
      <c r="J116" s="70">
        <v>81047.45</v>
      </c>
      <c r="K116" s="62">
        <v>0.19</v>
      </c>
      <c r="L116" s="67">
        <f>+J116*K116</f>
        <v>15399.0155</v>
      </c>
      <c r="M116" s="67">
        <f t="shared" si="23"/>
        <v>192892.93099999998</v>
      </c>
      <c r="N116" s="67">
        <v>80245</v>
      </c>
      <c r="O116" s="62">
        <v>0.19</v>
      </c>
      <c r="P116" s="67">
        <f t="shared" si="24"/>
        <v>15246.55</v>
      </c>
      <c r="Q116" s="67">
        <f t="shared" si="25"/>
        <v>190983.1</v>
      </c>
      <c r="R116" s="68">
        <f>+(F116+J116+N116)/3</f>
        <v>80245</v>
      </c>
      <c r="S116" s="62">
        <v>0.19</v>
      </c>
      <c r="T116" s="68">
        <f t="shared" si="26"/>
        <v>15246.55</v>
      </c>
      <c r="U116" s="66">
        <f t="shared" si="27"/>
        <v>190983.1</v>
      </c>
    </row>
    <row r="117" spans="1:21" ht="15" customHeight="1" x14ac:dyDescent="0.2">
      <c r="A117" s="16">
        <f t="shared" si="28"/>
        <v>9</v>
      </c>
      <c r="B117" s="23" t="s">
        <v>79</v>
      </c>
      <c r="C117" s="25" t="s">
        <v>28</v>
      </c>
      <c r="D117" s="72">
        <v>2</v>
      </c>
      <c r="E117" s="26">
        <v>1</v>
      </c>
      <c r="F117" s="70">
        <v>13817.78</v>
      </c>
      <c r="G117" s="62">
        <v>0.19</v>
      </c>
      <c r="H117" s="70">
        <f t="shared" si="21"/>
        <v>2625.3782000000001</v>
      </c>
      <c r="I117" s="70">
        <f t="shared" si="22"/>
        <v>32886.316400000003</v>
      </c>
      <c r="J117" s="70">
        <v>14096.92</v>
      </c>
      <c r="K117" s="62">
        <v>0.19</v>
      </c>
      <c r="L117" s="67">
        <f>+J117*K117</f>
        <v>2678.4148</v>
      </c>
      <c r="M117" s="67">
        <f t="shared" si="23"/>
        <v>33550.669600000001</v>
      </c>
      <c r="N117" s="67">
        <v>13957.35</v>
      </c>
      <c r="O117" s="62">
        <v>0.19</v>
      </c>
      <c r="P117" s="67">
        <f t="shared" si="24"/>
        <v>2651.8965000000003</v>
      </c>
      <c r="Q117" s="67">
        <f t="shared" si="25"/>
        <v>33218.493000000002</v>
      </c>
      <c r="R117" s="68">
        <f>+(F117+J117+N117)/3</f>
        <v>13957.35</v>
      </c>
      <c r="S117" s="62">
        <v>0.19</v>
      </c>
      <c r="T117" s="68">
        <f t="shared" si="26"/>
        <v>2651.8965000000003</v>
      </c>
      <c r="U117" s="66">
        <f t="shared" si="27"/>
        <v>33218.493000000002</v>
      </c>
    </row>
    <row r="118" spans="1:21" ht="15" customHeight="1" x14ac:dyDescent="0.2">
      <c r="A118" s="16">
        <f t="shared" si="28"/>
        <v>10</v>
      </c>
      <c r="B118" s="23" t="s">
        <v>32</v>
      </c>
      <c r="C118" s="25" t="s">
        <v>28</v>
      </c>
      <c r="D118" s="72">
        <v>2</v>
      </c>
      <c r="E118" s="26">
        <v>1</v>
      </c>
      <c r="F118" s="70">
        <v>15213.33</v>
      </c>
      <c r="G118" s="62">
        <v>0.19</v>
      </c>
      <c r="H118" s="70">
        <f t="shared" si="21"/>
        <v>2890.5327000000002</v>
      </c>
      <c r="I118" s="70">
        <f t="shared" si="22"/>
        <v>36207.725400000003</v>
      </c>
      <c r="J118" s="70">
        <v>15520.67</v>
      </c>
      <c r="K118" s="62">
        <v>0.19</v>
      </c>
      <c r="L118" s="67">
        <f>+J118*K118</f>
        <v>2948.9272999999998</v>
      </c>
      <c r="M118" s="67">
        <f t="shared" si="23"/>
        <v>36939.194600000003</v>
      </c>
      <c r="N118" s="67">
        <v>15367</v>
      </c>
      <c r="O118" s="62">
        <v>0.19</v>
      </c>
      <c r="P118" s="67">
        <f t="shared" si="24"/>
        <v>2919.73</v>
      </c>
      <c r="Q118" s="67">
        <f t="shared" si="25"/>
        <v>36573.46</v>
      </c>
      <c r="R118" s="68">
        <f>+(F118+J118+N118)/3</f>
        <v>15367</v>
      </c>
      <c r="S118" s="62">
        <v>0.19</v>
      </c>
      <c r="T118" s="68">
        <f t="shared" si="26"/>
        <v>2919.73</v>
      </c>
      <c r="U118" s="66">
        <f t="shared" si="27"/>
        <v>36573.46</v>
      </c>
    </row>
    <row r="119" spans="1:21" ht="15" customHeight="1" x14ac:dyDescent="0.2">
      <c r="A119" s="16">
        <f t="shared" si="28"/>
        <v>11</v>
      </c>
      <c r="B119" s="23" t="s">
        <v>34</v>
      </c>
      <c r="C119" s="25" t="s">
        <v>80</v>
      </c>
      <c r="D119" s="72">
        <v>2</v>
      </c>
      <c r="E119" s="26">
        <v>1</v>
      </c>
      <c r="F119" s="70">
        <v>68268.320000000007</v>
      </c>
      <c r="G119" s="62">
        <v>0.19</v>
      </c>
      <c r="H119" s="70">
        <f t="shared" si="21"/>
        <v>12970.980800000001</v>
      </c>
      <c r="I119" s="70">
        <f t="shared" si="22"/>
        <v>162478.60160000002</v>
      </c>
      <c r="J119" s="70">
        <v>69647.48</v>
      </c>
      <c r="K119" s="62">
        <v>0.19</v>
      </c>
      <c r="L119" s="67">
        <f>+J119*K119</f>
        <v>13233.021199999999</v>
      </c>
      <c r="M119" s="67">
        <f t="shared" si="23"/>
        <v>165761.0024</v>
      </c>
      <c r="N119" s="67">
        <v>68957.899999999994</v>
      </c>
      <c r="O119" s="62">
        <v>0.19</v>
      </c>
      <c r="P119" s="67">
        <f t="shared" si="24"/>
        <v>13102.000999999998</v>
      </c>
      <c r="Q119" s="67">
        <f t="shared" si="25"/>
        <v>164119.802</v>
      </c>
      <c r="R119" s="68">
        <f>+(F119+J119+N119)/3</f>
        <v>68957.899999999994</v>
      </c>
      <c r="S119" s="62">
        <v>0.19</v>
      </c>
      <c r="T119" s="68">
        <f t="shared" si="26"/>
        <v>13102.000999999998</v>
      </c>
      <c r="U119" s="66">
        <f t="shared" si="27"/>
        <v>164119.802</v>
      </c>
    </row>
    <row r="120" spans="1:21" ht="15" customHeight="1" x14ac:dyDescent="0.2">
      <c r="A120" s="16">
        <f t="shared" si="28"/>
        <v>12</v>
      </c>
      <c r="B120" s="23" t="s">
        <v>81</v>
      </c>
      <c r="C120" s="25" t="s">
        <v>82</v>
      </c>
      <c r="D120" s="72">
        <v>2</v>
      </c>
      <c r="E120" s="26">
        <v>1</v>
      </c>
      <c r="F120" s="70">
        <v>15599.93</v>
      </c>
      <c r="G120" s="62">
        <v>0.19</v>
      </c>
      <c r="H120" s="70">
        <f t="shared" si="21"/>
        <v>2963.9866999999999</v>
      </c>
      <c r="I120" s="70">
        <f t="shared" si="22"/>
        <v>37127.833400000003</v>
      </c>
      <c r="J120" s="70">
        <v>15915.08</v>
      </c>
      <c r="K120" s="62">
        <v>0.19</v>
      </c>
      <c r="L120" s="67">
        <f>+J120*K120</f>
        <v>3023.8652000000002</v>
      </c>
      <c r="M120" s="67">
        <f t="shared" si="23"/>
        <v>37877.890400000004</v>
      </c>
      <c r="N120" s="67">
        <v>15757.5</v>
      </c>
      <c r="O120" s="62">
        <v>0.19</v>
      </c>
      <c r="P120" s="67">
        <f t="shared" si="24"/>
        <v>2993.9250000000002</v>
      </c>
      <c r="Q120" s="67">
        <f t="shared" si="25"/>
        <v>37502.85</v>
      </c>
      <c r="R120" s="68">
        <f>+(F120+J120+N120)/3</f>
        <v>15757.503333333334</v>
      </c>
      <c r="S120" s="62">
        <v>0.19</v>
      </c>
      <c r="T120" s="68">
        <f t="shared" si="26"/>
        <v>2993.9256333333333</v>
      </c>
      <c r="U120" s="66">
        <f t="shared" si="27"/>
        <v>37502.857933333333</v>
      </c>
    </row>
    <row r="121" spans="1:21" ht="15" customHeight="1" x14ac:dyDescent="0.2">
      <c r="A121" s="16">
        <f t="shared" si="28"/>
        <v>13</v>
      </c>
      <c r="B121" s="23" t="s">
        <v>83</v>
      </c>
      <c r="C121" s="25" t="s">
        <v>84</v>
      </c>
      <c r="D121" s="72">
        <v>2</v>
      </c>
      <c r="E121" s="26">
        <v>1</v>
      </c>
      <c r="F121" s="70">
        <v>9610.43</v>
      </c>
      <c r="G121" s="62">
        <v>0.19</v>
      </c>
      <c r="H121" s="70">
        <f t="shared" si="21"/>
        <v>1825.9817</v>
      </c>
      <c r="I121" s="70">
        <f t="shared" si="22"/>
        <v>22872.823400000001</v>
      </c>
      <c r="J121" s="70">
        <v>9804.58</v>
      </c>
      <c r="K121" s="62">
        <v>0.19</v>
      </c>
      <c r="L121" s="67">
        <f>+J121*K121</f>
        <v>1862.8702000000001</v>
      </c>
      <c r="M121" s="67">
        <f t="shared" si="23"/>
        <v>23334.900399999999</v>
      </c>
      <c r="N121" s="67">
        <v>9707.5</v>
      </c>
      <c r="O121" s="62">
        <v>0.19</v>
      </c>
      <c r="P121" s="67">
        <f t="shared" si="24"/>
        <v>1844.425</v>
      </c>
      <c r="Q121" s="67">
        <f t="shared" si="25"/>
        <v>23103.85</v>
      </c>
      <c r="R121" s="68">
        <f>+(F121+J121+N121)/3</f>
        <v>9707.503333333334</v>
      </c>
      <c r="S121" s="62">
        <v>0.19</v>
      </c>
      <c r="T121" s="68">
        <f t="shared" si="26"/>
        <v>1844.4256333333335</v>
      </c>
      <c r="U121" s="66">
        <f t="shared" si="27"/>
        <v>23103.857933333336</v>
      </c>
    </row>
    <row r="122" spans="1:21" ht="15" customHeight="1" x14ac:dyDescent="0.2">
      <c r="A122" s="16">
        <f t="shared" si="28"/>
        <v>14</v>
      </c>
      <c r="B122" s="23" t="s">
        <v>43</v>
      </c>
      <c r="C122" s="25" t="s">
        <v>28</v>
      </c>
      <c r="D122" s="72">
        <v>2</v>
      </c>
      <c r="E122" s="26">
        <v>1</v>
      </c>
      <c r="F122" s="70">
        <v>26296.89</v>
      </c>
      <c r="G122" s="62">
        <v>0.19</v>
      </c>
      <c r="H122" s="70">
        <f t="shared" si="21"/>
        <v>4996.4090999999999</v>
      </c>
      <c r="I122" s="70">
        <f t="shared" si="22"/>
        <v>62586.5982</v>
      </c>
      <c r="J122" s="70">
        <v>16626.12</v>
      </c>
      <c r="K122" s="62">
        <v>0.19</v>
      </c>
      <c r="L122" s="67">
        <f>+J122*K122</f>
        <v>3158.9627999999998</v>
      </c>
      <c r="M122" s="67">
        <f t="shared" si="23"/>
        <v>39570.1656</v>
      </c>
      <c r="N122" s="67">
        <v>16461.5</v>
      </c>
      <c r="O122" s="62">
        <v>0.19</v>
      </c>
      <c r="P122" s="67">
        <f t="shared" si="24"/>
        <v>3127.6849999999999</v>
      </c>
      <c r="Q122" s="67">
        <f t="shared" si="25"/>
        <v>39178.370000000003</v>
      </c>
      <c r="R122" s="68">
        <f>+(F122+J122+N122)/3</f>
        <v>19794.836666666666</v>
      </c>
      <c r="S122" s="62">
        <v>0.19</v>
      </c>
      <c r="T122" s="68">
        <f t="shared" si="26"/>
        <v>3761.0189666666665</v>
      </c>
      <c r="U122" s="66">
        <f t="shared" si="27"/>
        <v>47111.711266666665</v>
      </c>
    </row>
    <row r="123" spans="1:21" ht="15" customHeight="1" x14ac:dyDescent="0.2">
      <c r="A123" s="16">
        <f t="shared" si="28"/>
        <v>15</v>
      </c>
      <c r="B123" s="23" t="s">
        <v>85</v>
      </c>
      <c r="C123" s="25" t="s">
        <v>86</v>
      </c>
      <c r="D123" s="72">
        <v>2</v>
      </c>
      <c r="E123" s="26">
        <v>1</v>
      </c>
      <c r="F123" s="70">
        <v>68268.320000000007</v>
      </c>
      <c r="G123" s="62">
        <v>0.19</v>
      </c>
      <c r="H123" s="70">
        <f t="shared" si="21"/>
        <v>12970.980800000001</v>
      </c>
      <c r="I123" s="70">
        <f t="shared" si="22"/>
        <v>162478.60160000002</v>
      </c>
      <c r="J123" s="70">
        <v>69647.48</v>
      </c>
      <c r="K123" s="62">
        <v>0.19</v>
      </c>
      <c r="L123" s="67">
        <f>+J123*K123</f>
        <v>13233.021199999999</v>
      </c>
      <c r="M123" s="67">
        <f t="shared" si="23"/>
        <v>165761.0024</v>
      </c>
      <c r="N123" s="67">
        <v>68957.899999999994</v>
      </c>
      <c r="O123" s="62">
        <v>0.19</v>
      </c>
      <c r="P123" s="67">
        <f t="shared" si="24"/>
        <v>13102.000999999998</v>
      </c>
      <c r="Q123" s="67">
        <f t="shared" si="25"/>
        <v>164119.802</v>
      </c>
      <c r="R123" s="68">
        <f>+(F123+J123+N123)/3</f>
        <v>68957.899999999994</v>
      </c>
      <c r="S123" s="62">
        <v>0.19</v>
      </c>
      <c r="T123" s="68">
        <f t="shared" si="26"/>
        <v>13102.000999999998</v>
      </c>
      <c r="U123" s="66">
        <f t="shared" si="27"/>
        <v>164119.802</v>
      </c>
    </row>
    <row r="124" spans="1:21" ht="15" customHeight="1" x14ac:dyDescent="0.2">
      <c r="A124" s="16">
        <f t="shared" si="28"/>
        <v>16</v>
      </c>
      <c r="B124" s="23" t="s">
        <v>87</v>
      </c>
      <c r="C124" s="25" t="s">
        <v>28</v>
      </c>
      <c r="D124" s="72">
        <v>2</v>
      </c>
      <c r="E124" s="26">
        <v>1</v>
      </c>
      <c r="F124" s="70">
        <v>45833.29</v>
      </c>
      <c r="G124" s="62">
        <v>0.19</v>
      </c>
      <c r="H124" s="70">
        <f t="shared" si="21"/>
        <v>8708.3251</v>
      </c>
      <c r="I124" s="70">
        <f t="shared" si="22"/>
        <v>109083.23020000001</v>
      </c>
      <c r="J124" s="70">
        <v>46759.21</v>
      </c>
      <c r="K124" s="62">
        <v>0.19</v>
      </c>
      <c r="L124" s="67">
        <f>+J124*K124</f>
        <v>8884.2499000000007</v>
      </c>
      <c r="M124" s="67">
        <f t="shared" si="23"/>
        <v>111286.9198</v>
      </c>
      <c r="N124" s="67">
        <v>46296.25</v>
      </c>
      <c r="O124" s="62">
        <v>0.19</v>
      </c>
      <c r="P124" s="67">
        <f t="shared" si="24"/>
        <v>8796.2875000000004</v>
      </c>
      <c r="Q124" s="67">
        <f t="shared" si="25"/>
        <v>110185.075</v>
      </c>
      <c r="R124" s="68">
        <f>+(F124+J124+N124)/3</f>
        <v>46296.25</v>
      </c>
      <c r="S124" s="62">
        <v>0.19</v>
      </c>
      <c r="T124" s="68">
        <f t="shared" si="26"/>
        <v>8796.2875000000004</v>
      </c>
      <c r="U124" s="66">
        <f t="shared" si="27"/>
        <v>110185.075</v>
      </c>
    </row>
    <row r="125" spans="1:21" ht="15" customHeight="1" x14ac:dyDescent="0.2">
      <c r="A125" s="16">
        <f t="shared" si="28"/>
        <v>17</v>
      </c>
      <c r="B125" s="23" t="s">
        <v>88</v>
      </c>
      <c r="C125" s="25" t="s">
        <v>28</v>
      </c>
      <c r="D125" s="72">
        <v>2</v>
      </c>
      <c r="E125" s="26">
        <v>1</v>
      </c>
      <c r="F125" s="70">
        <v>8984.25</v>
      </c>
      <c r="G125" s="62">
        <v>0.19</v>
      </c>
      <c r="H125" s="70">
        <f t="shared" si="21"/>
        <v>1707.0074999999999</v>
      </c>
      <c r="I125" s="70">
        <f t="shared" si="22"/>
        <v>21382.514999999999</v>
      </c>
      <c r="J125" s="70">
        <v>9165.75</v>
      </c>
      <c r="K125" s="62">
        <v>0.19</v>
      </c>
      <c r="L125" s="67">
        <f>+J125*K125</f>
        <v>1741.4925000000001</v>
      </c>
      <c r="M125" s="67">
        <f t="shared" si="23"/>
        <v>21814.485000000001</v>
      </c>
      <c r="N125" s="67">
        <v>9075</v>
      </c>
      <c r="O125" s="62">
        <v>0.19</v>
      </c>
      <c r="P125" s="67">
        <f t="shared" si="24"/>
        <v>1724.25</v>
      </c>
      <c r="Q125" s="67">
        <f t="shared" si="25"/>
        <v>21598.5</v>
      </c>
      <c r="R125" s="68">
        <f>+(F125+J125+N125)/3</f>
        <v>9075</v>
      </c>
      <c r="S125" s="62">
        <v>0.19</v>
      </c>
      <c r="T125" s="68">
        <f t="shared" si="26"/>
        <v>1724.25</v>
      </c>
      <c r="U125" s="66">
        <f t="shared" si="27"/>
        <v>21598.5</v>
      </c>
    </row>
    <row r="126" spans="1:21" ht="15" customHeight="1" x14ac:dyDescent="0.2">
      <c r="A126" s="16">
        <f t="shared" si="28"/>
        <v>18</v>
      </c>
      <c r="B126" s="23" t="s">
        <v>89</v>
      </c>
      <c r="C126" s="25" t="s">
        <v>28</v>
      </c>
      <c r="D126" s="72">
        <v>2</v>
      </c>
      <c r="E126" s="26">
        <v>1</v>
      </c>
      <c r="F126" s="70">
        <v>350113.5</v>
      </c>
      <c r="G126" s="62">
        <v>0.19</v>
      </c>
      <c r="H126" s="70">
        <f t="shared" si="21"/>
        <v>66521.565000000002</v>
      </c>
      <c r="I126" s="70">
        <f t="shared" si="22"/>
        <v>833270.13</v>
      </c>
      <c r="J126" s="70">
        <v>357186.5</v>
      </c>
      <c r="K126" s="62">
        <v>0.19</v>
      </c>
      <c r="L126" s="67">
        <f>+J126*K126</f>
        <v>67865.434999999998</v>
      </c>
      <c r="M126" s="67">
        <f t="shared" si="23"/>
        <v>850103.87</v>
      </c>
      <c r="N126" s="67">
        <v>353650</v>
      </c>
      <c r="O126" s="62">
        <v>0.19</v>
      </c>
      <c r="P126" s="67">
        <f t="shared" si="24"/>
        <v>67193.5</v>
      </c>
      <c r="Q126" s="67">
        <f t="shared" si="25"/>
        <v>841687</v>
      </c>
      <c r="R126" s="68">
        <f>+(F126+J126+N126)/3</f>
        <v>353650</v>
      </c>
      <c r="S126" s="62">
        <v>0.19</v>
      </c>
      <c r="T126" s="68">
        <f t="shared" si="26"/>
        <v>67193.5</v>
      </c>
      <c r="U126" s="66">
        <f t="shared" si="27"/>
        <v>841687</v>
      </c>
    </row>
    <row r="127" spans="1:21" ht="15" customHeight="1" x14ac:dyDescent="0.2">
      <c r="A127" s="16">
        <f t="shared" si="28"/>
        <v>19</v>
      </c>
      <c r="B127" s="23" t="s">
        <v>90</v>
      </c>
      <c r="C127" s="25" t="s">
        <v>28</v>
      </c>
      <c r="D127" s="72">
        <v>2</v>
      </c>
      <c r="E127" s="26">
        <v>1</v>
      </c>
      <c r="F127" s="70">
        <v>35011.35</v>
      </c>
      <c r="G127" s="62">
        <v>0.19</v>
      </c>
      <c r="H127" s="70">
        <f t="shared" si="21"/>
        <v>6652.1565000000001</v>
      </c>
      <c r="I127" s="70">
        <f t="shared" si="22"/>
        <v>83327.012999999992</v>
      </c>
      <c r="J127" s="70">
        <v>35718.654000000002</v>
      </c>
      <c r="K127" s="62">
        <v>0.19</v>
      </c>
      <c r="L127" s="67">
        <f>+J127*K127</f>
        <v>6786.5442600000006</v>
      </c>
      <c r="M127" s="67">
        <f t="shared" si="23"/>
        <v>85010.396520000009</v>
      </c>
      <c r="N127" s="67">
        <v>35365</v>
      </c>
      <c r="O127" s="62">
        <v>0.19</v>
      </c>
      <c r="P127" s="67">
        <f t="shared" si="24"/>
        <v>6719.35</v>
      </c>
      <c r="Q127" s="67">
        <f t="shared" si="25"/>
        <v>84168.7</v>
      </c>
      <c r="R127" s="68">
        <f>+(F127+J127+N127)/3</f>
        <v>35365.001333333334</v>
      </c>
      <c r="S127" s="62">
        <v>0.19</v>
      </c>
      <c r="T127" s="68">
        <f t="shared" si="26"/>
        <v>6719.3502533333331</v>
      </c>
      <c r="U127" s="66">
        <f t="shared" si="27"/>
        <v>84168.703173333328</v>
      </c>
    </row>
    <row r="128" spans="1:21" ht="15" customHeight="1" x14ac:dyDescent="0.2">
      <c r="A128" s="16">
        <f t="shared" si="28"/>
        <v>20</v>
      </c>
      <c r="B128" s="23" t="s">
        <v>91</v>
      </c>
      <c r="C128" s="25" t="s">
        <v>28</v>
      </c>
      <c r="D128" s="72">
        <v>2</v>
      </c>
      <c r="E128" s="26">
        <v>1</v>
      </c>
      <c r="F128" s="70">
        <v>35011.35</v>
      </c>
      <c r="G128" s="62">
        <v>0.19</v>
      </c>
      <c r="H128" s="70">
        <f t="shared" si="21"/>
        <v>6652.1565000000001</v>
      </c>
      <c r="I128" s="70">
        <f t="shared" si="22"/>
        <v>83327.012999999992</v>
      </c>
      <c r="J128" s="70">
        <v>35718.65</v>
      </c>
      <c r="K128" s="62">
        <v>0.19</v>
      </c>
      <c r="L128" s="67">
        <f>+J128*K128</f>
        <v>6786.5435000000007</v>
      </c>
      <c r="M128" s="67">
        <f t="shared" si="23"/>
        <v>85010.387000000002</v>
      </c>
      <c r="N128" s="67">
        <v>35365</v>
      </c>
      <c r="O128" s="62">
        <v>0.19</v>
      </c>
      <c r="P128" s="67">
        <f t="shared" si="24"/>
        <v>6719.35</v>
      </c>
      <c r="Q128" s="67">
        <f t="shared" si="25"/>
        <v>84168.7</v>
      </c>
      <c r="R128" s="68">
        <f>+(F128+J128+N128)/3</f>
        <v>35365</v>
      </c>
      <c r="S128" s="62">
        <v>0.19</v>
      </c>
      <c r="T128" s="68">
        <f t="shared" si="26"/>
        <v>6719.35</v>
      </c>
      <c r="U128" s="66">
        <f t="shared" si="27"/>
        <v>84168.7</v>
      </c>
    </row>
    <row r="129" spans="1:21" ht="15" customHeight="1" x14ac:dyDescent="0.2">
      <c r="A129" s="16">
        <f t="shared" si="28"/>
        <v>21</v>
      </c>
      <c r="B129" s="23" t="s">
        <v>92</v>
      </c>
      <c r="C129" s="25" t="s">
        <v>28</v>
      </c>
      <c r="D129" s="72">
        <v>2</v>
      </c>
      <c r="E129" s="26">
        <v>1</v>
      </c>
      <c r="F129" s="70">
        <v>35011.35</v>
      </c>
      <c r="G129" s="62">
        <v>0.19</v>
      </c>
      <c r="H129" s="70">
        <f t="shared" si="21"/>
        <v>6652.1565000000001</v>
      </c>
      <c r="I129" s="70">
        <f t="shared" si="22"/>
        <v>83327.012999999992</v>
      </c>
      <c r="J129" s="70">
        <v>35718.65</v>
      </c>
      <c r="K129" s="62">
        <v>0.19</v>
      </c>
      <c r="L129" s="67">
        <f>+J129*K129</f>
        <v>6786.5435000000007</v>
      </c>
      <c r="M129" s="67">
        <f t="shared" si="23"/>
        <v>85010.387000000002</v>
      </c>
      <c r="N129" s="67">
        <v>35365</v>
      </c>
      <c r="O129" s="62">
        <v>0.19</v>
      </c>
      <c r="P129" s="67">
        <f t="shared" si="24"/>
        <v>6719.35</v>
      </c>
      <c r="Q129" s="67">
        <f t="shared" si="25"/>
        <v>84168.7</v>
      </c>
      <c r="R129" s="68">
        <f>+(F129+J129+N129)/3</f>
        <v>35365</v>
      </c>
      <c r="S129" s="62">
        <v>0.19</v>
      </c>
      <c r="T129" s="68">
        <f t="shared" si="26"/>
        <v>6719.35</v>
      </c>
      <c r="U129" s="66">
        <f t="shared" si="27"/>
        <v>84168.7</v>
      </c>
    </row>
    <row r="130" spans="1:21" ht="15" customHeight="1" x14ac:dyDescent="0.2">
      <c r="A130" s="16">
        <f t="shared" si="28"/>
        <v>22</v>
      </c>
      <c r="B130" s="23" t="s">
        <v>93</v>
      </c>
      <c r="C130" s="25" t="s">
        <v>28</v>
      </c>
      <c r="D130" s="72">
        <v>2</v>
      </c>
      <c r="E130" s="26">
        <v>1</v>
      </c>
      <c r="F130" s="70">
        <v>44948.480000000003</v>
      </c>
      <c r="G130" s="62">
        <v>0.19</v>
      </c>
      <c r="H130" s="70">
        <f t="shared" si="21"/>
        <v>8540.2112000000016</v>
      </c>
      <c r="I130" s="70">
        <f t="shared" si="22"/>
        <v>106977.3824</v>
      </c>
      <c r="J130" s="70">
        <v>45856.53</v>
      </c>
      <c r="K130" s="62">
        <v>0.19</v>
      </c>
      <c r="L130" s="67">
        <f>+J130*K130</f>
        <v>8712.7407000000003</v>
      </c>
      <c r="M130" s="67">
        <f t="shared" si="23"/>
        <v>109138.5414</v>
      </c>
      <c r="N130" s="67">
        <v>45402.5</v>
      </c>
      <c r="O130" s="62">
        <v>0.19</v>
      </c>
      <c r="P130" s="67">
        <f t="shared" si="24"/>
        <v>8626.4750000000004</v>
      </c>
      <c r="Q130" s="67">
        <f t="shared" si="25"/>
        <v>108057.95</v>
      </c>
      <c r="R130" s="68">
        <f>+(F130+J130+N130)/3</f>
        <v>45402.503333333334</v>
      </c>
      <c r="S130" s="62">
        <v>0.19</v>
      </c>
      <c r="T130" s="68">
        <f t="shared" si="26"/>
        <v>8626.4756333333335</v>
      </c>
      <c r="U130" s="66">
        <f t="shared" si="27"/>
        <v>108057.95793333334</v>
      </c>
    </row>
    <row r="131" spans="1:21" ht="15" customHeight="1" x14ac:dyDescent="0.2">
      <c r="A131" s="16">
        <f t="shared" si="28"/>
        <v>23</v>
      </c>
      <c r="B131" s="23" t="s">
        <v>54</v>
      </c>
      <c r="C131" s="25" t="s">
        <v>28</v>
      </c>
      <c r="D131" s="72">
        <v>2</v>
      </c>
      <c r="E131" s="26">
        <v>1</v>
      </c>
      <c r="F131" s="70">
        <v>17206.2</v>
      </c>
      <c r="G131" s="62">
        <v>0.19</v>
      </c>
      <c r="H131" s="70">
        <f t="shared" si="21"/>
        <v>3269.1780000000003</v>
      </c>
      <c r="I131" s="70">
        <f t="shared" si="22"/>
        <v>40950.756000000001</v>
      </c>
      <c r="J131" s="70">
        <v>17553.8</v>
      </c>
      <c r="K131" s="62">
        <v>0.19</v>
      </c>
      <c r="L131" s="67">
        <f>+J131*K131</f>
        <v>3335.2219999999998</v>
      </c>
      <c r="M131" s="67">
        <f t="shared" si="23"/>
        <v>41778.043999999994</v>
      </c>
      <c r="N131" s="67">
        <v>17380</v>
      </c>
      <c r="O131" s="62">
        <v>0.19</v>
      </c>
      <c r="P131" s="67">
        <f t="shared" si="24"/>
        <v>3302.2</v>
      </c>
      <c r="Q131" s="67">
        <f t="shared" si="25"/>
        <v>41364.400000000001</v>
      </c>
      <c r="R131" s="68">
        <f>+(F131+J131+N131)/3</f>
        <v>17380</v>
      </c>
      <c r="S131" s="62">
        <v>0.19</v>
      </c>
      <c r="T131" s="68">
        <f t="shared" si="26"/>
        <v>3302.2</v>
      </c>
      <c r="U131" s="66">
        <f t="shared" si="27"/>
        <v>41364.400000000001</v>
      </c>
    </row>
    <row r="132" spans="1:21" ht="15" customHeight="1" x14ac:dyDescent="0.2">
      <c r="A132" s="16">
        <f t="shared" si="28"/>
        <v>24</v>
      </c>
      <c r="B132" s="23" t="s">
        <v>55</v>
      </c>
      <c r="C132" s="25" t="s">
        <v>28</v>
      </c>
      <c r="D132" s="72">
        <v>2</v>
      </c>
      <c r="E132" s="26">
        <v>1</v>
      </c>
      <c r="F132" s="70">
        <v>17206.2</v>
      </c>
      <c r="G132" s="62">
        <v>0.19</v>
      </c>
      <c r="H132" s="70">
        <f t="shared" si="21"/>
        <v>3269.1780000000003</v>
      </c>
      <c r="I132" s="70">
        <f t="shared" si="22"/>
        <v>40950.756000000001</v>
      </c>
      <c r="J132" s="70">
        <v>17553.8</v>
      </c>
      <c r="K132" s="62">
        <v>0.19</v>
      </c>
      <c r="L132" s="67">
        <f>+J132*K132</f>
        <v>3335.2219999999998</v>
      </c>
      <c r="M132" s="67">
        <f t="shared" si="23"/>
        <v>41778.043999999994</v>
      </c>
      <c r="N132" s="67">
        <v>17380</v>
      </c>
      <c r="O132" s="62">
        <v>0.19</v>
      </c>
      <c r="P132" s="67">
        <f t="shared" si="24"/>
        <v>3302.2</v>
      </c>
      <c r="Q132" s="67">
        <f t="shared" si="25"/>
        <v>41364.400000000001</v>
      </c>
      <c r="R132" s="68">
        <f>+(F132+J132+N132)/3</f>
        <v>17380</v>
      </c>
      <c r="S132" s="62">
        <v>0.19</v>
      </c>
      <c r="T132" s="68">
        <f t="shared" si="26"/>
        <v>3302.2</v>
      </c>
      <c r="U132" s="66">
        <f t="shared" si="27"/>
        <v>41364.400000000001</v>
      </c>
    </row>
    <row r="133" spans="1:21" ht="30" customHeight="1" x14ac:dyDescent="0.2">
      <c r="A133" s="16">
        <f t="shared" si="28"/>
        <v>25</v>
      </c>
      <c r="B133" s="23" t="s">
        <v>94</v>
      </c>
      <c r="C133" s="25" t="s">
        <v>95</v>
      </c>
      <c r="D133" s="72">
        <v>2</v>
      </c>
      <c r="E133" s="26">
        <v>1</v>
      </c>
      <c r="F133" s="70">
        <v>3702.6</v>
      </c>
      <c r="G133" s="62">
        <v>0.19</v>
      </c>
      <c r="H133" s="70">
        <f t="shared" si="21"/>
        <v>703.49400000000003</v>
      </c>
      <c r="I133" s="70">
        <f t="shared" si="22"/>
        <v>8812.1880000000001</v>
      </c>
      <c r="J133" s="70">
        <v>3777.4</v>
      </c>
      <c r="K133" s="62">
        <v>0.19</v>
      </c>
      <c r="L133" s="67">
        <f>+J133*K133</f>
        <v>717.70600000000002</v>
      </c>
      <c r="M133" s="67">
        <f t="shared" si="23"/>
        <v>8990.2119999999995</v>
      </c>
      <c r="N133" s="67">
        <v>3740</v>
      </c>
      <c r="O133" s="62">
        <v>0.19</v>
      </c>
      <c r="P133" s="67">
        <f t="shared" si="24"/>
        <v>710.6</v>
      </c>
      <c r="Q133" s="67">
        <f t="shared" si="25"/>
        <v>8901.2000000000007</v>
      </c>
      <c r="R133" s="68">
        <f>+(F133+J133+N133)/3</f>
        <v>3740</v>
      </c>
      <c r="S133" s="62">
        <v>0.19</v>
      </c>
      <c r="T133" s="68">
        <f t="shared" si="26"/>
        <v>710.6</v>
      </c>
      <c r="U133" s="66">
        <f t="shared" si="27"/>
        <v>8901.2000000000007</v>
      </c>
    </row>
    <row r="134" spans="1:21" ht="15" customHeight="1" x14ac:dyDescent="0.2">
      <c r="A134" s="16">
        <f t="shared" si="28"/>
        <v>26</v>
      </c>
      <c r="B134" s="23" t="s">
        <v>60</v>
      </c>
      <c r="C134" s="25" t="s">
        <v>96</v>
      </c>
      <c r="D134" s="72">
        <v>2</v>
      </c>
      <c r="E134" s="26">
        <v>1</v>
      </c>
      <c r="F134" s="70">
        <v>3452.13</v>
      </c>
      <c r="G134" s="62">
        <v>0.19</v>
      </c>
      <c r="H134" s="70">
        <f t="shared" si="21"/>
        <v>655.90470000000005</v>
      </c>
      <c r="I134" s="70">
        <f t="shared" si="22"/>
        <v>8216.0694000000003</v>
      </c>
      <c r="J134" s="70">
        <v>3521.87</v>
      </c>
      <c r="K134" s="62">
        <v>0.19</v>
      </c>
      <c r="L134" s="67">
        <f>+J134*K134</f>
        <v>669.15530000000001</v>
      </c>
      <c r="M134" s="67">
        <f t="shared" si="23"/>
        <v>8382.0506000000005</v>
      </c>
      <c r="N134" s="67">
        <v>3487</v>
      </c>
      <c r="O134" s="62">
        <v>0.19</v>
      </c>
      <c r="P134" s="67">
        <f t="shared" si="24"/>
        <v>662.53</v>
      </c>
      <c r="Q134" s="67">
        <f t="shared" si="25"/>
        <v>8299.06</v>
      </c>
      <c r="R134" s="68">
        <f>+(F134+J134+N134)/3</f>
        <v>3487</v>
      </c>
      <c r="S134" s="62">
        <v>0.19</v>
      </c>
      <c r="T134" s="68">
        <f t="shared" si="26"/>
        <v>662.53</v>
      </c>
      <c r="U134" s="66">
        <f t="shared" si="27"/>
        <v>8299.06</v>
      </c>
    </row>
    <row r="135" spans="1:21" ht="15" customHeight="1" x14ac:dyDescent="0.2">
      <c r="A135" s="16">
        <f t="shared" si="28"/>
        <v>27</v>
      </c>
      <c r="B135" s="23" t="s">
        <v>97</v>
      </c>
      <c r="C135" s="25" t="s">
        <v>28</v>
      </c>
      <c r="D135" s="72">
        <v>2</v>
      </c>
      <c r="E135" s="26">
        <v>1</v>
      </c>
      <c r="F135" s="70">
        <v>54722.25</v>
      </c>
      <c r="G135" s="62">
        <v>0.19</v>
      </c>
      <c r="H135" s="70">
        <f t="shared" si="21"/>
        <v>10397.227500000001</v>
      </c>
      <c r="I135" s="70">
        <f t="shared" si="22"/>
        <v>130238.955</v>
      </c>
      <c r="J135" s="70">
        <v>55827.75</v>
      </c>
      <c r="K135" s="62">
        <v>0.19</v>
      </c>
      <c r="L135" s="67">
        <f>+J135*K135</f>
        <v>10607.272500000001</v>
      </c>
      <c r="M135" s="67">
        <f t="shared" si="23"/>
        <v>132870.04500000001</v>
      </c>
      <c r="N135" s="67">
        <v>55275</v>
      </c>
      <c r="O135" s="62">
        <v>0.19</v>
      </c>
      <c r="P135" s="67">
        <f t="shared" si="24"/>
        <v>10502.25</v>
      </c>
      <c r="Q135" s="67">
        <f t="shared" si="25"/>
        <v>131554.5</v>
      </c>
      <c r="R135" s="68">
        <f>+(F135+J135+N135)/3</f>
        <v>55275</v>
      </c>
      <c r="S135" s="62">
        <v>0.19</v>
      </c>
      <c r="T135" s="68">
        <f t="shared" si="26"/>
        <v>10502.25</v>
      </c>
      <c r="U135" s="66">
        <f t="shared" si="27"/>
        <v>131554.5</v>
      </c>
    </row>
    <row r="136" spans="1:21" ht="15" customHeight="1" x14ac:dyDescent="0.2">
      <c r="A136" s="16">
        <f t="shared" si="28"/>
        <v>28</v>
      </c>
      <c r="B136" s="23" t="s">
        <v>66</v>
      </c>
      <c r="C136" s="25" t="s">
        <v>28</v>
      </c>
      <c r="D136" s="72">
        <v>2</v>
      </c>
      <c r="E136" s="26">
        <v>1</v>
      </c>
      <c r="F136" s="70">
        <v>19248.080000000002</v>
      </c>
      <c r="G136" s="62">
        <v>0.19</v>
      </c>
      <c r="H136" s="70">
        <f t="shared" si="21"/>
        <v>3657.1352000000002</v>
      </c>
      <c r="I136" s="70">
        <f t="shared" si="22"/>
        <v>45810.430400000005</v>
      </c>
      <c r="J136" s="70">
        <v>19636.93</v>
      </c>
      <c r="K136" s="62">
        <v>0.19</v>
      </c>
      <c r="L136" s="67">
        <f>+J136*K136</f>
        <v>3731.0167000000001</v>
      </c>
      <c r="M136" s="67">
        <f t="shared" si="23"/>
        <v>46735.893400000001</v>
      </c>
      <c r="N136" s="67">
        <v>19442.5</v>
      </c>
      <c r="O136" s="62">
        <v>0.19</v>
      </c>
      <c r="P136" s="67">
        <f t="shared" si="24"/>
        <v>3694.0749999999998</v>
      </c>
      <c r="Q136" s="67">
        <f t="shared" si="25"/>
        <v>46273.15</v>
      </c>
      <c r="R136" s="68">
        <f>+(F136+J136+N136)/3</f>
        <v>19442.503333333334</v>
      </c>
      <c r="S136" s="62">
        <v>0.19</v>
      </c>
      <c r="T136" s="68">
        <f t="shared" si="26"/>
        <v>3694.0756333333334</v>
      </c>
      <c r="U136" s="66">
        <f t="shared" si="27"/>
        <v>46273.157933333336</v>
      </c>
    </row>
    <row r="137" spans="1:21" ht="15" customHeight="1" x14ac:dyDescent="0.2">
      <c r="A137" s="16">
        <f t="shared" si="28"/>
        <v>29</v>
      </c>
      <c r="B137" s="23" t="s">
        <v>98</v>
      </c>
      <c r="C137" s="25" t="s">
        <v>99</v>
      </c>
      <c r="D137" s="72">
        <v>2</v>
      </c>
      <c r="E137" s="26">
        <v>1</v>
      </c>
      <c r="F137" s="70">
        <v>2463.86</v>
      </c>
      <c r="G137" s="62">
        <v>0.19</v>
      </c>
      <c r="H137" s="70">
        <f t="shared" si="21"/>
        <v>468.13340000000005</v>
      </c>
      <c r="I137" s="70">
        <f t="shared" si="22"/>
        <v>5863.9868000000006</v>
      </c>
      <c r="J137" s="70">
        <v>2513.64</v>
      </c>
      <c r="K137" s="62">
        <v>0.19</v>
      </c>
      <c r="L137" s="67">
        <f>+J137*K137</f>
        <v>477.59159999999997</v>
      </c>
      <c r="M137" s="67">
        <f t="shared" si="23"/>
        <v>5982.4632000000001</v>
      </c>
      <c r="N137" s="67">
        <v>2488.75</v>
      </c>
      <c r="O137" s="62">
        <v>0.19</v>
      </c>
      <c r="P137" s="67">
        <f t="shared" si="24"/>
        <v>472.86250000000001</v>
      </c>
      <c r="Q137" s="67">
        <f t="shared" si="25"/>
        <v>5923.2250000000004</v>
      </c>
      <c r="R137" s="68">
        <f>+(F137+J137+N137)/3</f>
        <v>2488.75</v>
      </c>
      <c r="S137" s="62">
        <v>0.19</v>
      </c>
      <c r="T137" s="68">
        <f t="shared" si="26"/>
        <v>472.86250000000001</v>
      </c>
      <c r="U137" s="66">
        <f t="shared" si="27"/>
        <v>5923.2250000000004</v>
      </c>
    </row>
    <row r="138" spans="1:21" ht="15" customHeight="1" x14ac:dyDescent="0.2">
      <c r="A138" s="16">
        <f t="shared" si="28"/>
        <v>30</v>
      </c>
      <c r="B138" s="23" t="s">
        <v>100</v>
      </c>
      <c r="C138" s="25" t="s">
        <v>28</v>
      </c>
      <c r="D138" s="72">
        <v>2</v>
      </c>
      <c r="E138" s="26">
        <v>1</v>
      </c>
      <c r="F138" s="70">
        <v>284229</v>
      </c>
      <c r="G138" s="62">
        <v>0.19</v>
      </c>
      <c r="H138" s="70">
        <f t="shared" si="21"/>
        <v>54003.51</v>
      </c>
      <c r="I138" s="70">
        <f t="shared" si="22"/>
        <v>676465.02</v>
      </c>
      <c r="J138" s="70">
        <v>289971</v>
      </c>
      <c r="K138" s="62">
        <v>0.19</v>
      </c>
      <c r="L138" s="67">
        <f>+J138*K138</f>
        <v>55094.49</v>
      </c>
      <c r="M138" s="67">
        <f t="shared" si="23"/>
        <v>690130.98</v>
      </c>
      <c r="N138" s="67">
        <v>287100</v>
      </c>
      <c r="O138" s="62">
        <v>0.19</v>
      </c>
      <c r="P138" s="67">
        <f t="shared" si="24"/>
        <v>54549</v>
      </c>
      <c r="Q138" s="67">
        <f t="shared" si="25"/>
        <v>683298</v>
      </c>
      <c r="R138" s="68">
        <f>+(F138+J138+N138)/3</f>
        <v>287100</v>
      </c>
      <c r="S138" s="62">
        <v>0.19</v>
      </c>
      <c r="T138" s="68">
        <f t="shared" si="26"/>
        <v>54549</v>
      </c>
      <c r="U138" s="66">
        <f t="shared" si="27"/>
        <v>683298</v>
      </c>
    </row>
    <row r="139" spans="1:21" ht="15" customHeight="1" x14ac:dyDescent="0.2">
      <c r="A139" s="16">
        <f t="shared" si="28"/>
        <v>31</v>
      </c>
      <c r="B139" s="23" t="s">
        <v>101</v>
      </c>
      <c r="C139" s="25" t="s">
        <v>102</v>
      </c>
      <c r="D139" s="72">
        <v>2</v>
      </c>
      <c r="E139" s="26">
        <v>1</v>
      </c>
      <c r="F139" s="70">
        <v>9196.61</v>
      </c>
      <c r="G139" s="62">
        <v>0.19</v>
      </c>
      <c r="H139" s="70">
        <f t="shared" si="21"/>
        <v>1747.3559</v>
      </c>
      <c r="I139" s="70">
        <f t="shared" si="22"/>
        <v>21887.931800000002</v>
      </c>
      <c r="J139" s="70">
        <v>9382.4</v>
      </c>
      <c r="K139" s="62">
        <v>0.19</v>
      </c>
      <c r="L139" s="67">
        <f>+J139*K139</f>
        <v>1782.6559999999999</v>
      </c>
      <c r="M139" s="67">
        <f t="shared" si="23"/>
        <v>22330.112000000001</v>
      </c>
      <c r="N139" s="67">
        <v>9289.5</v>
      </c>
      <c r="O139" s="62">
        <v>0.19</v>
      </c>
      <c r="P139" s="67">
        <f t="shared" si="24"/>
        <v>1765.0050000000001</v>
      </c>
      <c r="Q139" s="67">
        <f t="shared" si="25"/>
        <v>22109.010000000002</v>
      </c>
      <c r="R139" s="68">
        <f>+(F139+J139+N139)/3</f>
        <v>9289.503333333334</v>
      </c>
      <c r="S139" s="62">
        <v>0.19</v>
      </c>
      <c r="T139" s="68">
        <f t="shared" si="26"/>
        <v>1765.0056333333334</v>
      </c>
      <c r="U139" s="66">
        <f t="shared" si="27"/>
        <v>22109.017933333336</v>
      </c>
    </row>
    <row r="140" spans="1:21" ht="15" customHeight="1" x14ac:dyDescent="0.2">
      <c r="A140" s="16">
        <f t="shared" si="28"/>
        <v>32</v>
      </c>
      <c r="B140" s="23" t="s">
        <v>69</v>
      </c>
      <c r="C140" s="25" t="s">
        <v>28</v>
      </c>
      <c r="D140" s="72">
        <v>2</v>
      </c>
      <c r="E140" s="26">
        <v>1</v>
      </c>
      <c r="F140" s="70">
        <v>35011.35</v>
      </c>
      <c r="G140" s="62">
        <v>0.19</v>
      </c>
      <c r="H140" s="70">
        <f t="shared" si="21"/>
        <v>6652.1565000000001</v>
      </c>
      <c r="I140" s="70">
        <f t="shared" si="22"/>
        <v>83327.012999999992</v>
      </c>
      <c r="J140" s="70">
        <v>35718.65</v>
      </c>
      <c r="K140" s="62">
        <v>0.19</v>
      </c>
      <c r="L140" s="67">
        <f>+J140*K140</f>
        <v>6786.5435000000007</v>
      </c>
      <c r="M140" s="67">
        <f t="shared" si="23"/>
        <v>85010.387000000002</v>
      </c>
      <c r="N140" s="67">
        <v>35365</v>
      </c>
      <c r="O140" s="62">
        <v>0.19</v>
      </c>
      <c r="P140" s="67">
        <f t="shared" si="24"/>
        <v>6719.35</v>
      </c>
      <c r="Q140" s="67">
        <f t="shared" si="25"/>
        <v>84168.7</v>
      </c>
      <c r="R140" s="68">
        <f>+(F140+J140+N140)/3</f>
        <v>35365</v>
      </c>
      <c r="S140" s="62">
        <v>0.19</v>
      </c>
      <c r="T140" s="68">
        <f t="shared" si="26"/>
        <v>6719.35</v>
      </c>
      <c r="U140" s="66">
        <f t="shared" si="27"/>
        <v>84168.7</v>
      </c>
    </row>
    <row r="141" spans="1:21" ht="15" customHeight="1" x14ac:dyDescent="0.2">
      <c r="U141" s="71">
        <f>SUM(U109:U140)</f>
        <v>3834647.4986400004</v>
      </c>
    </row>
    <row r="142" spans="1:21" ht="15" customHeight="1" x14ac:dyDescent="0.2">
      <c r="U142" s="73">
        <f>+U60+U104+U141</f>
        <v>22340610.155406669</v>
      </c>
    </row>
    <row r="143" spans="1:21" ht="15" customHeight="1" x14ac:dyDescent="0.2">
      <c r="U143" s="71"/>
    </row>
    <row r="144" spans="1:21" ht="15" customHeight="1" x14ac:dyDescent="0.2">
      <c r="U144" s="71"/>
    </row>
    <row r="145" spans="2:21" ht="15" customHeight="1" x14ac:dyDescent="0.2">
      <c r="U145" s="71"/>
    </row>
    <row r="146" spans="2:21" ht="15" customHeight="1" x14ac:dyDescent="0.2">
      <c r="U146" s="71"/>
    </row>
    <row r="148" spans="2:21" ht="15" customHeight="1" x14ac:dyDescent="0.2">
      <c r="C148" s="2"/>
      <c r="U148" s="2"/>
    </row>
    <row r="149" spans="2:21" ht="15" customHeight="1" x14ac:dyDescent="0.2">
      <c r="B149" s="75" t="s">
        <v>107</v>
      </c>
      <c r="C149" s="75"/>
    </row>
    <row r="150" spans="2:21" ht="15" customHeight="1" x14ac:dyDescent="0.2">
      <c r="B150" s="75" t="s">
        <v>108</v>
      </c>
      <c r="C150" s="75"/>
    </row>
    <row r="151" spans="2:21" ht="15" customHeight="1" x14ac:dyDescent="0.2">
      <c r="B151" s="75" t="s">
        <v>109</v>
      </c>
      <c r="C151" s="75"/>
    </row>
    <row r="152" spans="2:21" ht="15" customHeight="1" x14ac:dyDescent="0.2">
      <c r="B152" s="75" t="s">
        <v>110</v>
      </c>
      <c r="C152" s="75"/>
    </row>
  </sheetData>
  <sortState xmlns:xlrd2="http://schemas.microsoft.com/office/spreadsheetml/2017/richdata2" ref="B20:D59">
    <sortCondition ref="B20:B59"/>
  </sortState>
  <mergeCells count="49">
    <mergeCell ref="B149:C149"/>
    <mergeCell ref="B150:C150"/>
    <mergeCell ref="B151:C151"/>
    <mergeCell ref="B152:C152"/>
    <mergeCell ref="A1:U1"/>
    <mergeCell ref="A2:U2"/>
    <mergeCell ref="A3:U3"/>
    <mergeCell ref="A4:U4"/>
    <mergeCell ref="A5:U5"/>
    <mergeCell ref="F17:I17"/>
    <mergeCell ref="J17:M17"/>
    <mergeCell ref="R17:U17"/>
    <mergeCell ref="A17:A18"/>
    <mergeCell ref="A6:U6"/>
    <mergeCell ref="A8:U8"/>
    <mergeCell ref="A9:U9"/>
    <mergeCell ref="A10:U10"/>
    <mergeCell ref="C12:U12"/>
    <mergeCell ref="C13:U13"/>
    <mergeCell ref="D17:D18"/>
    <mergeCell ref="B17:B18"/>
    <mergeCell ref="C17:C18"/>
    <mergeCell ref="E17:E18"/>
    <mergeCell ref="A16:U16"/>
    <mergeCell ref="C14:U14"/>
    <mergeCell ref="N17:Q17"/>
    <mergeCell ref="B63:C63"/>
    <mergeCell ref="B60:C60"/>
    <mergeCell ref="A62:U62"/>
    <mergeCell ref="F64:I64"/>
    <mergeCell ref="J64:M64"/>
    <mergeCell ref="R64:U64"/>
    <mergeCell ref="A64:A65"/>
    <mergeCell ref="B64:B65"/>
    <mergeCell ref="C64:C65"/>
    <mergeCell ref="D64:D65"/>
    <mergeCell ref="E64:E65"/>
    <mergeCell ref="N64:Q64"/>
    <mergeCell ref="B106:C106"/>
    <mergeCell ref="F107:I107"/>
    <mergeCell ref="J107:M107"/>
    <mergeCell ref="R107:U107"/>
    <mergeCell ref="A105:U105"/>
    <mergeCell ref="N107:Q107"/>
    <mergeCell ref="A107:A108"/>
    <mergeCell ref="B107:B108"/>
    <mergeCell ref="C107:C108"/>
    <mergeCell ref="D107:D108"/>
    <mergeCell ref="E107:E108"/>
  </mergeCells>
  <printOptions horizontalCentered="1"/>
  <pageMargins left="0.23622047244094491" right="0.11811023622047245" top="0.35433070866141736" bottom="0.15748031496062992" header="0.31496062992125984" footer="0.31496062992125984"/>
  <pageSetup paperSize="14" scale="5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3E1215B0961C44DA602442F38402004" ma:contentTypeVersion="15" ma:contentTypeDescription="Create a new document." ma:contentTypeScope="" ma:versionID="d37b9c9fb9384f394b0eafa07e6d9281">
  <xsd:schema xmlns:xsd="http://www.w3.org/2001/XMLSchema" xmlns:xs="http://www.w3.org/2001/XMLSchema" xmlns:p="http://schemas.microsoft.com/office/2006/metadata/properties" xmlns:ns3="ecc29cc1-8852-4337-b8ac-edbe75bbe805" xmlns:ns4="33417d98-4e07-455d-b0bc-229ed0a8850c" targetNamespace="http://schemas.microsoft.com/office/2006/metadata/properties" ma:root="true" ma:fieldsID="94a8343502cec3c497dc8b5f4bbd293a" ns3:_="" ns4:_="">
    <xsd:import namespace="ecc29cc1-8852-4337-b8ac-edbe75bbe805"/>
    <xsd:import namespace="33417d98-4e07-455d-b0bc-229ed0a8850c"/>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c29cc1-8852-4337-b8ac-edbe75bbe8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3417d98-4e07-455d-b0bc-229ed0a8850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ecc29cc1-8852-4337-b8ac-edbe75bbe805" xsi:nil="true"/>
  </documentManagement>
</p:properties>
</file>

<file path=customXml/itemProps1.xml><?xml version="1.0" encoding="utf-8"?>
<ds:datastoreItem xmlns:ds="http://schemas.openxmlformats.org/officeDocument/2006/customXml" ds:itemID="{A3D7A818-2237-4449-B65D-8B25564567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c29cc1-8852-4337-b8ac-edbe75bbe805"/>
    <ds:schemaRef ds:uri="33417d98-4e07-455d-b0bc-229ed0a885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A80A2E-7078-4391-B252-FCC1C8C02E71}">
  <ds:schemaRefs>
    <ds:schemaRef ds:uri="http://schemas.microsoft.com/sharepoint/v3/contenttype/forms"/>
  </ds:schemaRefs>
</ds:datastoreItem>
</file>

<file path=customXml/itemProps3.xml><?xml version="1.0" encoding="utf-8"?>
<ds:datastoreItem xmlns:ds="http://schemas.openxmlformats.org/officeDocument/2006/customXml" ds:itemID="{34226EFA-B22D-4835-BA3B-DE7662E665F7}">
  <ds:schemaRefs>
    <ds:schemaRef ds:uri="http://schemas.microsoft.com/office/2006/metadata/properties"/>
    <ds:schemaRef ds:uri="http://schemas.microsoft.com/office/infopath/2007/PartnerControls"/>
    <ds:schemaRef ds:uri="ecc29cc1-8852-4337-b8ac-edbe75bbe80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final</vt:lpstr>
      <vt:lpstr>final!Área_de_impresión</vt:lpstr>
    </vt:vector>
  </TitlesOfParts>
  <Manager/>
  <Company>SENA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Monica Lizeth Garcia Vargas</cp:lastModifiedBy>
  <cp:revision/>
  <dcterms:created xsi:type="dcterms:W3CDTF">2012-07-24T14:25:19Z</dcterms:created>
  <dcterms:modified xsi:type="dcterms:W3CDTF">2025-10-28T15:57:15Z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0x01010083E1215B0961C44DA602442F38402004</vt:lpwstr>
  </property>
  <property fmtid="{D5CDD505-2E9C-101B-9397-08002B2CF9AE}" pid="3" name="MSIP_Label_fc111285-cafa-4fc9-8a9a-bd902089b24f_Enabled">
    <vt:lpwstr>true</vt:lpwstr>
  </property>
  <property fmtid="{D5CDD505-2E9C-101B-9397-08002B2CF9AE}" pid="4" name="MSIP_Label_fc111285-cafa-4fc9-8a9a-bd902089b24f_SetDate">
    <vt:lpwstr>2025-01-13T22:27:31Z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2694043d-0a66-41aa-867a-a9b6b9179110</vt:lpwstr>
  </property>
  <property fmtid="{D5CDD505-2E9C-101B-9397-08002B2CF9AE}" pid="9" name="MSIP_Label_fc111285-cafa-4fc9-8a9a-bd902089b24f_ContentBits">
    <vt:lpwstr>0</vt:lpwstr>
  </property>
</Properties>
</file>