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ercurio\OBRAS PUBLICAS\3. DIRECCIÓN DE MANTENIMIENTO\25. CONTRATOS 2025\07 ENV-09-32-0853-25 Mantenimiento Plantas Electricas\Informes de supervision\"/>
    </mc:Choice>
  </mc:AlternateContent>
  <bookViews>
    <workbookView xWindow="0" yWindow="0" windowWidth="28800" windowHeight="12435"/>
  </bookViews>
  <sheets>
    <sheet name="Informe" sheetId="1" r:id="rId1"/>
    <sheet name="programación" sheetId="2" r:id="rId2"/>
  </sheets>
  <definedNames>
    <definedName name="_xlnm.Print_Area" localSheetId="0">Informe!$A$1:$K$228</definedName>
    <definedName name="_xlnm.Print_Area" localSheetId="1">programación!$A$1:$Q$74</definedName>
    <definedName name="_xlnm.Print_Titles" localSheetId="1">programación!$1:$5</definedName>
  </definedNames>
  <calcPr calcId="152511"/>
</workbook>
</file>

<file path=xl/calcChain.xml><?xml version="1.0" encoding="utf-8"?>
<calcChain xmlns="http://schemas.openxmlformats.org/spreadsheetml/2006/main">
  <c r="P9" i="2" l="1"/>
  <c r="P7" i="2"/>
  <c r="E6" i="2"/>
  <c r="C19" i="1" l="1"/>
  <c r="I50" i="1" l="1"/>
  <c r="J85" i="1" l="1"/>
  <c r="I48" i="1" l="1"/>
  <c r="I49" i="1"/>
  <c r="I51" i="1"/>
  <c r="I52" i="1"/>
  <c r="I53" i="1"/>
  <c r="E69" i="2" l="1"/>
  <c r="S21" i="2"/>
  <c r="M18" i="1"/>
  <c r="L18" i="1"/>
  <c r="Q64" i="2"/>
  <c r="Q62" i="2"/>
  <c r="Q59" i="2"/>
  <c r="Q57" i="2"/>
  <c r="Q54" i="2"/>
  <c r="Q52" i="2"/>
  <c r="Q49" i="2"/>
  <c r="Q47" i="2"/>
  <c r="Q44" i="2"/>
  <c r="Q42" i="2"/>
  <c r="Q39" i="2"/>
  <c r="Q37" i="2"/>
  <c r="Q34" i="2"/>
  <c r="Q32" i="2"/>
  <c r="Q29" i="2"/>
  <c r="Q27" i="2"/>
  <c r="Q24" i="2"/>
  <c r="Q22" i="2"/>
  <c r="Q19" i="2"/>
  <c r="Q17" i="2"/>
  <c r="Q14" i="2"/>
  <c r="Q12" i="2"/>
  <c r="Q9" i="2"/>
  <c r="O69" i="2"/>
  <c r="N69" i="2"/>
  <c r="M69" i="2"/>
  <c r="L69" i="2"/>
  <c r="K69" i="2"/>
  <c r="J69" i="2"/>
  <c r="I69" i="2"/>
  <c r="H69" i="2"/>
  <c r="G69" i="2"/>
  <c r="F69" i="2"/>
  <c r="O67" i="2"/>
  <c r="N67" i="2"/>
  <c r="M67" i="2"/>
  <c r="L67" i="2"/>
  <c r="K67" i="2"/>
  <c r="J67" i="2"/>
  <c r="I67" i="2"/>
  <c r="H67" i="2"/>
  <c r="G67" i="2"/>
  <c r="F67" i="2"/>
  <c r="E67" i="2"/>
  <c r="D69" i="2"/>
  <c r="D74" i="2" s="1"/>
  <c r="D67" i="2"/>
  <c r="D72" i="2" s="1"/>
  <c r="Q68" i="2" l="1"/>
  <c r="E72" i="2"/>
  <c r="F72" i="2" s="1"/>
  <c r="G72" i="2" s="1"/>
  <c r="H72" i="2" s="1"/>
  <c r="E74" i="2"/>
  <c r="F74" i="2" s="1"/>
  <c r="G74" i="2" s="1"/>
  <c r="I64" i="1"/>
  <c r="I63" i="1"/>
  <c r="I62" i="1"/>
  <c r="C2" i="2"/>
  <c r="P70" i="2"/>
  <c r="P65" i="2"/>
  <c r="P60" i="2"/>
  <c r="P25" i="2"/>
  <c r="P20" i="2"/>
  <c r="P15" i="2"/>
  <c r="P10" i="2"/>
  <c r="I66" i="1"/>
  <c r="I65" i="1"/>
  <c r="I61" i="1"/>
  <c r="I60" i="1"/>
  <c r="I59" i="1"/>
  <c r="I58" i="1"/>
  <c r="I57" i="1"/>
  <c r="I56" i="1"/>
  <c r="I55" i="1"/>
  <c r="I54" i="1"/>
  <c r="H67" i="1"/>
  <c r="I45" i="1" s="1"/>
  <c r="I46" i="1" s="1"/>
  <c r="G67" i="1"/>
  <c r="I42" i="1" s="1"/>
  <c r="I72" i="2" l="1"/>
  <c r="J72" i="2" s="1"/>
  <c r="K72" i="2" s="1"/>
  <c r="L72" i="2" s="1"/>
  <c r="M72" i="2" s="1"/>
  <c r="N72" i="2" s="1"/>
  <c r="I41" i="1"/>
  <c r="R66" i="2"/>
  <c r="H74" i="2"/>
  <c r="I67" i="1"/>
  <c r="O72" i="2" l="1"/>
  <c r="H35" i="1"/>
  <c r="J49" i="1"/>
  <c r="J51" i="1"/>
  <c r="J48" i="1"/>
  <c r="J53" i="1"/>
  <c r="J50" i="1"/>
  <c r="J52" i="1"/>
  <c r="J61" i="1"/>
  <c r="I74" i="2"/>
  <c r="J74" i="2" s="1"/>
  <c r="K74" i="2" s="1"/>
  <c r="L74" i="2" s="1"/>
  <c r="M74" i="2" s="1"/>
  <c r="N74" i="2" s="1"/>
  <c r="I43" i="1"/>
  <c r="N63" i="2"/>
  <c r="K63" i="2"/>
  <c r="H63" i="2"/>
  <c r="E63" i="2"/>
  <c r="N61" i="2"/>
  <c r="K61" i="2"/>
  <c r="H61" i="2"/>
  <c r="E61" i="2"/>
  <c r="N58" i="2"/>
  <c r="K58" i="2"/>
  <c r="H58" i="2"/>
  <c r="E58" i="2"/>
  <c r="N56" i="2"/>
  <c r="K56" i="2"/>
  <c r="H56" i="2"/>
  <c r="E56" i="2"/>
  <c r="N53" i="2"/>
  <c r="K53" i="2"/>
  <c r="H53" i="2"/>
  <c r="E53" i="2"/>
  <c r="N51" i="2"/>
  <c r="K51" i="2"/>
  <c r="H51" i="2"/>
  <c r="E51" i="2"/>
  <c r="N48" i="2"/>
  <c r="K48" i="2"/>
  <c r="H48" i="2"/>
  <c r="E48" i="2"/>
  <c r="N46" i="2"/>
  <c r="K46" i="2"/>
  <c r="H46" i="2"/>
  <c r="E46" i="2"/>
  <c r="N43" i="2"/>
  <c r="K43" i="2"/>
  <c r="H43" i="2"/>
  <c r="E43" i="2"/>
  <c r="N41" i="2"/>
  <c r="K41" i="2"/>
  <c r="H41" i="2"/>
  <c r="E41" i="2"/>
  <c r="N38" i="2"/>
  <c r="K38" i="2"/>
  <c r="H38" i="2"/>
  <c r="E38" i="2"/>
  <c r="N36" i="2"/>
  <c r="K36" i="2"/>
  <c r="H36" i="2"/>
  <c r="E36" i="2"/>
  <c r="N33" i="2"/>
  <c r="K33" i="2"/>
  <c r="H33" i="2"/>
  <c r="E33" i="2"/>
  <c r="N31" i="2"/>
  <c r="K31" i="2"/>
  <c r="H31" i="2"/>
  <c r="E31" i="2"/>
  <c r="N28" i="2"/>
  <c r="K28" i="2"/>
  <c r="H28" i="2"/>
  <c r="E28" i="2"/>
  <c r="N26" i="2"/>
  <c r="K26" i="2"/>
  <c r="H26" i="2"/>
  <c r="E26" i="2"/>
  <c r="N23" i="2"/>
  <c r="K23" i="2"/>
  <c r="H23" i="2"/>
  <c r="E23" i="2"/>
  <c r="N21" i="2"/>
  <c r="K21" i="2"/>
  <c r="M63" i="2"/>
  <c r="J63" i="2"/>
  <c r="G63" i="2"/>
  <c r="D63" i="2"/>
  <c r="M61" i="2"/>
  <c r="J61" i="2"/>
  <c r="G61" i="2"/>
  <c r="D61" i="2"/>
  <c r="M58" i="2"/>
  <c r="J58" i="2"/>
  <c r="G58" i="2"/>
  <c r="D58" i="2"/>
  <c r="M56" i="2"/>
  <c r="J56" i="2"/>
  <c r="G56" i="2"/>
  <c r="D56" i="2"/>
  <c r="M53" i="2"/>
  <c r="J53" i="2"/>
  <c r="G53" i="2"/>
  <c r="D53" i="2"/>
  <c r="M51" i="2"/>
  <c r="J51" i="2"/>
  <c r="G51" i="2"/>
  <c r="D51" i="2"/>
  <c r="M48" i="2"/>
  <c r="J48" i="2"/>
  <c r="G48" i="2"/>
  <c r="D48" i="2"/>
  <c r="M46" i="2"/>
  <c r="J46" i="2"/>
  <c r="G46" i="2"/>
  <c r="D46" i="2"/>
  <c r="M43" i="2"/>
  <c r="J43" i="2"/>
  <c r="G43" i="2"/>
  <c r="D43" i="2"/>
  <c r="M41" i="2"/>
  <c r="O63" i="2"/>
  <c r="L63" i="2"/>
  <c r="I63" i="2"/>
  <c r="F63" i="2"/>
  <c r="O61" i="2"/>
  <c r="L61" i="2"/>
  <c r="I61" i="2"/>
  <c r="F61" i="2"/>
  <c r="O58" i="2"/>
  <c r="L58" i="2"/>
  <c r="I58" i="2"/>
  <c r="F58" i="2"/>
  <c r="O56" i="2"/>
  <c r="L56" i="2"/>
  <c r="I56" i="2"/>
  <c r="F56" i="2"/>
  <c r="O53" i="2"/>
  <c r="L53" i="2"/>
  <c r="I53" i="2"/>
  <c r="F53" i="2"/>
  <c r="O51" i="2"/>
  <c r="L51" i="2"/>
  <c r="I51" i="2"/>
  <c r="F51" i="2"/>
  <c r="O48" i="2"/>
  <c r="L48" i="2"/>
  <c r="I48" i="2"/>
  <c r="F48" i="2"/>
  <c r="O46" i="2"/>
  <c r="L46" i="2"/>
  <c r="I46" i="2"/>
  <c r="F46" i="2"/>
  <c r="O43" i="2"/>
  <c r="L43" i="2"/>
  <c r="I43" i="2"/>
  <c r="F43" i="2"/>
  <c r="O41" i="2"/>
  <c r="L41" i="2"/>
  <c r="I41" i="2"/>
  <c r="F41" i="2"/>
  <c r="O38" i="2"/>
  <c r="L38" i="2"/>
  <c r="I38" i="2"/>
  <c r="F38" i="2"/>
  <c r="O36" i="2"/>
  <c r="L36" i="2"/>
  <c r="I36" i="2"/>
  <c r="F36" i="2"/>
  <c r="O33" i="2"/>
  <c r="L33" i="2"/>
  <c r="I33" i="2"/>
  <c r="F33" i="2"/>
  <c r="O31" i="2"/>
  <c r="L31" i="2"/>
  <c r="I31" i="2"/>
  <c r="F31" i="2"/>
  <c r="O28" i="2"/>
  <c r="L28" i="2"/>
  <c r="I28" i="2"/>
  <c r="F28" i="2"/>
  <c r="O26" i="2"/>
  <c r="L26" i="2"/>
  <c r="I26" i="2"/>
  <c r="F26" i="2"/>
  <c r="O23" i="2"/>
  <c r="L23" i="2"/>
  <c r="I23" i="2"/>
  <c r="F23" i="2"/>
  <c r="O21" i="2"/>
  <c r="L21" i="2"/>
  <c r="D41" i="2"/>
  <c r="G38" i="2"/>
  <c r="J36" i="2"/>
  <c r="M33" i="2"/>
  <c r="D33" i="2"/>
  <c r="G31" i="2"/>
  <c r="J28" i="2"/>
  <c r="M26" i="2"/>
  <c r="D26" i="2"/>
  <c r="G23" i="2"/>
  <c r="J21" i="2"/>
  <c r="G21" i="2"/>
  <c r="D21" i="2"/>
  <c r="M18" i="2"/>
  <c r="J18" i="2"/>
  <c r="G18" i="2"/>
  <c r="D18" i="2"/>
  <c r="M16" i="2"/>
  <c r="J16" i="2"/>
  <c r="G16" i="2"/>
  <c r="D16" i="2"/>
  <c r="M13" i="2"/>
  <c r="J13" i="2"/>
  <c r="G13" i="2"/>
  <c r="D13" i="2"/>
  <c r="M11" i="2"/>
  <c r="J11" i="2"/>
  <c r="G11" i="2"/>
  <c r="D11" i="2"/>
  <c r="H8" i="2"/>
  <c r="E8" i="2"/>
  <c r="N6" i="2"/>
  <c r="K6" i="2"/>
  <c r="H6" i="2"/>
  <c r="O16" i="2"/>
  <c r="I16" i="2"/>
  <c r="F16" i="2"/>
  <c r="L13" i="2"/>
  <c r="I13" i="2"/>
  <c r="F13" i="2"/>
  <c r="I11" i="2"/>
  <c r="L8" i="2"/>
  <c r="D8" i="2"/>
  <c r="J6" i="2"/>
  <c r="J41" i="2"/>
  <c r="M38" i="2"/>
  <c r="D38" i="2"/>
  <c r="G36" i="2"/>
  <c r="J33" i="2"/>
  <c r="M31" i="2"/>
  <c r="D31" i="2"/>
  <c r="G28" i="2"/>
  <c r="J26" i="2"/>
  <c r="M23" i="2"/>
  <c r="D23" i="2"/>
  <c r="I21" i="2"/>
  <c r="F21" i="2"/>
  <c r="O18" i="2"/>
  <c r="L18" i="2"/>
  <c r="I18" i="2"/>
  <c r="F18" i="2"/>
  <c r="L16" i="2"/>
  <c r="O13" i="2"/>
  <c r="L11" i="2"/>
  <c r="M6" i="2"/>
  <c r="G41" i="2"/>
  <c r="J38" i="2"/>
  <c r="M36" i="2"/>
  <c r="D36" i="2"/>
  <c r="G33" i="2"/>
  <c r="J31" i="2"/>
  <c r="M28" i="2"/>
  <c r="D28" i="2"/>
  <c r="G26" i="2"/>
  <c r="J23" i="2"/>
  <c r="M21" i="2"/>
  <c r="H21" i="2"/>
  <c r="E21" i="2"/>
  <c r="N18" i="2"/>
  <c r="K18" i="2"/>
  <c r="H18" i="2"/>
  <c r="E18" i="2"/>
  <c r="N16" i="2"/>
  <c r="K16" i="2"/>
  <c r="H16" i="2"/>
  <c r="E16" i="2"/>
  <c r="N13" i="2"/>
  <c r="K13" i="2"/>
  <c r="H13" i="2"/>
  <c r="E13" i="2"/>
  <c r="N11" i="2"/>
  <c r="K11" i="2"/>
  <c r="H11" i="2"/>
  <c r="E11" i="2"/>
  <c r="I8" i="2"/>
  <c r="F8" i="2"/>
  <c r="Q8" i="2" s="1"/>
  <c r="O6" i="2"/>
  <c r="L6" i="2"/>
  <c r="I6" i="2"/>
  <c r="F6" i="2"/>
  <c r="Q6" i="2" s="1"/>
  <c r="O11" i="2"/>
  <c r="F11" i="2"/>
  <c r="G8" i="2"/>
  <c r="G6" i="2"/>
  <c r="J65" i="1"/>
  <c r="J62" i="1"/>
  <c r="J57" i="1"/>
  <c r="J54" i="1"/>
  <c r="J66" i="1"/>
  <c r="J63" i="1"/>
  <c r="J55" i="1"/>
  <c r="J60" i="1"/>
  <c r="J64" i="1"/>
  <c r="J59" i="1"/>
  <c r="J56" i="1"/>
  <c r="J58" i="1"/>
  <c r="D6" i="2"/>
  <c r="O74" i="2" l="1"/>
  <c r="H39" i="1"/>
  <c r="Q71" i="2"/>
  <c r="J35" i="1"/>
  <c r="I68" i="2"/>
  <c r="O66" i="2"/>
  <c r="P28" i="2"/>
  <c r="G68" i="2"/>
  <c r="F66" i="2"/>
  <c r="P23" i="2"/>
  <c r="J67" i="1"/>
  <c r="G66" i="2"/>
  <c r="L66" i="2"/>
  <c r="D66" i="2"/>
  <c r="D71" i="2" s="1"/>
  <c r="M66" i="2"/>
  <c r="P38" i="2"/>
  <c r="J66" i="2"/>
  <c r="K66" i="2"/>
  <c r="H68" i="2"/>
  <c r="P16" i="2"/>
  <c r="P26" i="2"/>
  <c r="P46" i="2"/>
  <c r="P53" i="2"/>
  <c r="P61" i="2"/>
  <c r="N66" i="2"/>
  <c r="P11" i="2"/>
  <c r="P18" i="2"/>
  <c r="P33" i="2"/>
  <c r="P48" i="2"/>
  <c r="P56" i="2"/>
  <c r="P63" i="2"/>
  <c r="D68" i="2"/>
  <c r="D73" i="2" s="1"/>
  <c r="E66" i="2"/>
  <c r="I66" i="2"/>
  <c r="F68" i="2"/>
  <c r="P36" i="2"/>
  <c r="P31" i="2"/>
  <c r="L68" i="2"/>
  <c r="H66" i="2"/>
  <c r="E68" i="2"/>
  <c r="P13" i="2"/>
  <c r="P21" i="2"/>
  <c r="P41" i="2"/>
  <c r="P43" i="2"/>
  <c r="P51" i="2"/>
  <c r="P58" i="2"/>
  <c r="Q73" i="2" l="1"/>
  <c r="J39" i="1"/>
  <c r="E71" i="2"/>
  <c r="F71" i="2" s="1"/>
  <c r="G71" i="2" s="1"/>
  <c r="H71" i="2" s="1"/>
  <c r="E73" i="2"/>
  <c r="F73" i="2" s="1"/>
  <c r="G73" i="2" l="1"/>
  <c r="I71" i="2"/>
  <c r="J71" i="2" s="1"/>
  <c r="K71" i="2" s="1"/>
  <c r="L71" i="2" s="1"/>
  <c r="M71" i="2" s="1"/>
  <c r="N71" i="2" s="1"/>
  <c r="Q7" i="2"/>
  <c r="Q66" i="2" s="1"/>
  <c r="O71" i="2" l="1"/>
  <c r="H34" i="1"/>
  <c r="B36" i="1" s="1"/>
  <c r="H73" i="2"/>
  <c r="I73" i="2" s="1"/>
  <c r="P6" i="2"/>
  <c r="P66" i="2" s="1"/>
  <c r="P71" i="2" l="1"/>
  <c r="J34" i="1"/>
  <c r="B37" i="1" s="1"/>
  <c r="B35" i="1" s="1"/>
  <c r="O8" i="2"/>
  <c r="O68" i="2" s="1"/>
  <c r="N8" i="2"/>
  <c r="N68" i="2" s="1"/>
  <c r="K8" i="2"/>
  <c r="K68" i="2" s="1"/>
  <c r="M8" i="2"/>
  <c r="M68" i="2" s="1"/>
  <c r="J8" i="2"/>
  <c r="J68" i="2" l="1"/>
  <c r="J73" i="2" s="1"/>
  <c r="K73" i="2" s="1"/>
  <c r="L73" i="2" s="1"/>
  <c r="M73" i="2" s="1"/>
  <c r="N73" i="2" s="1"/>
  <c r="P8" i="2"/>
  <c r="P68" i="2" s="1"/>
  <c r="O73" i="2" l="1"/>
  <c r="H38" i="1"/>
  <c r="C36" i="1" s="1"/>
  <c r="D36" i="1" s="1"/>
  <c r="P73" i="2" l="1"/>
  <c r="J38" i="1"/>
  <c r="C37" i="1" s="1"/>
  <c r="C35" i="1" l="1"/>
  <c r="D35" i="1" s="1"/>
  <c r="D37" i="1"/>
</calcChain>
</file>

<file path=xl/comments1.xml><?xml version="1.0" encoding="utf-8"?>
<comments xmlns="http://schemas.openxmlformats.org/spreadsheetml/2006/main">
  <authors>
    <author>Esteban Salazar Ramirez - Obras Publicas</author>
  </authors>
  <commentList>
    <comment ref="A13" authorId="0" shapeId="0">
      <text>
        <r>
          <rPr>
            <b/>
            <sz val="9"/>
            <color indexed="81"/>
            <rFont val="Tahoma"/>
            <family val="2"/>
          </rPr>
          <t>INCLUYE IVA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INCLUYE IVA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7" authorId="0" shapeId="0">
      <text>
        <r>
          <rPr>
            <sz val="9"/>
            <color indexed="81"/>
            <rFont val="Tahoma"/>
            <family val="2"/>
          </rPr>
          <t>VALOR TOTAL DEL ACTA, INCLUYENDO IVA</t>
        </r>
      </text>
    </comment>
    <comment ref="I47" authorId="0" shapeId="0">
      <text>
        <r>
          <rPr>
            <b/>
            <sz val="9"/>
            <color indexed="81"/>
            <rFont val="Tahoma"/>
            <family val="2"/>
          </rPr>
          <t xml:space="preserve">TOTAL NETO = </t>
        </r>
        <r>
          <rPr>
            <sz val="9"/>
            <color indexed="81"/>
            <rFont val="Tahoma"/>
            <family val="2"/>
          </rPr>
          <t xml:space="preserve">
TOTAL BRUTO - AMORTIZACIÓN ANTICIPO</t>
        </r>
      </text>
    </comment>
  </commentList>
</comments>
</file>

<file path=xl/comments2.xml><?xml version="1.0" encoding="utf-8"?>
<comments xmlns="http://schemas.openxmlformats.org/spreadsheetml/2006/main">
  <authors>
    <author>Esteban Salazar Ramirez - Obras Publicas</author>
  </authors>
  <commentList>
    <comment ref="A6" authorId="0" shapeId="0">
      <text>
        <r>
          <rPr>
            <sz val="9"/>
            <color indexed="81"/>
            <rFont val="Tahoma"/>
            <family val="2"/>
          </rPr>
          <t xml:space="preserve">RESUMEN DE LA PROGRAMACION A NIVEL DE CAPITULOS O SUBCAPITULOS
</t>
        </r>
      </text>
    </comment>
    <comment ref="B6" authorId="0" shapeId="0">
      <text>
        <r>
          <rPr>
            <sz val="9"/>
            <color indexed="81"/>
            <rFont val="Tahoma"/>
            <family val="2"/>
          </rPr>
          <t xml:space="preserve">RESUMEN DE LA PROGRAMACION A NIVEL DE CAPITULOS O SUBCAPITULOS
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>PROGRAMADO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EJECUTADO</t>
        </r>
      </text>
    </comment>
  </commentList>
</comments>
</file>

<file path=xl/sharedStrings.xml><?xml version="1.0" encoding="utf-8"?>
<sst xmlns="http://schemas.openxmlformats.org/spreadsheetml/2006/main" count="255" uniqueCount="171">
  <si>
    <t>FORMATO</t>
  </si>
  <si>
    <t xml:space="preserve"> </t>
  </si>
  <si>
    <t>Obra Programada (%)</t>
  </si>
  <si>
    <t>Valor de la Obra</t>
  </si>
  <si>
    <t>Acumulado</t>
  </si>
  <si>
    <t>Obra fisica ejecutada (%)</t>
  </si>
  <si>
    <t>GRAFICA DE AVANCE DEL CONVENIO</t>
  </si>
  <si>
    <t>%EJECUTADO</t>
  </si>
  <si>
    <t>%PROGRAMADO</t>
  </si>
  <si>
    <t>DIFERENCIA</t>
  </si>
  <si>
    <t>Acumulado anterior</t>
  </si>
  <si>
    <t>Durante el periodo</t>
  </si>
  <si>
    <t>Acumulad Actual</t>
  </si>
  <si>
    <t>RESUMEN GENERAL DEL ESTADO DEL CONTRATO</t>
  </si>
  <si>
    <t>REGISTRO FOTOGRAFICO</t>
  </si>
  <si>
    <t>Contratista:</t>
  </si>
  <si>
    <t>Contrato No:</t>
  </si>
  <si>
    <t>Valor Inicial:</t>
  </si>
  <si>
    <t>Plazo Inicial:</t>
  </si>
  <si>
    <t>Fecha de iniciación:</t>
  </si>
  <si>
    <t xml:space="preserve">Fecha de vencimiento: </t>
  </si>
  <si>
    <t>Objeto:</t>
  </si>
  <si>
    <t>NIT:</t>
  </si>
  <si>
    <t>PROGRAMADO</t>
  </si>
  <si>
    <t>EJECUTADO</t>
  </si>
  <si>
    <t>Codigo:</t>
  </si>
  <si>
    <t>Versión:</t>
  </si>
  <si>
    <t>Pagina:</t>
  </si>
  <si>
    <t>POLIZAS DEL CONTRATO</t>
  </si>
  <si>
    <t>COMPAÑÍA</t>
  </si>
  <si>
    <t>POLIZA No.</t>
  </si>
  <si>
    <t>VALOR</t>
  </si>
  <si>
    <t>VENCIMIENTO</t>
  </si>
  <si>
    <t>DIA</t>
  </si>
  <si>
    <t>MES</t>
  </si>
  <si>
    <t>AÑO</t>
  </si>
  <si>
    <t>CLASE GARANTIA</t>
  </si>
  <si>
    <t>DATOS FINANCIEROS</t>
  </si>
  <si>
    <t>SALDO POR PAGAR CONTRATO:</t>
  </si>
  <si>
    <t>Vr. ANTICIPO:</t>
  </si>
  <si>
    <t>TOTAL AMORTIZADO ANTICIPO:</t>
  </si>
  <si>
    <t>SALDO POR AMORTIZAR ANTICIPO:</t>
  </si>
  <si>
    <t>V.r CONTRATO:</t>
  </si>
  <si>
    <t>Empleos Directos:</t>
  </si>
  <si>
    <t>Hombres:</t>
  </si>
  <si>
    <t>Mujeres:</t>
  </si>
  <si>
    <t>Tiempo transcurrido desde la iniciacion del contrato:</t>
  </si>
  <si>
    <t>FECHA DEL INFORME:</t>
  </si>
  <si>
    <t>PENDIENTES POR PARTE DEL CONTRATISTA:</t>
  </si>
  <si>
    <t>PENDIENTES POR PARTE DEL MUNICIPIO Y/O OTRAS ENTIDADES</t>
  </si>
  <si>
    <t>SEGUIMIENTO Y OBSERVACIONES AL DESARROLLO EN LA EJECUCIÓN DEL CONTRATO</t>
  </si>
  <si>
    <t>FIRMA:</t>
  </si>
  <si>
    <t>NOMBRES Y APELLIDOS:</t>
  </si>
  <si>
    <t>CARGO:</t>
  </si>
  <si>
    <t>INTERNO</t>
  </si>
  <si>
    <t>EXTERNO</t>
  </si>
  <si>
    <t>COORDINADOR</t>
  </si>
  <si>
    <t>Permisos y Licencias:</t>
  </si>
  <si>
    <t>Planos de obra:</t>
  </si>
  <si>
    <t>Estudios y diseños:</t>
  </si>
  <si>
    <t>Especificaciones técnicas</t>
  </si>
  <si>
    <t xml:space="preserve">Se realizan reuniones de seguimiento al Contrato y se encuentran debidamente documentadas?          </t>
  </si>
  <si>
    <t xml:space="preserve">Se da cumplimiento a los requerimientos establecidos por la autoridad ambiental?          </t>
  </si>
  <si>
    <t xml:space="preserve">La autoridad ambiental competente emitió los permisos necesarios para el inicio de las obras?          </t>
  </si>
  <si>
    <t xml:space="preserve">Se da cumplimiento a las Normas de salud Ocupacional y Seguridad Industrial?          </t>
  </si>
  <si>
    <t xml:space="preserve">Se da cumplimiento a las Normas de Trabajo en altura?          </t>
  </si>
  <si>
    <t xml:space="preserve">El personal se encuentra afiliado al Sistema de Seguridad Social?          </t>
  </si>
  <si>
    <t>Responder si se cuenta con la documentación al día:</t>
  </si>
  <si>
    <t>Bitacora:</t>
  </si>
  <si>
    <t>SI</t>
  </si>
  <si>
    <t>NO</t>
  </si>
  <si>
    <t>N.A.</t>
  </si>
  <si>
    <t xml:space="preserve">OBSERVACIONES GENERALES: 
Avance, retrasos, decisiones, compromisos, logros, dificultades, aspectos administrativos, juridicos, técnicos o financieros </t>
  </si>
  <si>
    <t>Vr. TOTAL PAGADO EN ACTAS:</t>
  </si>
  <si>
    <t>ACTA No.</t>
  </si>
  <si>
    <t>% EJECUCIÓN</t>
  </si>
  <si>
    <t>TOTALES</t>
  </si>
  <si>
    <t>AMORTIZ. ANTICIPO</t>
  </si>
  <si>
    <t>TOTAL BRUTO</t>
  </si>
  <si>
    <t>TOTAL NETO</t>
  </si>
  <si>
    <t>FECHA DEL ACTA</t>
  </si>
  <si>
    <t>PROGRAMACIÓN Y SEGUIMIENTO DE OBRA</t>
  </si>
  <si>
    <t>Item</t>
  </si>
  <si>
    <t>Descripción</t>
  </si>
  <si>
    <t>Total
Porcentaje</t>
  </si>
  <si>
    <t>Total Valor</t>
  </si>
  <si>
    <t>P</t>
  </si>
  <si>
    <t>E</t>
  </si>
  <si>
    <t>TOTALES
(PARCIALES)</t>
  </si>
  <si>
    <t>TOTALES
(ACUMULADA)</t>
  </si>
  <si>
    <t>JUN</t>
  </si>
  <si>
    <t>VALOR TOTAL DEL CAPITULO</t>
  </si>
  <si>
    <t>DATOS CONTRATO PRINCIPAL:</t>
  </si>
  <si>
    <t>Fecha suscripción:</t>
  </si>
  <si>
    <t>DATOS ADICIÓN / MODIFICACIÓN No.1:</t>
  </si>
  <si>
    <t>DATOS ADICIÓN / MODIFICACIÓN No.2:</t>
  </si>
  <si>
    <t>DATOS ADICIÓN / MODIFICACIÓN No.3:</t>
  </si>
  <si>
    <t>Valor:</t>
  </si>
  <si>
    <t>Plazo:</t>
  </si>
  <si>
    <t>ACTA DE SUSPENSIÓN No.1:</t>
  </si>
  <si>
    <t>ACTA DE REINICIO No.1:</t>
  </si>
  <si>
    <t>ACTA DE REINICIO No.2:</t>
  </si>
  <si>
    <t>ACTA DE SUSPENSIÓN 
No.2:</t>
  </si>
  <si>
    <t>VALOR TOTAL DEL CONTRATO:</t>
  </si>
  <si>
    <t>PLAZO TOTAL DEL CONTRATO:</t>
  </si>
  <si>
    <t>Mensual</t>
  </si>
  <si>
    <t>DEPENDENCIA / EMPRESA:</t>
  </si>
  <si>
    <t>SEGUIMIENTO CONTABLE DE EJECUCIÓN DEL CONTRATO</t>
  </si>
  <si>
    <t>MES DE PAGO</t>
  </si>
  <si>
    <t>CONCEPTO</t>
  </si>
  <si>
    <t>PT-F-028</t>
  </si>
  <si>
    <t>1 de 3</t>
  </si>
  <si>
    <t>2 de 3</t>
  </si>
  <si>
    <t>3 de 3</t>
  </si>
  <si>
    <t>INFORME No.:</t>
  </si>
  <si>
    <t>INFORME 
DE SUPERVISIÓN</t>
  </si>
  <si>
    <t>DATOS DEL SUPERVISOR</t>
  </si>
  <si>
    <t>DESCRIPCION DEL ITEM</t>
  </si>
  <si>
    <t xml:space="preserve">CANTIDADES EJECUTADAS </t>
  </si>
  <si>
    <t>03</t>
  </si>
  <si>
    <t>CONTRATO DE SUMINISTRO</t>
  </si>
  <si>
    <t>N/A</t>
  </si>
  <si>
    <t>TIPO DE SUPERVISOR:</t>
  </si>
  <si>
    <t>OBSERVACIONES</t>
  </si>
  <si>
    <t>VALOR EJECUTADO</t>
  </si>
  <si>
    <t xml:space="preserve">RECIBO A SATISFACIÓN </t>
  </si>
  <si>
    <t>DILIGENCIAR SEGÚN TIPO DE CONTRATO (OBRA / SUMINISTRO / PRESTACIÓN DE SERVICIOS)</t>
  </si>
  <si>
    <t xml:space="preserve">Se revisa cumplimiento de obligaciones parafiscales </t>
  </si>
  <si>
    <t>Observaciones</t>
  </si>
  <si>
    <t>VERIFICACIÓN  DE SEGURIDAD SOCIAL Y PARAFISCALES</t>
  </si>
  <si>
    <t>AVANCES DEL CONTRATO ( Diligenciar solo  en los contratos de obra)</t>
  </si>
  <si>
    <t>SEGUIMIENTO DOCUMENTACIÓN Y REQUERIMIENTOS TECNICOS Y DE SEGURIDAD Y SALUD OCUPACIONAL ( Diligenciar solo  en los contratos de obra)</t>
  </si>
  <si>
    <t>PENDIENTES POR PARTE DEL SUPERVISOR:</t>
  </si>
  <si>
    <t xml:space="preserve">ACTIVIDADES EJECUTADAS EN EL MES EN EL CONTRATO </t>
  </si>
  <si>
    <t xml:space="preserve">ACTIVIDADES A REALIZAR EN EL SIGUIENTE MES EN EL CONTRATO </t>
  </si>
  <si>
    <t xml:space="preserve">FORMATO 
INFORME DE SUPERVISIÓN </t>
  </si>
  <si>
    <t>Dias</t>
  </si>
  <si>
    <t>DIAS</t>
  </si>
  <si>
    <t>CUMPLIMIENTO</t>
  </si>
  <si>
    <t>PRESTACIONES SOCIALES</t>
  </si>
  <si>
    <t>CALIDAD DEL SERVICIO</t>
  </si>
  <si>
    <t>CALIDAD DE LOS ELEMENTOS</t>
  </si>
  <si>
    <t>RESPONSABILIDAD CIVIL EXTRA CONTRACTUAL</t>
  </si>
  <si>
    <t>Acta 01</t>
  </si>
  <si>
    <t>No se presentan anomalias en el proceso actual, cumplimiento acorde a los procedimientos establecidos</t>
  </si>
  <si>
    <t>JOHAN MAURICIO RAMIREZ FIGUEROA</t>
  </si>
  <si>
    <t>SUPERVISOR</t>
  </si>
  <si>
    <t>OBRAS PUBLICAS</t>
  </si>
  <si>
    <t>ENV-09-32-0853-25</t>
  </si>
  <si>
    <t>PANOP TECNOLOGÍA DE INNOVACIÓN</t>
  </si>
  <si>
    <t>901393261-1</t>
  </si>
  <si>
    <t>MANTENIMIENTO PREVENTIVO, CORRECTIVO CON SUMINISTRO DE REPUESTOS PARA
LAS PLANTAS ELECTRICAS SEGUN REQUERIMIENTO DEL MUNICIPIO DE ENVIGADO.</t>
  </si>
  <si>
    <t>17 de agosto de 2025</t>
  </si>
  <si>
    <t>Mundial de seguros</t>
  </si>
  <si>
    <t>M-100255943</t>
  </si>
  <si>
    <t>M-100063229</t>
  </si>
  <si>
    <t>JUL</t>
  </si>
  <si>
    <t>AGO</t>
  </si>
  <si>
    <t>SEPT</t>
  </si>
  <si>
    <t>Julio</t>
  </si>
  <si>
    <t>Acta 02</t>
  </si>
  <si>
    <t>Agosto</t>
  </si>
  <si>
    <t>Acta 03</t>
  </si>
  <si>
    <t xml:space="preserve">Acta 04 Final </t>
  </si>
  <si>
    <t xml:space="preserve">Presentar Facturas en SECOP 2 </t>
  </si>
  <si>
    <t>elaboracion de informes y acta de pago final</t>
  </si>
  <si>
    <t>Pago Acta final</t>
  </si>
  <si>
    <t xml:space="preserve">Mantenimiento correctivo </t>
  </si>
  <si>
    <t>Ninguna</t>
  </si>
  <si>
    <t>se ejecuta el 100% del contrato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</si>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</sst>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-* #,##0.00\ &quot;€&quot;_-;\-* #,##0.00\ &quot;€&quot;_-;_-* &quot;-&quot;??\ &quot;€&quot;_-;_-@_-"/>
    <numFmt numFmtId="165" formatCode="_(* #,##0.00_);_(* \(#,##0.00\);_(* &quot;-&quot;??_);_(@_)"/>
    <numFmt numFmtId="166" formatCode="[$-F800]dddd\,\ mmmm\ dd\,\ yyyy"/>
    <numFmt numFmtId="167" formatCode="_-[$$-240A]\ * #,##0_ ;_-[$$-240A]\ * \-#,##0\ ;_-[$$-240A]\ * &quot;-&quot;??_ ;_-@_ "/>
    <numFmt numFmtId="168" formatCode="&quot;$&quot;\ #,##0"/>
    <numFmt numFmtId="169" formatCode="_([$$-240A]\ * #,##0_);_([$$-240A]\ * \(#,##0\);_([$$-240A]\ * &quot;-&quot;??_);_(@_)"/>
    <numFmt numFmtId="170" formatCode="dd\-mm\-yy;@"/>
    <numFmt numFmtId="171" formatCode="_ * #,##0.00_ ;_ * \-#,##0.00_ ;_ * &quot;-&quot;??_ ;_ @_ "/>
    <numFmt numFmtId="172" formatCode="_ * #,##0_ ;_ * \-#,##0_ ;_ * &quot;-&quot;??_ ;_ @_ "/>
    <numFmt numFmtId="173" formatCode="0.000%"/>
    <numFmt numFmtId="174" formatCode="_(* #,##0_);_(* \(#,##0\);_(* &quot;-&quot;??_);_(@_)"/>
    <numFmt numFmtId="175" formatCode="_([$$-240A]\ * #,##0.00_);_([$$-240A]\ * \(#,##0.00\);_([$$-240A]\ 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color theme="0"/>
      <name val="Arial"/>
      <family val="2"/>
    </font>
    <font>
      <b/>
      <sz val="11"/>
      <name val="Arial"/>
      <family val="2"/>
    </font>
    <font>
      <b/>
      <sz val="11"/>
      <color rgb="FF0070C0"/>
      <name val="Arial Narrow"/>
      <family val="2"/>
    </font>
    <font>
      <sz val="11"/>
      <name val="Arial"/>
      <family val="2"/>
    </font>
    <font>
      <b/>
      <sz val="12"/>
      <name val="Arial"/>
      <family val="2"/>
    </font>
    <font>
      <b/>
      <sz val="1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6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35">
    <xf numFmtId="0" fontId="0" fillId="0" borderId="0" xfId="0"/>
    <xf numFmtId="0" fontId="3" fillId="0" borderId="29" xfId="0" applyFont="1" applyBorder="1" applyAlignment="1" applyProtection="1">
      <alignment vertical="center"/>
    </xf>
    <xf numFmtId="0" fontId="3" fillId="0" borderId="31" xfId="0" applyFont="1" applyBorder="1" applyAlignment="1" applyProtection="1">
      <alignment vertical="center"/>
    </xf>
    <xf numFmtId="0" fontId="4" fillId="0" borderId="0" xfId="0" applyFont="1" applyProtection="1"/>
    <xf numFmtId="0" fontId="3" fillId="0" borderId="13" xfId="0" applyFont="1" applyBorder="1" applyAlignment="1" applyProtection="1">
      <alignment vertical="center"/>
    </xf>
    <xf numFmtId="0" fontId="3" fillId="0" borderId="39" xfId="0" applyFont="1" applyBorder="1" applyAlignment="1" applyProtection="1">
      <alignment vertical="center"/>
    </xf>
    <xf numFmtId="0" fontId="3" fillId="0" borderId="41" xfId="0" applyFont="1" applyBorder="1" applyAlignment="1" applyProtection="1">
      <alignment vertical="center"/>
    </xf>
    <xf numFmtId="0" fontId="2" fillId="0" borderId="38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20" xfId="0" applyFont="1" applyBorder="1" applyAlignment="1" applyProtection="1">
      <alignment horizontal="center" vertical="center" wrapText="1"/>
    </xf>
    <xf numFmtId="0" fontId="2" fillId="2" borderId="46" xfId="0" applyFont="1" applyFill="1" applyBorder="1" applyAlignment="1" applyProtection="1">
      <alignment vertical="center"/>
    </xf>
    <xf numFmtId="0" fontId="4" fillId="0" borderId="38" xfId="0" applyFont="1" applyBorder="1" applyProtection="1"/>
    <xf numFmtId="0" fontId="4" fillId="0" borderId="0" xfId="0" applyFont="1" applyBorder="1" applyProtection="1"/>
    <xf numFmtId="0" fontId="4" fillId="0" borderId="0" xfId="0" applyFont="1" applyBorder="1" applyAlignment="1" applyProtection="1">
      <alignment horizontal="center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vertical="top"/>
    </xf>
    <xf numFmtId="0" fontId="4" fillId="0" borderId="20" xfId="0" applyFont="1" applyBorder="1" applyAlignment="1" applyProtection="1"/>
    <xf numFmtId="0" fontId="5" fillId="0" borderId="0" xfId="0" applyFont="1" applyProtection="1"/>
    <xf numFmtId="0" fontId="8" fillId="0" borderId="0" xfId="0" applyFont="1" applyAlignment="1" applyProtection="1">
      <alignment horizontal="center" vertical="center"/>
    </xf>
    <xf numFmtId="0" fontId="6" fillId="0" borderId="19" xfId="0" applyFont="1" applyBorder="1" applyProtection="1"/>
    <xf numFmtId="0" fontId="4" fillId="0" borderId="3" xfId="0" applyFont="1" applyBorder="1" applyProtection="1"/>
    <xf numFmtId="10" fontId="6" fillId="0" borderId="1" xfId="0" applyNumberFormat="1" applyFont="1" applyBorder="1" applyProtection="1"/>
    <xf numFmtId="10" fontId="2" fillId="0" borderId="1" xfId="0" applyNumberFormat="1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39" xfId="0" applyFont="1" applyBorder="1" applyProtection="1"/>
    <xf numFmtId="0" fontId="4" fillId="0" borderId="40" xfId="0" applyFont="1" applyBorder="1" applyProtection="1"/>
    <xf numFmtId="0" fontId="4" fillId="0" borderId="45" xfId="0" applyFont="1" applyBorder="1" applyProtection="1"/>
    <xf numFmtId="0" fontId="4" fillId="0" borderId="0" xfId="0" applyFont="1" applyAlignment="1" applyProtection="1">
      <alignment horizontal="center" vertical="center"/>
    </xf>
    <xf numFmtId="0" fontId="2" fillId="0" borderId="0" xfId="0" applyFont="1" applyProtection="1"/>
    <xf numFmtId="49" fontId="2" fillId="0" borderId="46" xfId="0" applyNumberFormat="1" applyFont="1" applyBorder="1" applyAlignment="1" applyProtection="1">
      <alignment horizontal="center" vertical="center"/>
      <protection locked="0"/>
    </xf>
    <xf numFmtId="0" fontId="8" fillId="0" borderId="24" xfId="0" applyFont="1" applyBorder="1" applyAlignment="1" applyProtection="1">
      <alignment horizontal="center"/>
    </xf>
    <xf numFmtId="0" fontId="7" fillId="0" borderId="5" xfId="0" applyFont="1" applyBorder="1" applyAlignment="1" applyProtection="1"/>
    <xf numFmtId="0" fontId="7" fillId="0" borderId="6" xfId="0" applyFont="1" applyBorder="1" applyAlignment="1" applyProtection="1"/>
    <xf numFmtId="10" fontId="8" fillId="0" borderId="24" xfId="2" applyNumberFormat="1" applyFont="1" applyBorder="1" applyAlignment="1" applyProtection="1">
      <alignment horizontal="center"/>
    </xf>
    <xf numFmtId="168" fontId="9" fillId="0" borderId="1" xfId="0" applyNumberFormat="1" applyFont="1" applyBorder="1" applyAlignment="1" applyProtection="1"/>
    <xf numFmtId="169" fontId="10" fillId="0" borderId="24" xfId="1" applyNumberFormat="1" applyFont="1" applyBorder="1" applyAlignment="1" applyProtection="1"/>
    <xf numFmtId="0" fontId="8" fillId="8" borderId="1" xfId="0" applyFont="1" applyFill="1" applyBorder="1" applyAlignment="1" applyProtection="1">
      <alignment horizontal="center" vertical="center"/>
    </xf>
    <xf numFmtId="0" fontId="8" fillId="8" borderId="1" xfId="0" applyFont="1" applyFill="1" applyBorder="1" applyAlignment="1" applyProtection="1">
      <alignment horizontal="center" vertical="center" wrapText="1"/>
    </xf>
    <xf numFmtId="10" fontId="6" fillId="0" borderId="1" xfId="2" applyNumberFormat="1" applyFont="1" applyBorder="1" applyAlignment="1" applyProtection="1">
      <alignment horizontal="center"/>
    </xf>
    <xf numFmtId="0" fontId="8" fillId="8" borderId="32" xfId="0" applyFont="1" applyFill="1" applyBorder="1" applyAlignment="1" applyProtection="1">
      <alignment horizontal="center" vertical="center" wrapText="1"/>
    </xf>
    <xf numFmtId="10" fontId="8" fillId="0" borderId="33" xfId="2" applyNumberFormat="1" applyFont="1" applyBorder="1" applyAlignment="1" applyProtection="1">
      <alignment horizontal="center"/>
    </xf>
    <xf numFmtId="0" fontId="5" fillId="0" borderId="22" xfId="0" applyFont="1" applyBorder="1" applyAlignment="1" applyProtection="1"/>
    <xf numFmtId="0" fontId="5" fillId="0" borderId="0" xfId="0" applyFont="1" applyAlignment="1" applyProtection="1">
      <alignment vertical="center" wrapText="1"/>
    </xf>
    <xf numFmtId="0" fontId="7" fillId="7" borderId="19" xfId="0" applyFont="1" applyFill="1" applyBorder="1" applyAlignment="1" applyProtection="1">
      <alignment wrapText="1"/>
    </xf>
    <xf numFmtId="0" fontId="7" fillId="7" borderId="19" xfId="0" applyFont="1" applyFill="1" applyBorder="1" applyProtection="1"/>
    <xf numFmtId="0" fontId="7" fillId="7" borderId="1" xfId="0" applyFont="1" applyFill="1" applyBorder="1" applyAlignment="1" applyProtection="1">
      <alignment wrapText="1"/>
    </xf>
    <xf numFmtId="0" fontId="7" fillId="7" borderId="1" xfId="0" applyFont="1" applyFill="1" applyBorder="1" applyAlignment="1" applyProtection="1"/>
    <xf numFmtId="0" fontId="7" fillId="13" borderId="1" xfId="0" applyFont="1" applyFill="1" applyBorder="1" applyAlignment="1" applyProtection="1">
      <alignment wrapText="1"/>
    </xf>
    <xf numFmtId="0" fontId="7" fillId="13" borderId="1" xfId="0" applyFont="1" applyFill="1" applyBorder="1" applyAlignment="1" applyProtection="1"/>
    <xf numFmtId="0" fontId="8" fillId="7" borderId="1" xfId="0" applyFont="1" applyFill="1" applyBorder="1" applyAlignment="1" applyProtection="1">
      <alignment vertical="center" wrapText="1"/>
    </xf>
    <xf numFmtId="0" fontId="8" fillId="7" borderId="19" xfId="0" applyFont="1" applyFill="1" applyBorder="1" applyAlignment="1" applyProtection="1">
      <alignment horizontal="left" vertical="center" wrapText="1" indent="1"/>
    </xf>
    <xf numFmtId="0" fontId="7" fillId="7" borderId="57" xfId="0" applyFont="1" applyFill="1" applyBorder="1" applyAlignment="1" applyProtection="1"/>
    <xf numFmtId="0" fontId="9" fillId="0" borderId="19" xfId="0" applyFont="1" applyBorder="1" applyAlignment="1" applyProtection="1">
      <alignment horizontal="left" vertical="center"/>
    </xf>
    <xf numFmtId="0" fontId="9" fillId="0" borderId="19" xfId="0" applyFont="1" applyBorder="1" applyAlignment="1" applyProtection="1">
      <alignment horizontal="left" vertical="center" wrapText="1"/>
    </xf>
    <xf numFmtId="0" fontId="9" fillId="0" borderId="36" xfId="0" applyFont="1" applyBorder="1" applyAlignment="1" applyProtection="1">
      <alignment horizontal="left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32" xfId="0" applyFont="1" applyBorder="1" applyAlignment="1" applyProtection="1">
      <alignment horizontal="center" vertical="center"/>
      <protection locked="0"/>
    </xf>
    <xf numFmtId="0" fontId="9" fillId="0" borderId="37" xfId="0" applyFont="1" applyBorder="1" applyAlignment="1" applyProtection="1">
      <alignment horizontal="center" vertical="center"/>
      <protection locked="0"/>
    </xf>
    <xf numFmtId="1" fontId="5" fillId="0" borderId="14" xfId="0" applyNumberFormat="1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14" borderId="13" xfId="0" applyFont="1" applyFill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horizontal="center" vertical="center"/>
      <protection locked="0"/>
    </xf>
    <xf numFmtId="0" fontId="6" fillId="0" borderId="33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0" fontId="5" fillId="0" borderId="47" xfId="0" applyFont="1" applyBorder="1" applyAlignment="1" applyProtection="1">
      <alignment horizontal="center" vertical="center"/>
      <protection locked="0"/>
    </xf>
    <xf numFmtId="1" fontId="5" fillId="0" borderId="47" xfId="0" applyNumberFormat="1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/>
    </xf>
    <xf numFmtId="0" fontId="16" fillId="0" borderId="0" xfId="3" applyFont="1" applyProtection="1"/>
    <xf numFmtId="0" fontId="14" fillId="0" borderId="0" xfId="3" applyFont="1" applyAlignment="1" applyProtection="1">
      <alignment horizontal="center" vertical="center"/>
    </xf>
    <xf numFmtId="0" fontId="16" fillId="15" borderId="36" xfId="3" applyFont="1" applyFill="1" applyBorder="1" applyAlignment="1" applyProtection="1">
      <alignment horizontal="center"/>
    </xf>
    <xf numFmtId="0" fontId="16" fillId="15" borderId="2" xfId="3" applyFont="1" applyFill="1" applyBorder="1" applyProtection="1"/>
    <xf numFmtId="0" fontId="16" fillId="15" borderId="36" xfId="3" applyFont="1" applyFill="1" applyBorder="1" applyProtection="1"/>
    <xf numFmtId="0" fontId="16" fillId="15" borderId="37" xfId="3" applyFont="1" applyFill="1" applyBorder="1" applyProtection="1"/>
    <xf numFmtId="0" fontId="16" fillId="15" borderId="0" xfId="3" applyFont="1" applyFill="1" applyProtection="1"/>
    <xf numFmtId="10" fontId="16" fillId="2" borderId="51" xfId="5" applyNumberFormat="1" applyFont="1" applyFill="1" applyBorder="1" applyAlignment="1" applyProtection="1">
      <alignment vertical="center"/>
    </xf>
    <xf numFmtId="10" fontId="14" fillId="0" borderId="34" xfId="5" applyNumberFormat="1" applyFont="1" applyBorder="1" applyAlignment="1" applyProtection="1">
      <alignment vertical="center"/>
    </xf>
    <xf numFmtId="10" fontId="14" fillId="0" borderId="54" xfId="5" applyNumberFormat="1" applyFont="1" applyBorder="1" applyProtection="1"/>
    <xf numFmtId="171" fontId="14" fillId="0" borderId="48" xfId="6" applyFont="1" applyBorder="1" applyAlignment="1" applyProtection="1">
      <alignment vertical="center"/>
    </xf>
    <xf numFmtId="3" fontId="16" fillId="0" borderId="0" xfId="3" applyNumberFormat="1" applyFont="1" applyAlignment="1" applyProtection="1">
      <alignment vertical="center"/>
    </xf>
    <xf numFmtId="10" fontId="16" fillId="0" borderId="0" xfId="3" applyNumberFormat="1" applyFont="1" applyAlignment="1" applyProtection="1">
      <alignment vertical="center"/>
    </xf>
    <xf numFmtId="0" fontId="16" fillId="0" borderId="0" xfId="3" applyFont="1" applyAlignment="1" applyProtection="1">
      <alignment vertical="center"/>
    </xf>
    <xf numFmtId="3" fontId="14" fillId="0" borderId="38" xfId="3" applyNumberFormat="1" applyFont="1" applyBorder="1" applyAlignment="1" applyProtection="1">
      <alignment vertical="center"/>
    </xf>
    <xf numFmtId="3" fontId="14" fillId="0" borderId="33" xfId="5" applyNumberFormat="1" applyFont="1" applyBorder="1" applyAlignment="1" applyProtection="1">
      <alignment vertical="center"/>
    </xf>
    <xf numFmtId="171" fontId="14" fillId="0" borderId="0" xfId="6" applyFont="1" applyAlignment="1" applyProtection="1">
      <alignment vertical="center"/>
    </xf>
    <xf numFmtId="10" fontId="16" fillId="4" borderId="51" xfId="5" applyNumberFormat="1" applyFont="1" applyFill="1" applyBorder="1" applyAlignment="1" applyProtection="1">
      <alignment vertical="center"/>
    </xf>
    <xf numFmtId="49" fontId="17" fillId="15" borderId="55" xfId="4" applyNumberFormat="1" applyFont="1" applyFill="1" applyBorder="1" applyAlignment="1" applyProtection="1">
      <alignment vertical="center"/>
    </xf>
    <xf numFmtId="49" fontId="16" fillId="15" borderId="4" xfId="4" applyNumberFormat="1" applyFont="1" applyFill="1" applyBorder="1" applyAlignment="1" applyProtection="1">
      <alignment horizontal="left" vertical="center" wrapText="1"/>
    </xf>
    <xf numFmtId="49" fontId="17" fillId="15" borderId="4" xfId="4" applyNumberFormat="1" applyFont="1" applyFill="1" applyBorder="1" applyAlignment="1" applyProtection="1">
      <alignment vertical="center" wrapText="1"/>
    </xf>
    <xf numFmtId="10" fontId="16" fillId="15" borderId="4" xfId="5" applyNumberFormat="1" applyFont="1" applyFill="1" applyBorder="1" applyAlignment="1" applyProtection="1">
      <alignment vertical="center"/>
    </xf>
    <xf numFmtId="10" fontId="14" fillId="15" borderId="56" xfId="5" applyNumberFormat="1" applyFont="1" applyFill="1" applyBorder="1" applyAlignment="1" applyProtection="1">
      <alignment vertical="center"/>
    </xf>
    <xf numFmtId="10" fontId="14" fillId="15" borderId="44" xfId="5" applyNumberFormat="1" applyFont="1" applyFill="1" applyBorder="1" applyProtection="1"/>
    <xf numFmtId="171" fontId="14" fillId="15" borderId="0" xfId="6" applyFont="1" applyFill="1" applyAlignment="1" applyProtection="1">
      <alignment vertical="center"/>
    </xf>
    <xf numFmtId="3" fontId="16" fillId="15" borderId="0" xfId="3" applyNumberFormat="1" applyFont="1" applyFill="1" applyAlignment="1" applyProtection="1">
      <alignment vertical="center"/>
    </xf>
    <xf numFmtId="10" fontId="16" fillId="15" borderId="0" xfId="3" applyNumberFormat="1" applyFont="1" applyFill="1" applyAlignment="1" applyProtection="1">
      <alignment vertical="center"/>
    </xf>
    <xf numFmtId="0" fontId="16" fillId="15" borderId="0" xfId="3" applyFont="1" applyFill="1" applyAlignment="1" applyProtection="1">
      <alignment vertical="center"/>
    </xf>
    <xf numFmtId="171" fontId="16" fillId="0" borderId="0" xfId="6" applyFont="1" applyAlignment="1" applyProtection="1">
      <alignment vertical="center"/>
    </xf>
    <xf numFmtId="171" fontId="16" fillId="15" borderId="0" xfId="6" applyFont="1" applyFill="1" applyAlignment="1" applyProtection="1">
      <alignment vertical="center"/>
    </xf>
    <xf numFmtId="10" fontId="14" fillId="2" borderId="34" xfId="5" applyNumberFormat="1" applyFont="1" applyFill="1" applyBorder="1" applyProtection="1"/>
    <xf numFmtId="10" fontId="14" fillId="2" borderId="51" xfId="5" applyNumberFormat="1" applyFont="1" applyFill="1" applyBorder="1" applyProtection="1"/>
    <xf numFmtId="10" fontId="14" fillId="2" borderId="54" xfId="5" applyNumberFormat="1" applyFont="1" applyFill="1" applyBorder="1" applyProtection="1"/>
    <xf numFmtId="172" fontId="14" fillId="9" borderId="0" xfId="3" applyNumberFormat="1" applyFont="1" applyFill="1" applyProtection="1"/>
    <xf numFmtId="3" fontId="14" fillId="9" borderId="0" xfId="3" applyNumberFormat="1" applyFont="1" applyFill="1" applyProtection="1"/>
    <xf numFmtId="10" fontId="14" fillId="9" borderId="0" xfId="3" applyNumberFormat="1" applyFont="1" applyFill="1" applyProtection="1"/>
    <xf numFmtId="0" fontId="14" fillId="9" borderId="0" xfId="3" applyFont="1" applyFill="1" applyProtection="1"/>
    <xf numFmtId="3" fontId="14" fillId="2" borderId="23" xfId="3" applyNumberFormat="1" applyFont="1" applyFill="1" applyBorder="1" applyProtection="1"/>
    <xf numFmtId="3" fontId="14" fillId="2" borderId="24" xfId="3" applyNumberFormat="1" applyFont="1" applyFill="1" applyBorder="1" applyProtection="1"/>
    <xf numFmtId="3" fontId="14" fillId="2" borderId="33" xfId="3" applyNumberFormat="1" applyFont="1" applyFill="1" applyBorder="1" applyProtection="1"/>
    <xf numFmtId="10" fontId="14" fillId="4" borderId="55" xfId="5" applyNumberFormat="1" applyFont="1" applyFill="1" applyBorder="1" applyProtection="1"/>
    <xf numFmtId="10" fontId="14" fillId="4" borderId="4" xfId="5" applyNumberFormat="1" applyFont="1" applyFill="1" applyBorder="1" applyProtection="1"/>
    <xf numFmtId="10" fontId="14" fillId="4" borderId="44" xfId="5" applyNumberFormat="1" applyFont="1" applyFill="1" applyBorder="1" applyProtection="1"/>
    <xf numFmtId="3" fontId="14" fillId="4" borderId="23" xfId="3" applyNumberFormat="1" applyFont="1" applyFill="1" applyBorder="1" applyProtection="1"/>
    <xf numFmtId="3" fontId="14" fillId="4" borderId="24" xfId="3" applyNumberFormat="1" applyFont="1" applyFill="1" applyBorder="1" applyProtection="1"/>
    <xf numFmtId="3" fontId="14" fillId="4" borderId="33" xfId="3" applyNumberFormat="1" applyFont="1" applyFill="1" applyBorder="1" applyProtection="1"/>
    <xf numFmtId="49" fontId="17" fillId="0" borderId="3" xfId="4" applyNumberFormat="1" applyFont="1" applyFill="1" applyBorder="1" applyAlignment="1" applyProtection="1">
      <alignment vertical="center"/>
    </xf>
    <xf numFmtId="49" fontId="17" fillId="0" borderId="3" xfId="4" applyNumberFormat="1" applyFont="1" applyFill="1" applyBorder="1" applyAlignment="1" applyProtection="1">
      <alignment vertical="center" wrapText="1"/>
    </xf>
    <xf numFmtId="10" fontId="16" fillId="0" borderId="3" xfId="5" applyNumberFormat="1" applyFont="1" applyFill="1" applyBorder="1" applyAlignment="1" applyProtection="1">
      <alignment vertical="center"/>
    </xf>
    <xf numFmtId="10" fontId="16" fillId="0" borderId="60" xfId="5" applyNumberFormat="1" applyFont="1" applyBorder="1" applyAlignment="1" applyProtection="1">
      <alignment vertical="center"/>
    </xf>
    <xf numFmtId="10" fontId="16" fillId="0" borderId="53" xfId="5" applyNumberFormat="1" applyFont="1" applyBorder="1" applyProtection="1"/>
    <xf numFmtId="10" fontId="14" fillId="4" borderId="34" xfId="5" applyNumberFormat="1" applyFont="1" applyFill="1" applyBorder="1" applyProtection="1"/>
    <xf numFmtId="10" fontId="14" fillId="4" borderId="51" xfId="5" applyNumberFormat="1" applyFont="1" applyFill="1" applyBorder="1" applyProtection="1"/>
    <xf numFmtId="3" fontId="16" fillId="0" borderId="0" xfId="3" applyNumberFormat="1" applyFont="1" applyProtection="1"/>
    <xf numFmtId="0" fontId="16" fillId="0" borderId="0" xfId="3" applyFont="1" applyBorder="1" applyProtection="1"/>
    <xf numFmtId="173" fontId="16" fillId="0" borderId="0" xfId="5" applyNumberFormat="1" applyFont="1" applyProtection="1"/>
    <xf numFmtId="3" fontId="16" fillId="0" borderId="0" xfId="5" applyNumberFormat="1" applyFont="1" applyProtection="1"/>
    <xf numFmtId="3" fontId="16" fillId="2" borderId="24" xfId="5" applyNumberFormat="1" applyFont="1" applyFill="1" applyBorder="1" applyAlignment="1" applyProtection="1">
      <alignment vertical="center"/>
      <protection locked="0"/>
    </xf>
    <xf numFmtId="3" fontId="16" fillId="4" borderId="24" xfId="5" applyNumberFormat="1" applyFont="1" applyFill="1" applyBorder="1" applyAlignment="1" applyProtection="1">
      <alignment vertical="center"/>
      <protection locked="0"/>
    </xf>
    <xf numFmtId="174" fontId="16" fillId="4" borderId="24" xfId="8" applyNumberFormat="1" applyFont="1" applyFill="1" applyBorder="1" applyAlignment="1" applyProtection="1">
      <alignment vertical="center"/>
      <protection locked="0"/>
    </xf>
    <xf numFmtId="0" fontId="14" fillId="9" borderId="1" xfId="3" applyFont="1" applyFill="1" applyBorder="1" applyAlignment="1" applyProtection="1">
      <alignment horizontal="center" vertical="center"/>
      <protection locked="0"/>
    </xf>
    <xf numFmtId="170" fontId="6" fillId="0" borderId="1" xfId="0" applyNumberFormat="1" applyFont="1" applyBorder="1" applyAlignment="1" applyProtection="1">
      <alignment horizontal="center" vertical="center" wrapText="1"/>
      <protection locked="0"/>
    </xf>
    <xf numFmtId="170" fontId="5" fillId="0" borderId="32" xfId="0" applyNumberFormat="1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168" fontId="9" fillId="0" borderId="1" xfId="0" applyNumberFormat="1" applyFont="1" applyBorder="1" applyAlignment="1" applyProtection="1">
      <protection locked="0"/>
    </xf>
    <xf numFmtId="170" fontId="6" fillId="0" borderId="32" xfId="2" applyNumberFormat="1" applyFont="1" applyBorder="1" applyAlignment="1" applyProtection="1">
      <alignment horizontal="center"/>
      <protection locked="0"/>
    </xf>
    <xf numFmtId="0" fontId="4" fillId="0" borderId="38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4" fillId="0" borderId="20" xfId="0" applyFont="1" applyBorder="1" applyProtection="1">
      <protection locked="0"/>
    </xf>
    <xf numFmtId="0" fontId="7" fillId="0" borderId="63" xfId="0" applyFont="1" applyBorder="1" applyAlignment="1" applyProtection="1">
      <alignment vertical="center"/>
    </xf>
    <xf numFmtId="0" fontId="9" fillId="0" borderId="1" xfId="0" applyFont="1" applyBorder="1" applyAlignment="1" applyProtection="1">
      <alignment vertical="center" wrapText="1"/>
    </xf>
    <xf numFmtId="0" fontId="7" fillId="0" borderId="0" xfId="0" applyFont="1" applyAlignment="1" applyProtection="1">
      <alignment horizontal="center" vertical="center"/>
    </xf>
    <xf numFmtId="0" fontId="9" fillId="0" borderId="32" xfId="0" applyFont="1" applyBorder="1" applyAlignment="1" applyProtection="1">
      <alignment vertical="center" wrapText="1"/>
      <protection locked="0"/>
    </xf>
    <xf numFmtId="0" fontId="9" fillId="0" borderId="32" xfId="0" applyFont="1" applyBorder="1" applyAlignment="1" applyProtection="1">
      <alignment vertical="center" wrapText="1"/>
    </xf>
    <xf numFmtId="0" fontId="7" fillId="4" borderId="34" xfId="0" applyFont="1" applyFill="1" applyBorder="1" applyAlignment="1" applyProtection="1">
      <alignment horizontal="center" vertical="center"/>
    </xf>
    <xf numFmtId="0" fontId="7" fillId="4" borderId="51" xfId="0" applyFont="1" applyFill="1" applyBorder="1" applyAlignment="1" applyProtection="1">
      <alignment horizontal="center" vertical="center"/>
    </xf>
    <xf numFmtId="0" fontId="7" fillId="4" borderId="54" xfId="0" applyFont="1" applyFill="1" applyBorder="1" applyAlignment="1" applyProtection="1">
      <alignment horizontal="center" vertical="center"/>
    </xf>
    <xf numFmtId="0" fontId="7" fillId="4" borderId="51" xfId="0" applyFont="1" applyFill="1" applyBorder="1" applyAlignment="1" applyProtection="1">
      <alignment horizontal="center" vertical="center" wrapText="1"/>
    </xf>
    <xf numFmtId="0" fontId="7" fillId="4" borderId="54" xfId="0" applyFont="1" applyFill="1" applyBorder="1" applyAlignment="1" applyProtection="1">
      <alignment horizontal="center" vertical="center" wrapText="1"/>
    </xf>
    <xf numFmtId="0" fontId="5" fillId="0" borderId="23" xfId="0" applyFont="1" applyFill="1" applyBorder="1" applyAlignment="1" applyProtection="1">
      <alignment horizontal="center" vertical="center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0" fontId="5" fillId="0" borderId="33" xfId="0" applyFont="1" applyFill="1" applyBorder="1" applyAlignment="1" applyProtection="1">
      <alignment horizontal="center" vertical="center"/>
    </xf>
    <xf numFmtId="0" fontId="5" fillId="0" borderId="24" xfId="0" applyFont="1" applyFill="1" applyBorder="1" applyAlignment="1" applyProtection="1">
      <alignment vertical="center"/>
    </xf>
    <xf numFmtId="0" fontId="5" fillId="0" borderId="33" xfId="0" applyFont="1" applyFill="1" applyBorder="1" applyAlignment="1" applyProtection="1">
      <alignment horizontal="center" vertical="center"/>
      <protection locked="0"/>
    </xf>
    <xf numFmtId="0" fontId="7" fillId="4" borderId="16" xfId="0" applyFont="1" applyFill="1" applyBorder="1" applyAlignment="1" applyProtection="1">
      <alignment vertical="center"/>
    </xf>
    <xf numFmtId="0" fontId="7" fillId="0" borderId="57" xfId="0" applyFont="1" applyFill="1" applyBorder="1" applyAlignment="1" applyProtection="1">
      <alignment vertical="center"/>
    </xf>
    <xf numFmtId="49" fontId="3" fillId="0" borderId="15" xfId="0" applyNumberFormat="1" applyFont="1" applyBorder="1" applyAlignment="1" applyProtection="1">
      <alignment vertical="center"/>
    </xf>
    <xf numFmtId="49" fontId="3" fillId="0" borderId="41" xfId="0" applyNumberFormat="1" applyFont="1" applyBorder="1" applyAlignment="1" applyProtection="1">
      <alignment vertical="center"/>
    </xf>
    <xf numFmtId="0" fontId="21" fillId="0" borderId="38" xfId="0" applyFont="1" applyBorder="1" applyProtection="1"/>
    <xf numFmtId="0" fontId="5" fillId="0" borderId="5" xfId="0" applyFont="1" applyBorder="1" applyAlignment="1" applyProtection="1">
      <alignment horizontal="center"/>
      <protection locked="0"/>
    </xf>
    <xf numFmtId="170" fontId="5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8" fillId="0" borderId="32" xfId="0" applyFont="1" applyBorder="1" applyAlignment="1" applyProtection="1">
      <alignment horizontal="center" vertical="center"/>
    </xf>
    <xf numFmtId="0" fontId="4" fillId="0" borderId="20" xfId="0" applyFont="1" applyBorder="1" applyProtection="1"/>
    <xf numFmtId="0" fontId="4" fillId="0" borderId="41" xfId="0" applyFont="1" applyBorder="1" applyProtection="1"/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49" fontId="22" fillId="0" borderId="15" xfId="0" applyNumberFormat="1" applyFont="1" applyBorder="1" applyAlignment="1" applyProtection="1">
      <alignment vertical="center"/>
    </xf>
    <xf numFmtId="0" fontId="5" fillId="0" borderId="5" xfId="0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center"/>
      <protection locked="0"/>
    </xf>
    <xf numFmtId="168" fontId="9" fillId="0" borderId="1" xfId="0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9" fillId="0" borderId="1" xfId="0" applyFont="1" applyBorder="1" applyAlignment="1" applyProtection="1">
      <alignment horizontal="left" vertical="center" wrapText="1"/>
    </xf>
    <xf numFmtId="0" fontId="7" fillId="0" borderId="63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0" fontId="7" fillId="0" borderId="57" xfId="0" applyFont="1" applyFill="1" applyBorder="1" applyAlignment="1" applyProtection="1">
      <alignment horizontal="center" vertical="center"/>
    </xf>
    <xf numFmtId="0" fontId="7" fillId="0" borderId="26" xfId="0" applyFont="1" applyFill="1" applyBorder="1" applyAlignment="1" applyProtection="1">
      <alignment horizontal="center" vertical="center"/>
    </xf>
    <xf numFmtId="0" fontId="7" fillId="4" borderId="35" xfId="0" applyFont="1" applyFill="1" applyBorder="1" applyAlignment="1" applyProtection="1">
      <alignment horizontal="center" vertical="center" wrapText="1"/>
    </xf>
    <xf numFmtId="0" fontId="7" fillId="4" borderId="18" xfId="0" applyFont="1" applyFill="1" applyBorder="1" applyAlignment="1" applyProtection="1">
      <alignment horizontal="center" vertical="center" wrapText="1"/>
    </xf>
    <xf numFmtId="0" fontId="9" fillId="0" borderId="5" xfId="0" applyFont="1" applyBorder="1" applyAlignment="1" applyProtection="1">
      <alignment horizontal="center" vertical="center" wrapText="1"/>
    </xf>
    <xf numFmtId="0" fontId="9" fillId="0" borderId="22" xfId="0" applyFont="1" applyBorder="1" applyAlignment="1" applyProtection="1">
      <alignment horizontal="center" vertical="center" wrapText="1"/>
    </xf>
    <xf numFmtId="0" fontId="23" fillId="0" borderId="5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/>
    </xf>
    <xf numFmtId="0" fontId="19" fillId="2" borderId="29" xfId="0" applyFont="1" applyFill="1" applyBorder="1" applyAlignment="1" applyProtection="1">
      <alignment horizontal="center" vertical="center"/>
    </xf>
    <xf numFmtId="0" fontId="19" fillId="2" borderId="30" xfId="0" applyFont="1" applyFill="1" applyBorder="1" applyAlignment="1" applyProtection="1">
      <alignment horizontal="center" vertical="center"/>
    </xf>
    <xf numFmtId="0" fontId="19" fillId="2" borderId="31" xfId="0" applyFont="1" applyFill="1" applyBorder="1" applyAlignment="1" applyProtection="1">
      <alignment horizontal="center" vertical="center"/>
    </xf>
    <xf numFmtId="0" fontId="7" fillId="0" borderId="19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9" fillId="0" borderId="25" xfId="0" applyFont="1" applyBorder="1" applyAlignment="1" applyProtection="1">
      <alignment horizontal="center" vertical="center" wrapText="1"/>
    </xf>
    <xf numFmtId="0" fontId="9" fillId="0" borderId="28" xfId="0" applyFont="1" applyBorder="1" applyAlignment="1" applyProtection="1">
      <alignment horizontal="center" vertical="center" wrapText="1"/>
    </xf>
    <xf numFmtId="0" fontId="2" fillId="0" borderId="34" xfId="0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23" xfId="0" applyFont="1" applyBorder="1" applyAlignment="1" applyProtection="1">
      <alignment horizontal="center" vertical="center" wrapText="1"/>
    </xf>
    <xf numFmtId="0" fontId="2" fillId="0" borderId="25" xfId="0" applyFont="1" applyBorder="1" applyAlignment="1" applyProtection="1">
      <alignment horizontal="center" vertical="center" wrapText="1"/>
    </xf>
    <xf numFmtId="0" fontId="3" fillId="0" borderId="16" xfId="0" applyFont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3" fillId="0" borderId="42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43" xfId="0" applyFont="1" applyBorder="1" applyAlignment="1" applyProtection="1">
      <alignment horizontal="center" vertical="center" wrapText="1"/>
    </xf>
    <xf numFmtId="0" fontId="3" fillId="0" borderId="39" xfId="0" applyFont="1" applyBorder="1" applyAlignment="1" applyProtection="1">
      <alignment horizontal="center" vertical="center" wrapText="1"/>
    </xf>
    <xf numFmtId="0" fontId="3" fillId="0" borderId="40" xfId="0" applyFont="1" applyBorder="1" applyAlignment="1" applyProtection="1">
      <alignment horizontal="center" vertical="center" wrapText="1"/>
    </xf>
    <xf numFmtId="0" fontId="3" fillId="0" borderId="41" xfId="0" applyFont="1" applyBorder="1" applyAlignment="1" applyProtection="1">
      <alignment horizontal="center" vertical="center" wrapText="1"/>
    </xf>
    <xf numFmtId="0" fontId="23" fillId="0" borderId="32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9" fillId="0" borderId="2" xfId="0" applyFont="1" applyBorder="1" applyAlignment="1" applyProtection="1">
      <alignment horizontal="left" vertical="center" wrapText="1"/>
    </xf>
    <xf numFmtId="0" fontId="5" fillId="14" borderId="13" xfId="0" applyFont="1" applyFill="1" applyBorder="1" applyAlignment="1" applyProtection="1">
      <alignment horizontal="left" vertical="center" indent="2"/>
    </xf>
    <xf numFmtId="0" fontId="5" fillId="14" borderId="14" xfId="0" applyFont="1" applyFill="1" applyBorder="1" applyAlignment="1" applyProtection="1">
      <alignment horizontal="left" vertical="center" indent="2"/>
    </xf>
    <xf numFmtId="0" fontId="9" fillId="14" borderId="13" xfId="0" applyFont="1" applyFill="1" applyBorder="1" applyAlignment="1" applyProtection="1">
      <alignment horizontal="left" vertical="center" wrapText="1"/>
    </xf>
    <xf numFmtId="0" fontId="9" fillId="14" borderId="64" xfId="0" applyFont="1" applyFill="1" applyBorder="1" applyAlignment="1" applyProtection="1">
      <alignment horizontal="left" vertical="center" wrapText="1"/>
    </xf>
    <xf numFmtId="0" fontId="19" fillId="0" borderId="57" xfId="0" applyFont="1" applyBorder="1" applyAlignment="1" applyProtection="1">
      <alignment horizontal="center" vertical="center" wrapText="1"/>
    </xf>
    <xf numFmtId="0" fontId="19" fillId="0" borderId="27" xfId="0" applyFont="1" applyBorder="1" applyAlignment="1" applyProtection="1">
      <alignment horizontal="center" vertical="center" wrapText="1"/>
    </xf>
    <xf numFmtId="0" fontId="19" fillId="0" borderId="26" xfId="0" applyFont="1" applyBorder="1" applyAlignment="1" applyProtection="1">
      <alignment horizontal="center" vertical="center" wrapText="1"/>
    </xf>
    <xf numFmtId="0" fontId="19" fillId="0" borderId="25" xfId="0" applyFont="1" applyBorder="1" applyAlignment="1" applyProtection="1">
      <alignment horizontal="center" vertical="center"/>
    </xf>
    <xf numFmtId="0" fontId="19" fillId="0" borderId="27" xfId="0" applyFont="1" applyBorder="1" applyAlignment="1" applyProtection="1">
      <alignment horizontal="center" vertical="center"/>
    </xf>
    <xf numFmtId="0" fontId="19" fillId="0" borderId="28" xfId="0" applyFont="1" applyBorder="1" applyAlignment="1" applyProtection="1">
      <alignment horizontal="center" vertical="center"/>
    </xf>
    <xf numFmtId="0" fontId="2" fillId="2" borderId="29" xfId="0" applyFont="1" applyFill="1" applyBorder="1" applyAlignment="1" applyProtection="1">
      <alignment horizontal="center" vertical="center"/>
    </xf>
    <xf numFmtId="0" fontId="2" fillId="2" borderId="30" xfId="0" applyFont="1" applyFill="1" applyBorder="1" applyAlignment="1" applyProtection="1">
      <alignment horizontal="center" vertical="center"/>
    </xf>
    <xf numFmtId="0" fontId="2" fillId="2" borderId="31" xfId="0" applyFont="1" applyFill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horizontal="left" vertical="center"/>
      <protection locked="0"/>
    </xf>
    <xf numFmtId="0" fontId="9" fillId="0" borderId="1" xfId="0" applyFont="1" applyBorder="1" applyAlignment="1" applyProtection="1">
      <alignment horizontal="left" vertical="center"/>
      <protection locked="0"/>
    </xf>
    <xf numFmtId="0" fontId="9" fillId="0" borderId="32" xfId="0" applyFont="1" applyBorder="1" applyAlignment="1" applyProtection="1">
      <alignment horizontal="left" vertical="center"/>
      <protection locked="0"/>
    </xf>
    <xf numFmtId="0" fontId="9" fillId="0" borderId="63" xfId="0" applyFont="1" applyBorder="1" applyAlignment="1" applyProtection="1">
      <alignment horizontal="left" vertical="center"/>
      <protection locked="0"/>
    </xf>
    <xf numFmtId="0" fontId="9" fillId="0" borderId="12" xfId="0" applyFont="1" applyBorder="1" applyAlignment="1" applyProtection="1">
      <alignment horizontal="left" vertical="center"/>
      <protection locked="0"/>
    </xf>
    <xf numFmtId="0" fontId="9" fillId="0" borderId="22" xfId="0" applyFont="1" applyBorder="1" applyAlignment="1" applyProtection="1">
      <alignment horizontal="left" vertical="center"/>
      <protection locked="0"/>
    </xf>
    <xf numFmtId="0" fontId="19" fillId="7" borderId="63" xfId="0" applyFont="1" applyFill="1" applyBorder="1" applyAlignment="1" applyProtection="1">
      <alignment horizontal="center"/>
      <protection locked="0"/>
    </xf>
    <xf numFmtId="0" fontId="19" fillId="7" borderId="12" xfId="0" applyFont="1" applyFill="1" applyBorder="1" applyAlignment="1" applyProtection="1">
      <alignment horizontal="center"/>
      <protection locked="0"/>
    </xf>
    <xf numFmtId="0" fontId="19" fillId="7" borderId="22" xfId="0" applyFont="1" applyFill="1" applyBorder="1" applyAlignment="1" applyProtection="1">
      <alignment horizontal="center"/>
      <protection locked="0"/>
    </xf>
    <xf numFmtId="0" fontId="9" fillId="0" borderId="42" xfId="0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0" fontId="9" fillId="0" borderId="43" xfId="0" applyFont="1" applyBorder="1" applyAlignment="1" applyProtection="1">
      <alignment horizontal="center" vertical="center" wrapText="1"/>
      <protection locked="0"/>
    </xf>
    <xf numFmtId="0" fontId="9" fillId="0" borderId="38" xfId="0" applyFont="1" applyBorder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9" fillId="0" borderId="20" xfId="0" applyFont="1" applyBorder="1" applyAlignment="1" applyProtection="1">
      <alignment horizontal="center" vertical="center" wrapText="1"/>
      <protection locked="0"/>
    </xf>
    <xf numFmtId="0" fontId="9" fillId="0" borderId="59" xfId="0" applyFont="1" applyBorder="1" applyAlignment="1" applyProtection="1">
      <alignment horizontal="center" vertical="center" wrapText="1"/>
      <protection locked="0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4" fillId="0" borderId="27" xfId="0" applyFont="1" applyBorder="1" applyAlignment="1" applyProtection="1">
      <alignment horizontal="center"/>
      <protection locked="0"/>
    </xf>
    <xf numFmtId="0" fontId="4" fillId="0" borderId="28" xfId="0" applyFont="1" applyBorder="1" applyAlignment="1" applyProtection="1">
      <alignment horizontal="center"/>
      <protection locked="0"/>
    </xf>
    <xf numFmtId="0" fontId="2" fillId="7" borderId="63" xfId="0" applyFont="1" applyFill="1" applyBorder="1" applyAlignment="1" applyProtection="1">
      <alignment horizontal="center"/>
      <protection locked="0"/>
    </xf>
    <xf numFmtId="0" fontId="2" fillId="7" borderId="12" xfId="0" applyFont="1" applyFill="1" applyBorder="1" applyAlignment="1" applyProtection="1">
      <alignment horizontal="center"/>
      <protection locked="0"/>
    </xf>
    <xf numFmtId="0" fontId="2" fillId="7" borderId="22" xfId="0" applyFont="1" applyFill="1" applyBorder="1" applyAlignment="1" applyProtection="1">
      <alignment horizontal="center"/>
      <protection locked="0"/>
    </xf>
    <xf numFmtId="0" fontId="2" fillId="2" borderId="16" xfId="0" applyFont="1" applyFill="1" applyBorder="1" applyAlignment="1" applyProtection="1">
      <alignment horizontal="center" vertical="center"/>
    </xf>
    <xf numFmtId="0" fontId="2" fillId="2" borderId="17" xfId="0" applyFont="1" applyFill="1" applyBorder="1" applyAlignment="1" applyProtection="1">
      <alignment horizontal="center" vertical="center"/>
    </xf>
    <xf numFmtId="0" fontId="2" fillId="2" borderId="18" xfId="0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/>
    </xf>
    <xf numFmtId="0" fontId="7" fillId="0" borderId="32" xfId="0" applyFont="1" applyBorder="1" applyAlignment="1" applyProtection="1">
      <alignment horizontal="center"/>
    </xf>
    <xf numFmtId="10" fontId="5" fillId="0" borderId="1" xfId="2" applyNumberFormat="1" applyFont="1" applyBorder="1" applyAlignment="1" applyProtection="1">
      <alignment horizontal="center"/>
      <protection locked="0"/>
    </xf>
    <xf numFmtId="10" fontId="5" fillId="0" borderId="32" xfId="2" applyNumberFormat="1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left"/>
    </xf>
    <xf numFmtId="0" fontId="8" fillId="0" borderId="5" xfId="0" applyFont="1" applyBorder="1" applyAlignment="1" applyProtection="1">
      <alignment horizontal="left" indent="1"/>
    </xf>
    <xf numFmtId="0" fontId="8" fillId="0" borderId="12" xfId="0" applyFont="1" applyBorder="1" applyAlignment="1" applyProtection="1">
      <alignment horizontal="left" indent="1"/>
    </xf>
    <xf numFmtId="0" fontId="8" fillId="0" borderId="6" xfId="0" applyFont="1" applyBorder="1" applyAlignment="1" applyProtection="1">
      <alignment horizontal="left" indent="1"/>
    </xf>
    <xf numFmtId="168" fontId="6" fillId="0" borderId="5" xfId="0" applyNumberFormat="1" applyFont="1" applyBorder="1" applyAlignment="1" applyProtection="1">
      <alignment horizontal="center"/>
    </xf>
    <xf numFmtId="168" fontId="6" fillId="0" borderId="12" xfId="0" applyNumberFormat="1" applyFont="1" applyBorder="1" applyAlignment="1" applyProtection="1">
      <alignment horizontal="center"/>
    </xf>
    <xf numFmtId="168" fontId="6" fillId="0" borderId="22" xfId="0" applyNumberFormat="1" applyFont="1" applyBorder="1" applyAlignment="1" applyProtection="1">
      <alignment horizontal="center"/>
    </xf>
    <xf numFmtId="168" fontId="6" fillId="0" borderId="5" xfId="0" applyNumberFormat="1" applyFont="1" applyBorder="1" applyAlignment="1" applyProtection="1">
      <alignment horizontal="center"/>
      <protection locked="0"/>
    </xf>
    <xf numFmtId="168" fontId="6" fillId="0" borderId="12" xfId="0" applyNumberFormat="1" applyFont="1" applyBorder="1" applyAlignment="1" applyProtection="1">
      <alignment horizontal="center"/>
      <protection locked="0"/>
    </xf>
    <xf numFmtId="168" fontId="6" fillId="0" borderId="22" xfId="0" applyNumberFormat="1" applyFont="1" applyBorder="1" applyAlignment="1" applyProtection="1">
      <alignment horizont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center" vertical="center"/>
      <protection locked="0"/>
    </xf>
    <xf numFmtId="0" fontId="19" fillId="2" borderId="16" xfId="0" applyFont="1" applyFill="1" applyBorder="1" applyAlignment="1" applyProtection="1">
      <alignment horizontal="center" vertical="center"/>
    </xf>
    <xf numFmtId="0" fontId="19" fillId="2" borderId="17" xfId="0" applyFont="1" applyFill="1" applyBorder="1" applyAlignment="1" applyProtection="1">
      <alignment horizontal="center" vertical="center"/>
    </xf>
    <xf numFmtId="0" fontId="19" fillId="2" borderId="18" xfId="0" applyFont="1" applyFill="1" applyBorder="1" applyAlignment="1" applyProtection="1">
      <alignment horizontal="center" vertical="center"/>
    </xf>
    <xf numFmtId="0" fontId="2" fillId="2" borderId="13" xfId="0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64" xfId="0" applyFont="1" applyFill="1" applyBorder="1" applyAlignment="1" applyProtection="1">
      <alignment horizontal="center" vertical="center"/>
    </xf>
    <xf numFmtId="166" fontId="2" fillId="0" borderId="46" xfId="0" applyNumberFormat="1" applyFont="1" applyFill="1" applyBorder="1" applyAlignment="1" applyProtection="1">
      <alignment horizontal="center" vertical="center"/>
      <protection locked="0"/>
    </xf>
    <xf numFmtId="166" fontId="2" fillId="0" borderId="47" xfId="0" applyNumberFormat="1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</xf>
    <xf numFmtId="0" fontId="4" fillId="0" borderId="43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horizontal="center" vertical="center"/>
    </xf>
    <xf numFmtId="0" fontId="4" fillId="0" borderId="40" xfId="0" applyFont="1" applyBorder="1" applyAlignment="1" applyProtection="1">
      <alignment horizontal="center" vertical="center"/>
    </xf>
    <xf numFmtId="0" fontId="4" fillId="0" borderId="41" xfId="0" applyFont="1" applyBorder="1" applyAlignment="1" applyProtection="1">
      <alignment horizontal="center" vertical="center"/>
    </xf>
    <xf numFmtId="0" fontId="19" fillId="2" borderId="16" xfId="0" applyFont="1" applyFill="1" applyBorder="1" applyAlignment="1" applyProtection="1">
      <alignment horizontal="center"/>
    </xf>
    <xf numFmtId="0" fontId="19" fillId="2" borderId="17" xfId="0" applyFont="1" applyFill="1" applyBorder="1" applyAlignment="1" applyProtection="1">
      <alignment horizontal="center"/>
    </xf>
    <xf numFmtId="0" fontId="19" fillId="2" borderId="18" xfId="0" applyFont="1" applyFill="1" applyBorder="1" applyAlignment="1" applyProtection="1">
      <alignment horizontal="center"/>
    </xf>
    <xf numFmtId="0" fontId="2" fillId="2" borderId="17" xfId="0" applyFont="1" applyFill="1" applyBorder="1" applyAlignment="1" applyProtection="1">
      <alignment horizontal="center"/>
    </xf>
    <xf numFmtId="0" fontId="2" fillId="2" borderId="18" xfId="0" applyFont="1" applyFill="1" applyBorder="1" applyAlignment="1" applyProtection="1">
      <alignment horizontal="center"/>
    </xf>
    <xf numFmtId="0" fontId="19" fillId="0" borderId="19" xfId="0" applyFont="1" applyBorder="1" applyAlignment="1" applyProtection="1">
      <alignment horizontal="left"/>
    </xf>
    <xf numFmtId="0" fontId="19" fillId="0" borderId="1" xfId="0" applyFont="1" applyBorder="1" applyAlignment="1" applyProtection="1">
      <alignment horizontal="left"/>
    </xf>
    <xf numFmtId="0" fontId="2" fillId="0" borderId="19" xfId="0" applyFont="1" applyBorder="1" applyAlignment="1" applyProtection="1">
      <alignment horizontal="left"/>
    </xf>
    <xf numFmtId="0" fontId="2" fillId="0" borderId="1" xfId="0" applyFont="1" applyBorder="1" applyAlignment="1" applyProtection="1">
      <alignment horizontal="left"/>
    </xf>
    <xf numFmtId="0" fontId="2" fillId="0" borderId="23" xfId="0" applyFont="1" applyBorder="1" applyAlignment="1" applyProtection="1">
      <alignment horizontal="left"/>
    </xf>
    <xf numFmtId="0" fontId="2" fillId="0" borderId="24" xfId="0" applyFont="1" applyBorder="1" applyAlignment="1" applyProtection="1">
      <alignment horizontal="left"/>
    </xf>
    <xf numFmtId="0" fontId="2" fillId="5" borderId="19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7" borderId="59" xfId="0" applyFont="1" applyFill="1" applyBorder="1" applyAlignment="1" applyProtection="1">
      <alignment horizontal="center" wrapText="1"/>
      <protection locked="0"/>
    </xf>
    <xf numFmtId="0" fontId="2" fillId="7" borderId="10" xfId="0" applyFont="1" applyFill="1" applyBorder="1" applyAlignment="1" applyProtection="1">
      <alignment horizontal="center"/>
      <protection locked="0"/>
    </xf>
    <xf numFmtId="0" fontId="2" fillId="7" borderId="21" xfId="0" applyFont="1" applyFill="1" applyBorder="1" applyAlignment="1" applyProtection="1">
      <alignment horizontal="center"/>
      <protection locked="0"/>
    </xf>
    <xf numFmtId="167" fontId="5" fillId="0" borderId="2" xfId="1" applyNumberFormat="1" applyFont="1" applyBorder="1" applyAlignment="1" applyProtection="1">
      <alignment horizontal="center"/>
      <protection locked="0"/>
    </xf>
    <xf numFmtId="167" fontId="5" fillId="0" borderId="37" xfId="1" applyNumberFormat="1" applyFont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left"/>
    </xf>
    <xf numFmtId="0" fontId="7" fillId="4" borderId="5" xfId="0" applyFont="1" applyFill="1" applyBorder="1" applyAlignment="1" applyProtection="1">
      <alignment horizontal="center"/>
    </xf>
    <xf numFmtId="0" fontId="7" fillId="4" borderId="12" xfId="0" applyFont="1" applyFill="1" applyBorder="1" applyAlignment="1" applyProtection="1">
      <alignment horizontal="center"/>
    </xf>
    <xf numFmtId="0" fontId="7" fillId="4" borderId="22" xfId="0" applyFont="1" applyFill="1" applyBorder="1" applyAlignment="1" applyProtection="1">
      <alignment horizontal="center"/>
    </xf>
    <xf numFmtId="0" fontId="9" fillId="0" borderId="2" xfId="0" applyFont="1" applyBorder="1" applyAlignment="1" applyProtection="1">
      <alignment horizontal="left" vertical="center" wrapText="1"/>
      <protection locked="0"/>
    </xf>
    <xf numFmtId="0" fontId="8" fillId="7" borderId="19" xfId="0" applyFont="1" applyFill="1" applyBorder="1" applyAlignment="1" applyProtection="1">
      <alignment horizontal="left" indent="1"/>
    </xf>
    <xf numFmtId="0" fontId="8" fillId="7" borderId="1" xfId="0" applyFont="1" applyFill="1" applyBorder="1" applyAlignment="1" applyProtection="1">
      <alignment horizontal="left" indent="1"/>
    </xf>
    <xf numFmtId="169" fontId="5" fillId="0" borderId="5" xfId="1" applyNumberFormat="1" applyFont="1" applyBorder="1" applyAlignment="1" applyProtection="1">
      <alignment horizontal="center"/>
      <protection locked="0"/>
    </xf>
    <xf numFmtId="169" fontId="5" fillId="0" borderId="6" xfId="1" applyNumberFormat="1" applyFont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left"/>
    </xf>
    <xf numFmtId="0" fontId="8" fillId="13" borderId="19" xfId="0" applyFont="1" applyFill="1" applyBorder="1" applyAlignment="1" applyProtection="1">
      <alignment horizontal="left" indent="1"/>
    </xf>
    <xf numFmtId="0" fontId="8" fillId="13" borderId="1" xfId="0" applyFont="1" applyFill="1" applyBorder="1" applyAlignment="1" applyProtection="1">
      <alignment horizontal="left" indent="1"/>
    </xf>
    <xf numFmtId="0" fontId="7" fillId="13" borderId="1" xfId="0" applyFont="1" applyFill="1" applyBorder="1" applyAlignment="1" applyProtection="1">
      <alignment horizontal="left"/>
    </xf>
    <xf numFmtId="0" fontId="5" fillId="0" borderId="5" xfId="0" applyFont="1" applyBorder="1" applyAlignment="1" applyProtection="1">
      <alignment horizontal="center"/>
      <protection locked="0"/>
    </xf>
    <xf numFmtId="0" fontId="5" fillId="0" borderId="12" xfId="0" applyFont="1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7" fillId="7" borderId="1" xfId="0" applyFont="1" applyFill="1" applyBorder="1" applyAlignment="1" applyProtection="1">
      <alignment horizontal="left" vertical="top"/>
    </xf>
    <xf numFmtId="0" fontId="5" fillId="0" borderId="7" xfId="0" applyFont="1" applyBorder="1" applyAlignment="1" applyProtection="1">
      <alignment horizontal="left" vertical="top" wrapText="1"/>
      <protection locked="0"/>
    </xf>
    <xf numFmtId="0" fontId="5" fillId="0" borderId="43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20" xfId="0" applyFont="1" applyBorder="1" applyAlignment="1" applyProtection="1">
      <alignment horizontal="left" vertical="top" wrapText="1"/>
      <protection locked="0"/>
    </xf>
    <xf numFmtId="0" fontId="5" fillId="0" borderId="10" xfId="0" applyFont="1" applyBorder="1" applyAlignment="1" applyProtection="1">
      <alignment horizontal="left" vertical="top" wrapText="1"/>
      <protection locked="0"/>
    </xf>
    <xf numFmtId="0" fontId="5" fillId="0" borderId="21" xfId="0" applyFont="1" applyBorder="1" applyAlignment="1" applyProtection="1">
      <alignment horizontal="left" vertical="top" wrapText="1"/>
      <protection locked="0"/>
    </xf>
    <xf numFmtId="49" fontId="6" fillId="0" borderId="5" xfId="0" applyNumberFormat="1" applyFont="1" applyBorder="1" applyAlignment="1" applyProtection="1">
      <alignment horizontal="center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175" fontId="6" fillId="0" borderId="5" xfId="1" applyNumberFormat="1" applyFont="1" applyBorder="1" applyAlignment="1" applyProtection="1">
      <alignment horizontal="center" vertical="center"/>
      <protection locked="0"/>
    </xf>
    <xf numFmtId="175" fontId="6" fillId="0" borderId="6" xfId="1" applyNumberFormat="1" applyFont="1" applyBorder="1" applyAlignment="1" applyProtection="1">
      <alignment horizontal="center" vertical="center"/>
      <protection locked="0"/>
    </xf>
    <xf numFmtId="0" fontId="6" fillId="0" borderId="25" xfId="0" applyFont="1" applyBorder="1" applyAlignment="1" applyProtection="1">
      <alignment horizontal="center"/>
      <protection locked="0"/>
    </xf>
    <xf numFmtId="0" fontId="6" fillId="0" borderId="27" xfId="0" applyFont="1" applyBorder="1" applyAlignment="1" applyProtection="1">
      <alignment horizontal="center"/>
      <protection locked="0"/>
    </xf>
    <xf numFmtId="0" fontId="6" fillId="0" borderId="26" xfId="0" applyFont="1" applyBorder="1" applyAlignment="1" applyProtection="1">
      <alignment horizontal="center"/>
      <protection locked="0"/>
    </xf>
    <xf numFmtId="168" fontId="5" fillId="0" borderId="5" xfId="1" applyNumberFormat="1" applyFont="1" applyBorder="1" applyAlignment="1" applyProtection="1">
      <alignment horizontal="center" vertical="center"/>
      <protection locked="0"/>
    </xf>
    <xf numFmtId="168" fontId="5" fillId="0" borderId="12" xfId="1" applyNumberFormat="1" applyFont="1" applyBorder="1" applyAlignment="1" applyProtection="1">
      <alignment horizontal="center" vertical="center"/>
      <protection locked="0"/>
    </xf>
    <xf numFmtId="168" fontId="5" fillId="0" borderId="6" xfId="1" applyNumberFormat="1" applyFont="1" applyBorder="1" applyAlignment="1" applyProtection="1">
      <alignment horizontal="center" vertical="center"/>
      <protection locked="0"/>
    </xf>
    <xf numFmtId="170" fontId="5" fillId="0" borderId="5" xfId="0" applyNumberFormat="1" applyFont="1" applyBorder="1" applyAlignment="1" applyProtection="1">
      <alignment horizontal="center" vertical="center" wrapText="1"/>
      <protection locked="0"/>
    </xf>
    <xf numFmtId="170" fontId="5" fillId="0" borderId="22" xfId="0" applyNumberFormat="1" applyFont="1" applyBorder="1" applyAlignment="1" applyProtection="1">
      <alignment horizontal="center" vertical="center" wrapText="1"/>
      <protection locked="0"/>
    </xf>
    <xf numFmtId="166" fontId="5" fillId="0" borderId="25" xfId="0" applyNumberFormat="1" applyFont="1" applyFill="1" applyBorder="1" applyAlignment="1" applyProtection="1">
      <alignment horizontal="center"/>
      <protection locked="0"/>
    </xf>
    <xf numFmtId="166" fontId="5" fillId="0" borderId="27" xfId="0" applyNumberFormat="1" applyFont="1" applyFill="1" applyBorder="1" applyAlignment="1" applyProtection="1">
      <alignment horizontal="center"/>
      <protection locked="0"/>
    </xf>
    <xf numFmtId="166" fontId="5" fillId="0" borderId="28" xfId="0" applyNumberFormat="1" applyFont="1" applyFill="1" applyBorder="1" applyAlignment="1" applyProtection="1">
      <alignment horizontal="center"/>
      <protection locked="0"/>
    </xf>
    <xf numFmtId="0" fontId="20" fillId="0" borderId="57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 applyProtection="1">
      <alignment horizontal="center" vertical="center"/>
    </xf>
    <xf numFmtId="0" fontId="7" fillId="4" borderId="56" xfId="0" applyFont="1" applyFill="1" applyBorder="1" applyAlignment="1" applyProtection="1">
      <alignment horizontal="center" vertical="center"/>
    </xf>
    <xf numFmtId="0" fontId="22" fillId="0" borderId="29" xfId="0" applyFont="1" applyBorder="1" applyAlignment="1" applyProtection="1">
      <alignment horizontal="center" vertical="center" wrapText="1"/>
    </xf>
    <xf numFmtId="0" fontId="22" fillId="0" borderId="30" xfId="0" applyFont="1" applyBorder="1" applyAlignment="1" applyProtection="1">
      <alignment horizontal="center" vertical="center" wrapText="1"/>
    </xf>
    <xf numFmtId="0" fontId="22" fillId="0" borderId="31" xfId="0" applyFont="1" applyBorder="1" applyAlignment="1" applyProtection="1">
      <alignment horizontal="center" vertical="center" wrapText="1"/>
    </xf>
    <xf numFmtId="0" fontId="22" fillId="0" borderId="38" xfId="0" applyFont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center" vertical="center" wrapText="1"/>
    </xf>
    <xf numFmtId="0" fontId="22" fillId="0" borderId="20" xfId="0" applyFont="1" applyBorder="1" applyAlignment="1" applyProtection="1">
      <alignment horizontal="center" vertical="center" wrapText="1"/>
    </xf>
    <xf numFmtId="0" fontId="22" fillId="0" borderId="39" xfId="0" applyFont="1" applyBorder="1" applyAlignment="1" applyProtection="1">
      <alignment horizontal="center" vertical="center" wrapText="1"/>
    </xf>
    <xf numFmtId="0" fontId="22" fillId="0" borderId="40" xfId="0" applyFont="1" applyBorder="1" applyAlignment="1" applyProtection="1">
      <alignment horizontal="center" vertical="center" wrapText="1"/>
    </xf>
    <xf numFmtId="0" fontId="22" fillId="0" borderId="41" xfId="0" applyFont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/>
    </xf>
    <xf numFmtId="0" fontId="2" fillId="3" borderId="32" xfId="0" applyFont="1" applyFill="1" applyBorder="1" applyAlignment="1" applyProtection="1">
      <alignment horizontal="center"/>
    </xf>
    <xf numFmtId="0" fontId="4" fillId="0" borderId="36" xfId="0" applyFont="1" applyBorder="1" applyAlignment="1" applyProtection="1">
      <alignment horizontal="center"/>
    </xf>
    <xf numFmtId="0" fontId="4" fillId="0" borderId="2" xfId="0" applyFont="1" applyBorder="1" applyAlignment="1" applyProtection="1">
      <alignment horizontal="center"/>
    </xf>
    <xf numFmtId="0" fontId="2" fillId="6" borderId="5" xfId="0" applyFont="1" applyFill="1" applyBorder="1" applyAlignment="1" applyProtection="1">
      <alignment horizontal="center"/>
    </xf>
    <xf numFmtId="0" fontId="2" fillId="6" borderId="12" xfId="0" applyFont="1" applyFill="1" applyBorder="1" applyAlignment="1" applyProtection="1">
      <alignment horizontal="center"/>
    </xf>
    <xf numFmtId="0" fontId="2" fillId="6" borderId="22" xfId="0" applyFont="1" applyFill="1" applyBorder="1" applyAlignment="1" applyProtection="1">
      <alignment horizontal="center"/>
    </xf>
    <xf numFmtId="166" fontId="5" fillId="0" borderId="25" xfId="0" applyNumberFormat="1" applyFont="1" applyBorder="1" applyAlignment="1" applyProtection="1">
      <alignment horizontal="center"/>
      <protection locked="0"/>
    </xf>
    <xf numFmtId="166" fontId="5" fillId="0" borderId="27" xfId="0" applyNumberFormat="1" applyFont="1" applyBorder="1" applyAlignment="1" applyProtection="1">
      <alignment horizontal="center"/>
      <protection locked="0"/>
    </xf>
    <xf numFmtId="166" fontId="5" fillId="0" borderId="26" xfId="0" applyNumberFormat="1" applyFont="1" applyBorder="1" applyAlignment="1" applyProtection="1">
      <alignment horizontal="center"/>
      <protection locked="0"/>
    </xf>
    <xf numFmtId="0" fontId="7" fillId="7" borderId="25" xfId="0" applyFont="1" applyFill="1" applyBorder="1" applyAlignment="1" applyProtection="1">
      <alignment horizontal="center"/>
    </xf>
    <xf numFmtId="0" fontId="7" fillId="7" borderId="26" xfId="0" applyFont="1" applyFill="1" applyBorder="1" applyAlignment="1" applyProtection="1">
      <alignment horizontal="center"/>
    </xf>
    <xf numFmtId="0" fontId="8" fillId="7" borderId="5" xfId="0" applyFont="1" applyFill="1" applyBorder="1" applyAlignment="1" applyProtection="1">
      <alignment horizontal="left" vertical="center" wrapText="1" indent="1"/>
    </xf>
    <xf numFmtId="0" fontId="8" fillId="7" borderId="6" xfId="0" applyFont="1" applyFill="1" applyBorder="1" applyAlignment="1" applyProtection="1">
      <alignment horizontal="left" vertical="center" wrapText="1" indent="1"/>
    </xf>
    <xf numFmtId="0" fontId="7" fillId="7" borderId="63" xfId="0" applyFont="1" applyFill="1" applyBorder="1" applyAlignment="1" applyProtection="1">
      <alignment horizontal="center"/>
    </xf>
    <xf numFmtId="0" fontId="7" fillId="7" borderId="6" xfId="0" applyFont="1" applyFill="1" applyBorder="1" applyAlignment="1" applyProtection="1">
      <alignment horizontal="center"/>
    </xf>
    <xf numFmtId="170" fontId="5" fillId="0" borderId="1" xfId="0" applyNumberFormat="1" applyFont="1" applyBorder="1" applyAlignment="1" applyProtection="1">
      <alignment horizontal="center" vertical="center" wrapText="1"/>
      <protection locked="0"/>
    </xf>
    <xf numFmtId="0" fontId="7" fillId="7" borderId="1" xfId="0" applyFont="1" applyFill="1" applyBorder="1" applyAlignment="1" applyProtection="1">
      <alignment horizontal="center"/>
    </xf>
    <xf numFmtId="49" fontId="17" fillId="0" borderId="34" xfId="4" applyNumberFormat="1" applyFont="1" applyFill="1" applyBorder="1" applyAlignment="1" applyProtection="1">
      <alignment horizontal="center" vertical="center"/>
      <protection locked="0"/>
    </xf>
    <xf numFmtId="49" fontId="17" fillId="0" borderId="19" xfId="4" applyNumberFormat="1" applyFont="1" applyFill="1" applyBorder="1" applyAlignment="1" applyProtection="1">
      <alignment horizontal="center" vertical="center"/>
      <protection locked="0"/>
    </xf>
    <xf numFmtId="49" fontId="17" fillId="0" borderId="23" xfId="4" applyNumberFormat="1" applyFont="1" applyFill="1" applyBorder="1" applyAlignment="1" applyProtection="1">
      <alignment horizontal="center" vertical="center"/>
      <protection locked="0"/>
    </xf>
    <xf numFmtId="49" fontId="16" fillId="0" borderId="35" xfId="4" applyNumberFormat="1" applyFont="1" applyFill="1" applyBorder="1" applyAlignment="1" applyProtection="1">
      <alignment horizontal="left" vertical="center" wrapText="1"/>
      <protection locked="0"/>
    </xf>
    <xf numFmtId="49" fontId="16" fillId="0" borderId="5" xfId="4" applyNumberFormat="1" applyFont="1" applyFill="1" applyBorder="1" applyAlignment="1" applyProtection="1">
      <alignment horizontal="left" vertical="center" wrapText="1"/>
      <protection locked="0"/>
    </xf>
    <xf numFmtId="49" fontId="16" fillId="0" borderId="25" xfId="4" applyNumberFormat="1" applyFont="1" applyFill="1" applyBorder="1" applyAlignment="1" applyProtection="1">
      <alignment horizontal="left" vertical="center" wrapText="1"/>
      <protection locked="0"/>
    </xf>
    <xf numFmtId="49" fontId="15" fillId="0" borderId="34" xfId="4" applyNumberFormat="1" applyFont="1" applyFill="1" applyBorder="1" applyAlignment="1" applyProtection="1">
      <alignment horizontal="center" vertical="center" wrapText="1"/>
    </xf>
    <xf numFmtId="49" fontId="15" fillId="0" borderId="23" xfId="4" applyNumberFormat="1" applyFont="1" applyFill="1" applyBorder="1" applyAlignment="1" applyProtection="1">
      <alignment horizontal="center" vertical="center" wrapText="1"/>
    </xf>
    <xf numFmtId="0" fontId="19" fillId="0" borderId="13" xfId="3" applyFont="1" applyBorder="1" applyAlignment="1" applyProtection="1">
      <alignment horizontal="center" vertical="center" wrapText="1"/>
    </xf>
    <xf numFmtId="0" fontId="19" fillId="0" borderId="14" xfId="3" applyFont="1" applyBorder="1" applyAlignment="1" applyProtection="1">
      <alignment horizontal="center" vertical="center" wrapText="1"/>
    </xf>
    <xf numFmtId="0" fontId="19" fillId="0" borderId="15" xfId="3" applyFont="1" applyBorder="1" applyAlignment="1" applyProtection="1">
      <alignment horizontal="center" vertical="center" wrapText="1"/>
    </xf>
    <xf numFmtId="0" fontId="14" fillId="9" borderId="34" xfId="3" applyFont="1" applyFill="1" applyBorder="1" applyAlignment="1" applyProtection="1">
      <alignment horizontal="center" vertical="center"/>
    </xf>
    <xf numFmtId="0" fontId="14" fillId="9" borderId="19" xfId="3" applyFont="1" applyFill="1" applyBorder="1" applyAlignment="1" applyProtection="1">
      <alignment horizontal="center" vertical="center"/>
    </xf>
    <xf numFmtId="0" fontId="14" fillId="9" borderId="50" xfId="3" applyFont="1" applyFill="1" applyBorder="1" applyAlignment="1" applyProtection="1">
      <alignment horizontal="center" vertical="center"/>
    </xf>
    <xf numFmtId="0" fontId="14" fillId="9" borderId="49" xfId="3" applyFont="1" applyFill="1" applyBorder="1" applyAlignment="1" applyProtection="1">
      <alignment horizontal="center" vertical="center"/>
    </xf>
    <xf numFmtId="0" fontId="14" fillId="9" borderId="9" xfId="3" applyFont="1" applyFill="1" applyBorder="1" applyAlignment="1" applyProtection="1">
      <alignment horizontal="center" vertical="center"/>
    </xf>
    <xf numFmtId="0" fontId="14" fillId="9" borderId="11" xfId="3" applyFont="1" applyFill="1" applyBorder="1" applyAlignment="1" applyProtection="1">
      <alignment horizontal="center" vertical="center"/>
    </xf>
    <xf numFmtId="0" fontId="14" fillId="9" borderId="51" xfId="3" applyFont="1" applyFill="1" applyBorder="1" applyAlignment="1" applyProtection="1">
      <alignment horizontal="center" vertical="center" wrapText="1"/>
    </xf>
    <xf numFmtId="0" fontId="14" fillId="9" borderId="1" xfId="3" applyFont="1" applyFill="1" applyBorder="1" applyAlignment="1" applyProtection="1">
      <alignment horizontal="center" vertical="center"/>
    </xf>
    <xf numFmtId="0" fontId="14" fillId="9" borderId="52" xfId="3" applyFont="1" applyFill="1" applyBorder="1" applyAlignment="1" applyProtection="1">
      <alignment horizontal="center" vertical="center"/>
    </xf>
    <xf numFmtId="0" fontId="14" fillId="9" borderId="44" xfId="3" applyFont="1" applyFill="1" applyBorder="1" applyAlignment="1" applyProtection="1">
      <alignment horizontal="center" vertical="center"/>
    </xf>
    <xf numFmtId="0" fontId="14" fillId="9" borderId="35" xfId="3" applyFont="1" applyFill="1" applyBorder="1" applyAlignment="1" applyProtection="1">
      <alignment horizontal="center" vertical="center"/>
      <protection locked="0"/>
    </xf>
    <xf numFmtId="0" fontId="14" fillId="9" borderId="17" xfId="3" applyFont="1" applyFill="1" applyBorder="1" applyAlignment="1" applyProtection="1">
      <alignment horizontal="center" vertical="center"/>
      <protection locked="0"/>
    </xf>
    <xf numFmtId="0" fontId="14" fillId="9" borderId="56" xfId="3" applyFont="1" applyFill="1" applyBorder="1" applyAlignment="1" applyProtection="1">
      <alignment horizontal="center" vertical="center"/>
      <protection locked="0"/>
    </xf>
    <xf numFmtId="0" fontId="14" fillId="9" borderId="29" xfId="4" applyFont="1" applyFill="1" applyBorder="1" applyAlignment="1" applyProtection="1">
      <alignment horizontal="center" vertical="center" wrapText="1"/>
    </xf>
    <xf numFmtId="0" fontId="14" fillId="9" borderId="31" xfId="4" applyFont="1" applyFill="1" applyBorder="1" applyAlignment="1" applyProtection="1">
      <alignment horizontal="center" vertical="center" wrapText="1"/>
    </xf>
    <xf numFmtId="0" fontId="14" fillId="9" borderId="38" xfId="4" applyFont="1" applyFill="1" applyBorder="1" applyAlignment="1" applyProtection="1">
      <alignment horizontal="center" vertical="center" wrapText="1"/>
    </xf>
    <xf numFmtId="0" fontId="14" fillId="9" borderId="20" xfId="4" applyFont="1" applyFill="1" applyBorder="1" applyAlignment="1" applyProtection="1">
      <alignment horizontal="center" vertical="center" wrapText="1"/>
    </xf>
    <xf numFmtId="0" fontId="14" fillId="9" borderId="39" xfId="4" applyFont="1" applyFill="1" applyBorder="1" applyAlignment="1" applyProtection="1">
      <alignment horizontal="center" vertical="center" wrapText="1"/>
    </xf>
    <xf numFmtId="0" fontId="14" fillId="9" borderId="41" xfId="4" applyFont="1" applyFill="1" applyBorder="1" applyAlignment="1" applyProtection="1">
      <alignment horizontal="center" vertical="center" wrapText="1"/>
    </xf>
    <xf numFmtId="49" fontId="15" fillId="10" borderId="16" xfId="4" applyNumberFormat="1" applyFont="1" applyFill="1" applyBorder="1" applyAlignment="1" applyProtection="1">
      <alignment horizontal="center" vertical="center" wrapText="1"/>
    </xf>
    <xf numFmtId="49" fontId="15" fillId="10" borderId="57" xfId="4" applyNumberFormat="1" applyFont="1" applyFill="1" applyBorder="1" applyAlignment="1" applyProtection="1">
      <alignment horizontal="center" vertical="center" wrapText="1"/>
    </xf>
    <xf numFmtId="10" fontId="18" fillId="12" borderId="49" xfId="5" applyNumberFormat="1" applyFont="1" applyFill="1" applyBorder="1" applyAlignment="1" applyProtection="1">
      <alignment horizontal="center" vertical="center"/>
    </xf>
    <xf numFmtId="10" fontId="18" fillId="12" borderId="45" xfId="5" applyNumberFormat="1" applyFont="1" applyFill="1" applyBorder="1" applyAlignment="1" applyProtection="1">
      <alignment horizontal="center" vertical="center"/>
    </xf>
    <xf numFmtId="3" fontId="18" fillId="12" borderId="52" xfId="5" applyNumberFormat="1" applyFont="1" applyFill="1" applyBorder="1" applyAlignment="1" applyProtection="1">
      <alignment horizontal="center" vertical="center"/>
    </xf>
    <xf numFmtId="3" fontId="18" fillId="12" borderId="58" xfId="5" applyNumberFormat="1" applyFont="1" applyFill="1" applyBorder="1" applyAlignment="1" applyProtection="1">
      <alignment horizontal="center" vertical="center"/>
    </xf>
    <xf numFmtId="10" fontId="18" fillId="11" borderId="49" xfId="5" applyNumberFormat="1" applyFont="1" applyFill="1" applyBorder="1" applyAlignment="1" applyProtection="1">
      <alignment horizontal="center" vertical="center"/>
    </xf>
    <xf numFmtId="10" fontId="18" fillId="11" borderId="45" xfId="5" applyNumberFormat="1" applyFont="1" applyFill="1" applyBorder="1" applyAlignment="1" applyProtection="1">
      <alignment horizontal="center" vertical="center"/>
    </xf>
    <xf numFmtId="3" fontId="18" fillId="11" borderId="52" xfId="5" applyNumberFormat="1" applyFont="1" applyFill="1" applyBorder="1" applyAlignment="1" applyProtection="1">
      <alignment horizontal="center" vertical="center"/>
    </xf>
    <xf numFmtId="3" fontId="18" fillId="11" borderId="58" xfId="5" applyNumberFormat="1" applyFont="1" applyFill="1" applyBorder="1" applyAlignment="1" applyProtection="1">
      <alignment horizontal="center" vertical="center"/>
    </xf>
    <xf numFmtId="49" fontId="15" fillId="10" borderId="59" xfId="4" applyNumberFormat="1" applyFont="1" applyFill="1" applyBorder="1" applyAlignment="1" applyProtection="1">
      <alignment horizontal="center" vertical="center" wrapText="1"/>
    </xf>
    <xf numFmtId="10" fontId="18" fillId="12" borderId="8" xfId="5" applyNumberFormat="1" applyFont="1" applyFill="1" applyBorder="1" applyAlignment="1" applyProtection="1">
      <alignment horizontal="center" vertical="center"/>
    </xf>
    <xf numFmtId="3" fontId="18" fillId="12" borderId="53" xfId="5" applyNumberFormat="1" applyFont="1" applyFill="1" applyBorder="1" applyAlignment="1" applyProtection="1">
      <alignment horizontal="center" vertical="center"/>
    </xf>
    <xf numFmtId="49" fontId="15" fillId="10" borderId="34" xfId="4" applyNumberFormat="1" applyFont="1" applyFill="1" applyBorder="1" applyAlignment="1" applyProtection="1">
      <alignment horizontal="center" vertical="center" wrapText="1"/>
    </xf>
    <xf numFmtId="49" fontId="15" fillId="10" borderId="23" xfId="4" applyNumberFormat="1" applyFont="1" applyFill="1" applyBorder="1" applyAlignment="1" applyProtection="1">
      <alignment horizontal="center" vertical="center" wrapText="1"/>
    </xf>
    <xf numFmtId="0" fontId="14" fillId="0" borderId="61" xfId="3" applyFont="1" applyBorder="1" applyAlignment="1" applyProtection="1">
      <alignment horizontal="center" vertical="center" wrapText="1"/>
    </xf>
    <xf numFmtId="0" fontId="14" fillId="0" borderId="62" xfId="3" applyFont="1" applyBorder="1" applyAlignment="1" applyProtection="1">
      <alignment horizontal="center" vertical="center" wrapText="1"/>
    </xf>
    <xf numFmtId="0" fontId="16" fillId="0" borderId="38" xfId="3" applyFont="1" applyBorder="1" applyAlignment="1" applyProtection="1">
      <alignment horizontal="center"/>
    </xf>
    <xf numFmtId="0" fontId="16" fillId="0" borderId="39" xfId="3" applyFont="1" applyBorder="1" applyAlignment="1" applyProtection="1">
      <alignment horizontal="center"/>
    </xf>
    <xf numFmtId="0" fontId="15" fillId="0" borderId="13" xfId="3" applyFont="1" applyBorder="1" applyAlignment="1" applyProtection="1">
      <alignment horizontal="center" vertical="center" wrapText="1"/>
    </xf>
    <xf numFmtId="0" fontId="15" fillId="0" borderId="14" xfId="3" applyFont="1" applyBorder="1" applyAlignment="1" applyProtection="1">
      <alignment horizontal="center" vertical="center" wrapText="1"/>
    </xf>
    <xf numFmtId="0" fontId="15" fillId="0" borderId="15" xfId="3" applyFont="1" applyBorder="1" applyAlignment="1" applyProtection="1">
      <alignment horizontal="center" vertical="center" wrapText="1"/>
    </xf>
    <xf numFmtId="0" fontId="14" fillId="0" borderId="29" xfId="3" applyFont="1" applyBorder="1" applyAlignment="1" applyProtection="1">
      <alignment horizontal="center" vertical="center" wrapText="1"/>
    </xf>
    <xf numFmtId="0" fontId="14" fillId="0" borderId="31" xfId="3" applyFont="1" applyBorder="1" applyAlignment="1" applyProtection="1">
      <alignment horizontal="center" vertical="center" wrapText="1"/>
    </xf>
    <xf numFmtId="0" fontId="14" fillId="0" borderId="39" xfId="3" applyFont="1" applyBorder="1" applyAlignment="1" applyProtection="1">
      <alignment horizontal="center" vertical="center" wrapText="1"/>
    </xf>
    <xf numFmtId="0" fontId="14" fillId="0" borderId="41" xfId="3" applyFont="1" applyBorder="1" applyAlignment="1" applyProtection="1">
      <alignment horizontal="center" vertical="center" wrapText="1"/>
    </xf>
  </cellXfs>
  <cellStyles count="9">
    <cellStyle name="Euro" xfId="7"/>
    <cellStyle name="Millares" xfId="8" builtinId="3"/>
    <cellStyle name="Millares 2" xfId="6"/>
    <cellStyle name="Moneda" xfId="1" builtinId="4"/>
    <cellStyle name="Normal" xfId="0" builtinId="0"/>
    <cellStyle name="Normal 2" xfId="3"/>
    <cellStyle name="Normal_programación" xfId="4"/>
    <cellStyle name="Porcentaje" xfId="2" builtinId="5"/>
    <cellStyle name="Porcentaje 2" xfId="5"/>
  </cellStyles>
  <dxfs count="48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Informe!$B$34</c:f>
              <c:strCache>
                <c:ptCount val="1"/>
                <c:pt idx="0">
                  <c:v>%PROGRAMADO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Informe!$A$35:$A$37</c:f>
              <c:strCache>
                <c:ptCount val="3"/>
                <c:pt idx="0">
                  <c:v>Acumulado anterior</c:v>
                </c:pt>
                <c:pt idx="1">
                  <c:v>Durante el periodo</c:v>
                </c:pt>
                <c:pt idx="2">
                  <c:v>Acumulad Actual</c:v>
                </c:pt>
              </c:strCache>
            </c:strRef>
          </c:cat>
          <c:val>
            <c:numRef>
              <c:f>Informe!$B$35:$B$37</c:f>
              <c:numCache>
                <c:formatCode>0.00%</c:formatCode>
                <c:ptCount val="3"/>
                <c:pt idx="0">
                  <c:v>0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ser>
          <c:idx val="1"/>
          <c:order val="1"/>
          <c:tx>
            <c:strRef>
              <c:f>Informe!$C$34</c:f>
              <c:strCache>
                <c:ptCount val="1"/>
                <c:pt idx="0">
                  <c:v>%EJECUTADO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Informe!$A$35:$A$37</c:f>
              <c:strCache>
                <c:ptCount val="3"/>
                <c:pt idx="0">
                  <c:v>Acumulado anterior</c:v>
                </c:pt>
                <c:pt idx="1">
                  <c:v>Durante el periodo</c:v>
                </c:pt>
                <c:pt idx="2">
                  <c:v>Acumulad Actual</c:v>
                </c:pt>
              </c:strCache>
            </c:strRef>
          </c:cat>
          <c:val>
            <c:numRef>
              <c:f>Informe!$C$35:$C$37</c:f>
              <c:numCache>
                <c:formatCode>0.00%</c:formatCode>
                <c:ptCount val="3"/>
                <c:pt idx="0">
                  <c:v>0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ser>
          <c:idx val="2"/>
          <c:order val="2"/>
          <c:tx>
            <c:strRef>
              <c:f>Informe!$D$34</c:f>
              <c:strCache>
                <c:ptCount val="1"/>
                <c:pt idx="0">
                  <c:v>DIFERENCIA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Informe!$A$35:$A$37</c:f>
              <c:strCache>
                <c:ptCount val="3"/>
                <c:pt idx="0">
                  <c:v>Acumulado anterior</c:v>
                </c:pt>
                <c:pt idx="1">
                  <c:v>Durante el periodo</c:v>
                </c:pt>
                <c:pt idx="2">
                  <c:v>Acumulad Actual</c:v>
                </c:pt>
              </c:strCache>
            </c:strRef>
          </c:cat>
          <c:val>
            <c:numRef>
              <c:f>Informe!$D$35:$D$37</c:f>
              <c:numCache>
                <c:formatCode>0.00%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1510275312"/>
        <c:axId val="1510279664"/>
      </c:barChart>
      <c:catAx>
        <c:axId val="151027531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510279664"/>
        <c:crosses val="autoZero"/>
        <c:auto val="1"/>
        <c:lblAlgn val="ctr"/>
        <c:lblOffset val="100"/>
        <c:noMultiLvlLbl val="0"/>
      </c:catAx>
      <c:valAx>
        <c:axId val="1510279664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one"/>
        <c:crossAx val="1510275312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37</xdr:row>
      <xdr:rowOff>66675</xdr:rowOff>
    </xdr:from>
    <xdr:to>
      <xdr:col>4</xdr:col>
      <xdr:colOff>133350</xdr:colOff>
      <xdr:row>66</xdr:row>
      <xdr:rowOff>114300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571511</xdr:colOff>
      <xdr:row>0</xdr:row>
      <xdr:rowOff>52917</xdr:rowOff>
    </xdr:from>
    <xdr:to>
      <xdr:col>1</xdr:col>
      <xdr:colOff>181742</xdr:colOff>
      <xdr:row>2</xdr:row>
      <xdr:rowOff>298450</xdr:rowOff>
    </xdr:to>
    <xdr:pic>
      <xdr:nvPicPr>
        <xdr:cNvPr id="6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1511" y="52917"/>
          <a:ext cx="1028398" cy="9228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571511</xdr:colOff>
      <xdr:row>155</xdr:row>
      <xdr:rowOff>52917</xdr:rowOff>
    </xdr:from>
    <xdr:to>
      <xdr:col>1</xdr:col>
      <xdr:colOff>181742</xdr:colOff>
      <xdr:row>157</xdr:row>
      <xdr:rowOff>298450</xdr:rowOff>
    </xdr:to>
    <xdr:pic>
      <xdr:nvPicPr>
        <xdr:cNvPr id="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1511" y="52917"/>
          <a:ext cx="1028398" cy="9228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457728</xdr:colOff>
      <xdr:row>161</xdr:row>
      <xdr:rowOff>6616</xdr:rowOff>
    </xdr:from>
    <xdr:to>
      <xdr:col>3</xdr:col>
      <xdr:colOff>1619249</xdr:colOff>
      <xdr:row>179</xdr:row>
      <xdr:rowOff>27783</xdr:rowOff>
    </xdr:to>
    <xdr:sp macro="" textlink="">
      <xdr:nvSpPr>
        <xdr:cNvPr id="9" name="8 Rectángulo"/>
        <xdr:cNvSpPr/>
      </xdr:nvSpPr>
      <xdr:spPr>
        <a:xfrm>
          <a:off x="457728" y="32867866"/>
          <a:ext cx="5614459" cy="323585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s-CO"/>
        </a:p>
      </xdr:txBody>
    </xdr:sp>
    <xdr:clientData/>
  </xdr:twoCellAnchor>
  <xdr:twoCellAnchor>
    <xdr:from>
      <xdr:col>0</xdr:col>
      <xdr:colOff>428625</xdr:colOff>
      <xdr:row>179</xdr:row>
      <xdr:rowOff>71437</xdr:rowOff>
    </xdr:from>
    <xdr:to>
      <xdr:col>3</xdr:col>
      <xdr:colOff>1631156</xdr:colOff>
      <xdr:row>182</xdr:row>
      <xdr:rowOff>137587</xdr:rowOff>
    </xdr:to>
    <xdr:sp macro="" textlink="">
      <xdr:nvSpPr>
        <xdr:cNvPr id="10" name="9 CuadroTexto"/>
        <xdr:cNvSpPr txBox="1"/>
      </xdr:nvSpPr>
      <xdr:spPr>
        <a:xfrm>
          <a:off x="428625" y="36147375"/>
          <a:ext cx="5655469" cy="601931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FECHA:</a:t>
          </a:r>
          <a:r>
            <a:rPr lang="es-CO" sz="1100" baseline="0"/>
            <a:t> 15</a:t>
          </a:r>
          <a:r>
            <a:rPr lang="es-CO" sz="1100"/>
            <a:t>/08/2025</a:t>
          </a:r>
        </a:p>
        <a:p>
          <a:r>
            <a:rPr lang="es-CO" sz="1100"/>
            <a:t>DESCRIPCIÓN: Construccion espacio para la instalacion de planta </a:t>
          </a:r>
        </a:p>
      </xdr:txBody>
    </xdr:sp>
    <xdr:clientData/>
  </xdr:twoCellAnchor>
  <xdr:twoCellAnchor>
    <xdr:from>
      <xdr:col>0</xdr:col>
      <xdr:colOff>571511</xdr:colOff>
      <xdr:row>86</xdr:row>
      <xdr:rowOff>52917</xdr:rowOff>
    </xdr:from>
    <xdr:to>
      <xdr:col>1</xdr:col>
      <xdr:colOff>181742</xdr:colOff>
      <xdr:row>88</xdr:row>
      <xdr:rowOff>298450</xdr:rowOff>
    </xdr:to>
    <xdr:pic>
      <xdr:nvPicPr>
        <xdr:cNvPr id="2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1511" y="16864542"/>
          <a:ext cx="1029456" cy="9122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29103</xdr:colOff>
      <xdr:row>161</xdr:row>
      <xdr:rowOff>0</xdr:rowOff>
    </xdr:from>
    <xdr:to>
      <xdr:col>10</xdr:col>
      <xdr:colOff>214312</xdr:colOff>
      <xdr:row>179</xdr:row>
      <xdr:rowOff>21167</xdr:rowOff>
    </xdr:to>
    <xdr:sp macro="" textlink="">
      <xdr:nvSpPr>
        <xdr:cNvPr id="27" name="8 Rectángulo"/>
        <xdr:cNvSpPr/>
      </xdr:nvSpPr>
      <xdr:spPr>
        <a:xfrm>
          <a:off x="6244166" y="32861250"/>
          <a:ext cx="5614459" cy="323585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s-CO"/>
        </a:p>
      </xdr:txBody>
    </xdr:sp>
    <xdr:clientData/>
  </xdr:twoCellAnchor>
  <xdr:twoCellAnchor>
    <xdr:from>
      <xdr:col>4</xdr:col>
      <xdr:colOff>0</xdr:colOff>
      <xdr:row>179</xdr:row>
      <xdr:rowOff>64821</xdr:rowOff>
    </xdr:from>
    <xdr:to>
      <xdr:col>10</xdr:col>
      <xdr:colOff>226219</xdr:colOff>
      <xdr:row>182</xdr:row>
      <xdr:rowOff>130971</xdr:rowOff>
    </xdr:to>
    <xdr:sp macro="" textlink="">
      <xdr:nvSpPr>
        <xdr:cNvPr id="28" name="9 CuadroTexto"/>
        <xdr:cNvSpPr txBox="1"/>
      </xdr:nvSpPr>
      <xdr:spPr>
        <a:xfrm>
          <a:off x="6215063" y="36140759"/>
          <a:ext cx="5655469" cy="601931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FECHA:</a:t>
          </a:r>
          <a:r>
            <a:rPr lang="es-CO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01</a:t>
          </a:r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/08/2025</a:t>
          </a:r>
          <a:endParaRPr lang="es-CO">
            <a:effectLst/>
          </a:endParaRPr>
        </a:p>
        <a:p>
          <a:r>
            <a:rPr lang="es-CO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DESCRIPCIÓN: Instalacion</a:t>
          </a:r>
          <a:r>
            <a:rPr lang="es-CO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planta diesel biblioteca Debora Arango </a:t>
          </a:r>
          <a:endParaRPr lang="es-CO">
            <a:effectLst/>
          </a:endParaRPr>
        </a:p>
        <a:p>
          <a:endParaRPr lang="es-CO" sz="1100"/>
        </a:p>
      </xdr:txBody>
    </xdr:sp>
    <xdr:clientData/>
  </xdr:twoCellAnchor>
  <xdr:twoCellAnchor>
    <xdr:from>
      <xdr:col>0</xdr:col>
      <xdr:colOff>493447</xdr:colOff>
      <xdr:row>183</xdr:row>
      <xdr:rowOff>59531</xdr:rowOff>
    </xdr:from>
    <xdr:to>
      <xdr:col>3</xdr:col>
      <xdr:colOff>1654968</xdr:colOff>
      <xdr:row>201</xdr:row>
      <xdr:rowOff>80698</xdr:rowOff>
    </xdr:to>
    <xdr:sp macro="" textlink="">
      <xdr:nvSpPr>
        <xdr:cNvPr id="29" name="8 Rectángulo"/>
        <xdr:cNvSpPr/>
      </xdr:nvSpPr>
      <xdr:spPr>
        <a:xfrm>
          <a:off x="493447" y="37207031"/>
          <a:ext cx="5614459" cy="323585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s-CO"/>
        </a:p>
      </xdr:txBody>
    </xdr:sp>
    <xdr:clientData/>
  </xdr:twoCellAnchor>
  <xdr:twoCellAnchor>
    <xdr:from>
      <xdr:col>0</xdr:col>
      <xdr:colOff>464344</xdr:colOff>
      <xdr:row>201</xdr:row>
      <xdr:rowOff>124352</xdr:rowOff>
    </xdr:from>
    <xdr:to>
      <xdr:col>3</xdr:col>
      <xdr:colOff>1666875</xdr:colOff>
      <xdr:row>205</xdr:row>
      <xdr:rowOff>0</xdr:rowOff>
    </xdr:to>
    <xdr:sp macro="" textlink="">
      <xdr:nvSpPr>
        <xdr:cNvPr id="30" name="9 CuadroTexto"/>
        <xdr:cNvSpPr txBox="1"/>
      </xdr:nvSpPr>
      <xdr:spPr>
        <a:xfrm>
          <a:off x="464344" y="40486540"/>
          <a:ext cx="5655469" cy="601931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4</xdr:col>
      <xdr:colOff>64822</xdr:colOff>
      <xdr:row>183</xdr:row>
      <xdr:rowOff>47625</xdr:rowOff>
    </xdr:from>
    <xdr:to>
      <xdr:col>10</xdr:col>
      <xdr:colOff>250031</xdr:colOff>
      <xdr:row>201</xdr:row>
      <xdr:rowOff>68792</xdr:rowOff>
    </xdr:to>
    <xdr:sp macro="" textlink="">
      <xdr:nvSpPr>
        <xdr:cNvPr id="31" name="8 Rectángulo"/>
        <xdr:cNvSpPr/>
      </xdr:nvSpPr>
      <xdr:spPr>
        <a:xfrm>
          <a:off x="6279885" y="37195125"/>
          <a:ext cx="5614459" cy="323585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s-CO"/>
        </a:p>
      </xdr:txBody>
    </xdr:sp>
    <xdr:clientData/>
  </xdr:twoCellAnchor>
  <xdr:twoCellAnchor>
    <xdr:from>
      <xdr:col>4</xdr:col>
      <xdr:colOff>35719</xdr:colOff>
      <xdr:row>201</xdr:row>
      <xdr:rowOff>112446</xdr:rowOff>
    </xdr:from>
    <xdr:to>
      <xdr:col>10</xdr:col>
      <xdr:colOff>261938</xdr:colOff>
      <xdr:row>205</xdr:row>
      <xdr:rowOff>0</xdr:rowOff>
    </xdr:to>
    <xdr:sp macro="" textlink="">
      <xdr:nvSpPr>
        <xdr:cNvPr id="32" name="9 CuadroTexto"/>
        <xdr:cNvSpPr txBox="1"/>
      </xdr:nvSpPr>
      <xdr:spPr>
        <a:xfrm>
          <a:off x="6250782" y="40474634"/>
          <a:ext cx="5655469" cy="601931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  <xdr:twoCellAnchor>
    <xdr:from>
      <xdr:col>0</xdr:col>
      <xdr:colOff>588697</xdr:colOff>
      <xdr:row>205</xdr:row>
      <xdr:rowOff>130969</xdr:rowOff>
    </xdr:from>
    <xdr:to>
      <xdr:col>3</xdr:col>
      <xdr:colOff>1750218</xdr:colOff>
      <xdr:row>223</xdr:row>
      <xdr:rowOff>152136</xdr:rowOff>
    </xdr:to>
    <xdr:sp macro="" textlink="">
      <xdr:nvSpPr>
        <xdr:cNvPr id="33" name="8 Rectángulo"/>
        <xdr:cNvSpPr/>
      </xdr:nvSpPr>
      <xdr:spPr>
        <a:xfrm>
          <a:off x="588697" y="40850344"/>
          <a:ext cx="5614459" cy="323585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s-CO"/>
        </a:p>
      </xdr:txBody>
    </xdr:sp>
    <xdr:clientData/>
  </xdr:twoCellAnchor>
  <xdr:twoCellAnchor>
    <xdr:from>
      <xdr:col>0</xdr:col>
      <xdr:colOff>559594</xdr:colOff>
      <xdr:row>224</xdr:row>
      <xdr:rowOff>17197</xdr:rowOff>
    </xdr:from>
    <xdr:to>
      <xdr:col>4</xdr:col>
      <xdr:colOff>0</xdr:colOff>
      <xdr:row>227</xdr:row>
      <xdr:rowOff>71440</xdr:rowOff>
    </xdr:to>
    <xdr:sp macro="" textlink="">
      <xdr:nvSpPr>
        <xdr:cNvPr id="34" name="9 CuadroTexto"/>
        <xdr:cNvSpPr txBox="1"/>
      </xdr:nvSpPr>
      <xdr:spPr>
        <a:xfrm>
          <a:off x="559594" y="44129853"/>
          <a:ext cx="5655469" cy="601931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FECHA: </a:t>
          </a:r>
        </a:p>
        <a:p>
          <a:r>
            <a:rPr lang="es-CO" sz="1100"/>
            <a:t>DESCRIPCIÓN:</a:t>
          </a:r>
        </a:p>
      </xdr:txBody>
    </xdr:sp>
    <xdr:clientData/>
  </xdr:twoCellAnchor>
  <xdr:twoCellAnchor>
    <xdr:from>
      <xdr:col>4</xdr:col>
      <xdr:colOff>76728</xdr:colOff>
      <xdr:row>205</xdr:row>
      <xdr:rowOff>130969</xdr:rowOff>
    </xdr:from>
    <xdr:to>
      <xdr:col>10</xdr:col>
      <xdr:colOff>261937</xdr:colOff>
      <xdr:row>223</xdr:row>
      <xdr:rowOff>152136</xdr:rowOff>
    </xdr:to>
    <xdr:sp macro="" textlink="">
      <xdr:nvSpPr>
        <xdr:cNvPr id="35" name="8 Rectángulo"/>
        <xdr:cNvSpPr/>
      </xdr:nvSpPr>
      <xdr:spPr>
        <a:xfrm>
          <a:off x="6291791" y="40850344"/>
          <a:ext cx="5614459" cy="323585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endParaRPr lang="es-CO"/>
        </a:p>
      </xdr:txBody>
    </xdr:sp>
    <xdr:clientData/>
  </xdr:twoCellAnchor>
  <xdr:twoCellAnchor>
    <xdr:from>
      <xdr:col>4</xdr:col>
      <xdr:colOff>71437</xdr:colOff>
      <xdr:row>224</xdr:row>
      <xdr:rowOff>29103</xdr:rowOff>
    </xdr:from>
    <xdr:to>
      <xdr:col>10</xdr:col>
      <xdr:colOff>297656</xdr:colOff>
      <xdr:row>227</xdr:row>
      <xdr:rowOff>83346</xdr:rowOff>
    </xdr:to>
    <xdr:sp macro="" textlink="">
      <xdr:nvSpPr>
        <xdr:cNvPr id="36" name="9 CuadroTexto"/>
        <xdr:cNvSpPr txBox="1"/>
      </xdr:nvSpPr>
      <xdr:spPr>
        <a:xfrm>
          <a:off x="6286500" y="44141759"/>
          <a:ext cx="5655469" cy="601931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FECHA: </a:t>
          </a:r>
        </a:p>
        <a:p>
          <a:r>
            <a:rPr lang="es-CO" sz="1100"/>
            <a:t>DESCRIPCIÓN:  </a:t>
          </a:r>
        </a:p>
      </xdr:txBody>
    </xdr:sp>
    <xdr:clientData/>
  </xdr:twoCellAnchor>
  <xdr:twoCellAnchor editAs="oneCell">
    <xdr:from>
      <xdr:col>6</xdr:col>
      <xdr:colOff>828675</xdr:colOff>
      <xdr:row>151</xdr:row>
      <xdr:rowOff>47625</xdr:rowOff>
    </xdr:from>
    <xdr:to>
      <xdr:col>10</xdr:col>
      <xdr:colOff>123825</xdr:colOff>
      <xdr:row>154</xdr:row>
      <xdr:rowOff>123825</xdr:rowOff>
    </xdr:to>
    <xdr:pic>
      <xdr:nvPicPr>
        <xdr:cNvPr id="18" name="Image 1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039225" y="30279975"/>
          <a:ext cx="2733675" cy="647700"/>
        </a:xfrm>
        <a:prstGeom prst="rect">
          <a:avLst/>
        </a:prstGeom>
      </xdr:spPr>
    </xdr:pic>
    <xdr:clientData/>
  </xdr:twoCellAnchor>
  <xdr:twoCellAnchor editAs="oneCell">
    <xdr:from>
      <xdr:col>0</xdr:col>
      <xdr:colOff>466725</xdr:colOff>
      <xdr:row>161</xdr:row>
      <xdr:rowOff>19051</xdr:rowOff>
    </xdr:from>
    <xdr:to>
      <xdr:col>3</xdr:col>
      <xdr:colOff>347882</xdr:colOff>
      <xdr:row>179</xdr:row>
      <xdr:rowOff>19051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66725" y="32594551"/>
          <a:ext cx="4338857" cy="3257550"/>
        </a:xfrm>
        <a:prstGeom prst="rect">
          <a:avLst/>
        </a:prstGeom>
      </xdr:spPr>
    </xdr:pic>
    <xdr:clientData/>
  </xdr:twoCellAnchor>
  <xdr:twoCellAnchor editAs="oneCell">
    <xdr:from>
      <xdr:col>4</xdr:col>
      <xdr:colOff>62441</xdr:colOff>
      <xdr:row>161</xdr:row>
      <xdr:rowOff>28575</xdr:rowOff>
    </xdr:from>
    <xdr:to>
      <xdr:col>6</xdr:col>
      <xdr:colOff>404664</xdr:colOff>
      <xdr:row>178</xdr:row>
      <xdr:rowOff>57150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282266" y="32604075"/>
          <a:ext cx="2332948" cy="3105150"/>
        </a:xfrm>
        <a:prstGeom prst="rect">
          <a:avLst/>
        </a:prstGeom>
      </xdr:spPr>
    </xdr:pic>
    <xdr:clientData/>
  </xdr:twoCellAnchor>
  <xdr:twoCellAnchor editAs="oneCell">
    <xdr:from>
      <xdr:col>6</xdr:col>
      <xdr:colOff>443441</xdr:colOff>
      <xdr:row>161</xdr:row>
      <xdr:rowOff>34219</xdr:rowOff>
    </xdr:from>
    <xdr:to>
      <xdr:col>9</xdr:col>
      <xdr:colOff>752475</xdr:colOff>
      <xdr:row>178</xdr:row>
      <xdr:rowOff>43902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653991" y="32609719"/>
          <a:ext cx="2976034" cy="30862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0</xdr:row>
      <xdr:rowOff>66675</xdr:rowOff>
    </xdr:from>
    <xdr:to>
      <xdr:col>1</xdr:col>
      <xdr:colOff>657225</xdr:colOff>
      <xdr:row>1</xdr:row>
      <xdr:rowOff>320993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5275" y="66675"/>
          <a:ext cx="695325" cy="6257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975"/>
  <sheetViews>
    <sheetView tabSelected="1" view="pageBreakPreview" topLeftCell="A125" zoomScaleSheetLayoutView="100" workbookViewId="0">
      <selection activeCell="D17" sqref="D17:E17"/>
    </sheetView>
  </sheetViews>
  <sheetFormatPr baseColWidth="10" defaultColWidth="11.42578125" defaultRowHeight="14.25" x14ac:dyDescent="0.2"/>
  <cols>
    <col min="1" max="1" width="21.28515625" style="3" customWidth="1" collapsed="1"/>
    <col min="2" max="2" width="14.7109375" style="3" customWidth="1" collapsed="1"/>
    <col min="3" max="3" width="30.85546875" style="3" customWidth="1" collapsed="1"/>
    <col min="4" max="4" width="26.42578125" style="3" customWidth="1" collapsed="1"/>
    <col min="5" max="5" width="16" style="3" customWidth="1" collapsed="1"/>
    <col min="6" max="6" width="13.85546875" style="3" customWidth="1" collapsed="1"/>
    <col min="7" max="7" width="13.28515625" style="3" customWidth="1" collapsed="1"/>
    <col min="8" max="8" width="13.42578125" style="3" customWidth="1" collapsed="1"/>
    <col min="9" max="9" width="13.28515625" style="3" customWidth="1" collapsed="1"/>
    <col min="10" max="10" width="11.5703125" style="3" customWidth="1" collapsed="1"/>
    <col min="11" max="11" width="13" style="3" bestFit="1" customWidth="1" collapsed="1"/>
    <col min="12" max="13" width="0" style="3" hidden="1" customWidth="1" collapsed="1"/>
    <col min="14" max="16384" width="11.42578125" style="3" collapsed="1"/>
  </cols>
  <sheetData>
    <row r="1" spans="1:11" ht="26.25" customHeight="1" thickBot="1" x14ac:dyDescent="0.25">
      <c r="A1" s="197"/>
      <c r="B1" s="198"/>
      <c r="C1" s="352" t="s">
        <v>135</v>
      </c>
      <c r="D1" s="353"/>
      <c r="E1" s="353"/>
      <c r="F1" s="353"/>
      <c r="G1" s="353"/>
      <c r="H1" s="353"/>
      <c r="I1" s="354"/>
      <c r="J1" s="1" t="s">
        <v>25</v>
      </c>
      <c r="K1" s="2" t="s">
        <v>110</v>
      </c>
    </row>
    <row r="2" spans="1:11" ht="26.25" customHeight="1" thickBot="1" x14ac:dyDescent="0.25">
      <c r="A2" s="199"/>
      <c r="B2" s="200"/>
      <c r="C2" s="355"/>
      <c r="D2" s="356"/>
      <c r="E2" s="356"/>
      <c r="F2" s="356"/>
      <c r="G2" s="356"/>
      <c r="H2" s="356"/>
      <c r="I2" s="357"/>
      <c r="J2" s="4" t="s">
        <v>26</v>
      </c>
      <c r="K2" s="170" t="s">
        <v>119</v>
      </c>
    </row>
    <row r="3" spans="1:11" ht="26.25" customHeight="1" thickBot="1" x14ac:dyDescent="0.25">
      <c r="A3" s="201"/>
      <c r="B3" s="202"/>
      <c r="C3" s="358"/>
      <c r="D3" s="359"/>
      <c r="E3" s="359"/>
      <c r="F3" s="359"/>
      <c r="G3" s="359"/>
      <c r="H3" s="359"/>
      <c r="I3" s="360"/>
      <c r="J3" s="5" t="s">
        <v>27</v>
      </c>
      <c r="K3" s="158" t="s">
        <v>111</v>
      </c>
    </row>
    <row r="4" spans="1:11" ht="11.25" customHeight="1" thickBot="1" x14ac:dyDescent="0.25">
      <c r="A4" s="7"/>
      <c r="B4" s="8"/>
      <c r="C4" s="9"/>
      <c r="D4" s="9"/>
      <c r="E4" s="9"/>
      <c r="F4" s="9"/>
      <c r="G4" s="9"/>
      <c r="H4" s="9"/>
      <c r="I4" s="9"/>
      <c r="J4" s="9"/>
      <c r="K4" s="10"/>
    </row>
    <row r="5" spans="1:11" ht="19.5" customHeight="1" thickBot="1" x14ac:dyDescent="0.25">
      <c r="A5" s="279" t="s">
        <v>114</v>
      </c>
      <c r="B5" s="280"/>
      <c r="C5" s="281"/>
      <c r="D5" s="30" t="s">
        <v>170</v>
      </c>
      <c r="E5" s="11" t="s">
        <v>47</v>
      </c>
      <c r="F5" s="11"/>
      <c r="G5" s="11"/>
      <c r="H5" s="282">
        <v>45972</v>
      </c>
      <c r="I5" s="282"/>
      <c r="J5" s="282"/>
      <c r="K5" s="283"/>
    </row>
    <row r="6" spans="1:11" ht="5.25" hidden="1" customHeight="1" x14ac:dyDescent="0.2">
      <c r="A6" s="159"/>
      <c r="B6" s="13"/>
      <c r="C6" s="14"/>
      <c r="D6" s="14"/>
      <c r="E6" s="15"/>
      <c r="F6" s="16"/>
      <c r="G6" s="15"/>
      <c r="H6" s="15"/>
      <c r="I6" s="15"/>
      <c r="J6" s="15"/>
      <c r="K6" s="17"/>
    </row>
    <row r="7" spans="1:11" ht="5.25" hidden="1" customHeight="1" x14ac:dyDescent="0.2">
      <c r="A7" s="159"/>
      <c r="B7" s="13"/>
      <c r="C7" s="14"/>
      <c r="D7" s="14"/>
      <c r="E7" s="15"/>
      <c r="F7" s="16"/>
      <c r="G7" s="15"/>
      <c r="H7" s="15"/>
      <c r="I7" s="15"/>
      <c r="J7" s="15"/>
      <c r="K7" s="17"/>
    </row>
    <row r="8" spans="1:11" ht="11.25" customHeight="1" thickBot="1" x14ac:dyDescent="0.25">
      <c r="A8" s="7"/>
      <c r="B8" s="8"/>
      <c r="C8" s="9"/>
      <c r="D8" s="9"/>
      <c r="E8" s="9"/>
      <c r="F8" s="9"/>
      <c r="G8" s="9"/>
      <c r="H8" s="9"/>
      <c r="I8" s="9"/>
      <c r="J8" s="9"/>
      <c r="K8" s="10"/>
    </row>
    <row r="9" spans="1:11" ht="19.5" customHeight="1" x14ac:dyDescent="0.2">
      <c r="A9" s="276" t="s">
        <v>126</v>
      </c>
      <c r="B9" s="277"/>
      <c r="C9" s="277"/>
      <c r="D9" s="277"/>
      <c r="E9" s="277"/>
      <c r="F9" s="277"/>
      <c r="G9" s="277"/>
      <c r="H9" s="277"/>
      <c r="I9" s="277"/>
      <c r="J9" s="277"/>
      <c r="K9" s="278"/>
    </row>
    <row r="10" spans="1:11" s="18" customFormat="1" ht="12.75" customHeight="1" x14ac:dyDescent="0.2">
      <c r="A10" s="44" t="s">
        <v>16</v>
      </c>
      <c r="B10" s="321" t="s">
        <v>148</v>
      </c>
      <c r="C10" s="322"/>
      <c r="D10" s="325" t="s">
        <v>21</v>
      </c>
      <c r="E10" s="326" t="s">
        <v>151</v>
      </c>
      <c r="F10" s="326"/>
      <c r="G10" s="326"/>
      <c r="H10" s="326"/>
      <c r="I10" s="326"/>
      <c r="J10" s="326"/>
      <c r="K10" s="327"/>
    </row>
    <row r="11" spans="1:11" s="18" customFormat="1" ht="12.75" x14ac:dyDescent="0.2">
      <c r="A11" s="44" t="s">
        <v>15</v>
      </c>
      <c r="B11" s="323" t="s">
        <v>149</v>
      </c>
      <c r="C11" s="324"/>
      <c r="D11" s="325"/>
      <c r="E11" s="328"/>
      <c r="F11" s="328"/>
      <c r="G11" s="328"/>
      <c r="H11" s="328"/>
      <c r="I11" s="328"/>
      <c r="J11" s="328"/>
      <c r="K11" s="329"/>
    </row>
    <row r="12" spans="1:11" s="18" customFormat="1" ht="12.75" x14ac:dyDescent="0.2">
      <c r="A12" s="45" t="s">
        <v>22</v>
      </c>
      <c r="B12" s="321" t="s">
        <v>150</v>
      </c>
      <c r="C12" s="322"/>
      <c r="D12" s="325"/>
      <c r="E12" s="330"/>
      <c r="F12" s="330"/>
      <c r="G12" s="330"/>
      <c r="H12" s="330"/>
      <c r="I12" s="330"/>
      <c r="J12" s="330"/>
      <c r="K12" s="331"/>
    </row>
    <row r="13" spans="1:11" s="18" customFormat="1" ht="12.75" x14ac:dyDescent="0.2">
      <c r="A13" s="313" t="s">
        <v>92</v>
      </c>
      <c r="B13" s="314"/>
      <c r="C13" s="46" t="s">
        <v>17</v>
      </c>
      <c r="D13" s="315">
        <v>22907500</v>
      </c>
      <c r="E13" s="316"/>
      <c r="F13" s="47" t="s">
        <v>18</v>
      </c>
      <c r="G13" s="171">
        <v>180</v>
      </c>
      <c r="H13" s="70" t="s">
        <v>136</v>
      </c>
      <c r="I13" s="317" t="s">
        <v>93</v>
      </c>
      <c r="J13" s="317"/>
      <c r="K13" s="133">
        <v>45702</v>
      </c>
    </row>
    <row r="14" spans="1:11" s="18" customFormat="1" ht="12.75" x14ac:dyDescent="0.2">
      <c r="A14" s="318" t="s">
        <v>94</v>
      </c>
      <c r="B14" s="319"/>
      <c r="C14" s="48" t="s">
        <v>97</v>
      </c>
      <c r="D14" s="315"/>
      <c r="E14" s="316"/>
      <c r="F14" s="49" t="s">
        <v>98</v>
      </c>
      <c r="G14" s="160"/>
      <c r="H14" s="70"/>
      <c r="I14" s="320" t="s">
        <v>93</v>
      </c>
      <c r="J14" s="320"/>
      <c r="K14" s="133"/>
    </row>
    <row r="15" spans="1:11" s="18" customFormat="1" ht="12.75" x14ac:dyDescent="0.2">
      <c r="A15" s="313" t="s">
        <v>95</v>
      </c>
      <c r="B15" s="314"/>
      <c r="C15" s="46" t="s">
        <v>97</v>
      </c>
      <c r="D15" s="315"/>
      <c r="E15" s="316"/>
      <c r="F15" s="47" t="s">
        <v>98</v>
      </c>
      <c r="G15" s="160"/>
      <c r="H15" s="70"/>
      <c r="I15" s="317" t="s">
        <v>93</v>
      </c>
      <c r="J15" s="317"/>
      <c r="K15" s="133"/>
    </row>
    <row r="16" spans="1:11" s="18" customFormat="1" ht="12.75" x14ac:dyDescent="0.2">
      <c r="A16" s="318" t="s">
        <v>96</v>
      </c>
      <c r="B16" s="319"/>
      <c r="C16" s="48" t="s">
        <v>97</v>
      </c>
      <c r="D16" s="315"/>
      <c r="E16" s="316"/>
      <c r="F16" s="49" t="s">
        <v>98</v>
      </c>
      <c r="G16" s="160"/>
      <c r="H16" s="70"/>
      <c r="I16" s="320" t="s">
        <v>93</v>
      </c>
      <c r="J16" s="320"/>
      <c r="K16" s="133"/>
    </row>
    <row r="17" spans="1:13" s="18" customFormat="1" ht="12.75" x14ac:dyDescent="0.2">
      <c r="A17" s="313" t="s">
        <v>96</v>
      </c>
      <c r="B17" s="314"/>
      <c r="C17" s="46" t="s">
        <v>97</v>
      </c>
      <c r="D17" s="315"/>
      <c r="E17" s="316"/>
      <c r="F17" s="47" t="s">
        <v>98</v>
      </c>
      <c r="G17" s="160"/>
      <c r="H17" s="70"/>
      <c r="I17" s="317" t="s">
        <v>93</v>
      </c>
      <c r="J17" s="317"/>
      <c r="K17" s="133"/>
    </row>
    <row r="18" spans="1:13" s="43" customFormat="1" ht="33" customHeight="1" x14ac:dyDescent="0.25">
      <c r="A18" s="51" t="s">
        <v>99</v>
      </c>
      <c r="B18" s="132"/>
      <c r="C18" s="50" t="s">
        <v>100</v>
      </c>
      <c r="D18" s="377"/>
      <c r="E18" s="377"/>
      <c r="F18" s="373" t="s">
        <v>102</v>
      </c>
      <c r="G18" s="374"/>
      <c r="H18" s="161"/>
      <c r="I18" s="50" t="s">
        <v>101</v>
      </c>
      <c r="J18" s="342"/>
      <c r="K18" s="343"/>
      <c r="L18" s="169">
        <f>DAYS360(B18,D18)</f>
        <v>0</v>
      </c>
      <c r="M18" s="65">
        <f>DAYS360(H18,J18)</f>
        <v>0</v>
      </c>
    </row>
    <row r="19" spans="1:13" s="18" customFormat="1" ht="12.75" x14ac:dyDescent="0.2">
      <c r="A19" s="375" t="s">
        <v>103</v>
      </c>
      <c r="B19" s="376"/>
      <c r="C19" s="339">
        <f>SUM(D13:E18)</f>
        <v>22907500</v>
      </c>
      <c r="D19" s="340"/>
      <c r="E19" s="341"/>
      <c r="F19" s="378" t="s">
        <v>104</v>
      </c>
      <c r="G19" s="378"/>
      <c r="H19" s="378"/>
      <c r="I19" s="321">
        <v>180</v>
      </c>
      <c r="J19" s="322"/>
      <c r="K19" s="42" t="s">
        <v>137</v>
      </c>
    </row>
    <row r="20" spans="1:13" s="18" customFormat="1" ht="15.75" customHeight="1" thickBot="1" x14ac:dyDescent="0.25">
      <c r="A20" s="52" t="s">
        <v>19</v>
      </c>
      <c r="B20" s="368">
        <v>45706</v>
      </c>
      <c r="C20" s="369"/>
      <c r="D20" s="369"/>
      <c r="E20" s="370"/>
      <c r="F20" s="371" t="s">
        <v>20</v>
      </c>
      <c r="G20" s="372"/>
      <c r="H20" s="344" t="s">
        <v>152</v>
      </c>
      <c r="I20" s="345"/>
      <c r="J20" s="345"/>
      <c r="K20" s="346"/>
    </row>
    <row r="21" spans="1:13" ht="8.25" customHeight="1" thickBot="1" x14ac:dyDescent="0.25">
      <c r="A21" s="12"/>
      <c r="B21" s="13"/>
      <c r="C21" s="14"/>
      <c r="D21" s="14"/>
      <c r="E21" s="15"/>
      <c r="F21" s="16"/>
      <c r="G21" s="15"/>
      <c r="H21" s="15"/>
      <c r="I21" s="15"/>
      <c r="J21" s="15"/>
      <c r="K21" s="17"/>
    </row>
    <row r="22" spans="1:13" ht="21" customHeight="1" x14ac:dyDescent="0.2">
      <c r="A22" s="253" t="s">
        <v>28</v>
      </c>
      <c r="B22" s="254"/>
      <c r="C22" s="254"/>
      <c r="D22" s="254"/>
      <c r="E22" s="254"/>
      <c r="F22" s="254"/>
      <c r="G22" s="254"/>
      <c r="H22" s="254"/>
      <c r="I22" s="254"/>
      <c r="J22" s="254"/>
      <c r="K22" s="255"/>
    </row>
    <row r="23" spans="1:13" s="19" customFormat="1" ht="12" x14ac:dyDescent="0.25">
      <c r="A23" s="258" t="s">
        <v>29</v>
      </c>
      <c r="B23" s="256" t="s">
        <v>36</v>
      </c>
      <c r="C23" s="256"/>
      <c r="D23" s="256"/>
      <c r="E23" s="256" t="s">
        <v>30</v>
      </c>
      <c r="F23" s="256"/>
      <c r="G23" s="256" t="s">
        <v>31</v>
      </c>
      <c r="H23" s="256"/>
      <c r="I23" s="256" t="s">
        <v>32</v>
      </c>
      <c r="J23" s="256"/>
      <c r="K23" s="257"/>
    </row>
    <row r="24" spans="1:13" s="19" customFormat="1" ht="12" x14ac:dyDescent="0.25">
      <c r="A24" s="258"/>
      <c r="B24" s="256"/>
      <c r="C24" s="256"/>
      <c r="D24" s="256"/>
      <c r="E24" s="256"/>
      <c r="F24" s="256"/>
      <c r="G24" s="256"/>
      <c r="H24" s="256"/>
      <c r="I24" s="162" t="s">
        <v>33</v>
      </c>
      <c r="J24" s="162" t="s">
        <v>34</v>
      </c>
      <c r="K24" s="164" t="s">
        <v>35</v>
      </c>
    </row>
    <row r="25" spans="1:13" x14ac:dyDescent="0.2">
      <c r="A25" s="63" t="s">
        <v>153</v>
      </c>
      <c r="B25" s="273" t="s">
        <v>138</v>
      </c>
      <c r="C25" s="274"/>
      <c r="D25" s="275"/>
      <c r="E25" s="332" t="s">
        <v>154</v>
      </c>
      <c r="F25" s="333"/>
      <c r="G25" s="334">
        <v>3436925</v>
      </c>
      <c r="H25" s="335"/>
      <c r="I25" s="66">
        <v>17</v>
      </c>
      <c r="J25" s="66">
        <v>2</v>
      </c>
      <c r="K25" s="67">
        <v>2026</v>
      </c>
    </row>
    <row r="26" spans="1:13" x14ac:dyDescent="0.2">
      <c r="A26" s="63" t="s">
        <v>153</v>
      </c>
      <c r="B26" s="273" t="s">
        <v>139</v>
      </c>
      <c r="C26" s="274"/>
      <c r="D26" s="275"/>
      <c r="E26" s="332" t="s">
        <v>154</v>
      </c>
      <c r="F26" s="333"/>
      <c r="G26" s="334">
        <v>3436925</v>
      </c>
      <c r="H26" s="335"/>
      <c r="I26" s="66">
        <v>17</v>
      </c>
      <c r="J26" s="66">
        <v>8</v>
      </c>
      <c r="K26" s="67">
        <v>2028</v>
      </c>
    </row>
    <row r="27" spans="1:13" x14ac:dyDescent="0.2">
      <c r="A27" s="63" t="s">
        <v>153</v>
      </c>
      <c r="B27" s="273" t="s">
        <v>140</v>
      </c>
      <c r="C27" s="274"/>
      <c r="D27" s="275"/>
      <c r="E27" s="332" t="s">
        <v>154</v>
      </c>
      <c r="F27" s="333"/>
      <c r="G27" s="334">
        <v>3436925</v>
      </c>
      <c r="H27" s="335"/>
      <c r="I27" s="66">
        <v>17</v>
      </c>
      <c r="J27" s="66">
        <v>8</v>
      </c>
      <c r="K27" s="67">
        <v>2025</v>
      </c>
    </row>
    <row r="28" spans="1:13" x14ac:dyDescent="0.2">
      <c r="A28" s="63" t="s">
        <v>153</v>
      </c>
      <c r="B28" s="273" t="s">
        <v>141</v>
      </c>
      <c r="C28" s="274"/>
      <c r="D28" s="275"/>
      <c r="E28" s="332" t="s">
        <v>154</v>
      </c>
      <c r="F28" s="333"/>
      <c r="G28" s="334">
        <v>3436925</v>
      </c>
      <c r="H28" s="335"/>
      <c r="I28" s="66">
        <v>17</v>
      </c>
      <c r="J28" s="66">
        <v>11</v>
      </c>
      <c r="K28" s="67">
        <v>2025</v>
      </c>
    </row>
    <row r="29" spans="1:13" ht="15" thickBot="1" x14ac:dyDescent="0.25">
      <c r="A29" s="63" t="s">
        <v>153</v>
      </c>
      <c r="B29" s="336" t="s">
        <v>142</v>
      </c>
      <c r="C29" s="337"/>
      <c r="D29" s="338"/>
      <c r="E29" s="332" t="s">
        <v>155</v>
      </c>
      <c r="F29" s="333"/>
      <c r="G29" s="334">
        <v>284700000</v>
      </c>
      <c r="H29" s="335"/>
      <c r="I29" s="173">
        <v>4</v>
      </c>
      <c r="J29" s="173">
        <v>8</v>
      </c>
      <c r="K29" s="64">
        <v>2024</v>
      </c>
    </row>
    <row r="30" spans="1:13" ht="8.25" customHeight="1" thickBot="1" x14ac:dyDescent="0.25">
      <c r="A30" s="12"/>
      <c r="B30" s="13"/>
      <c r="C30" s="14"/>
      <c r="D30" s="14"/>
      <c r="E30" s="15"/>
      <c r="F30" s="16"/>
      <c r="G30" s="15"/>
      <c r="H30" s="15"/>
      <c r="I30" s="15"/>
      <c r="J30" s="15"/>
      <c r="K30" s="17"/>
    </row>
    <row r="31" spans="1:13" ht="17.25" customHeight="1" x14ac:dyDescent="0.2">
      <c r="A31" s="188" t="s">
        <v>130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90"/>
    </row>
    <row r="32" spans="1:13" ht="15" x14ac:dyDescent="0.25">
      <c r="A32" s="301" t="s">
        <v>6</v>
      </c>
      <c r="B32" s="302"/>
      <c r="C32" s="302"/>
      <c r="D32" s="302"/>
      <c r="E32" s="302"/>
      <c r="F32" s="361" t="s">
        <v>23</v>
      </c>
      <c r="G32" s="361"/>
      <c r="H32" s="361"/>
      <c r="I32" s="361"/>
      <c r="J32" s="361"/>
      <c r="K32" s="362"/>
    </row>
    <row r="33" spans="1:11" x14ac:dyDescent="0.2">
      <c r="A33" s="363"/>
      <c r="B33" s="364"/>
      <c r="C33" s="364"/>
      <c r="D33" s="364"/>
      <c r="E33" s="364"/>
      <c r="F33" s="263"/>
      <c r="G33" s="263"/>
      <c r="H33" s="259" t="s">
        <v>105</v>
      </c>
      <c r="I33" s="259"/>
      <c r="J33" s="259" t="s">
        <v>4</v>
      </c>
      <c r="K33" s="260"/>
    </row>
    <row r="34" spans="1:11" x14ac:dyDescent="0.2">
      <c r="A34" s="20"/>
      <c r="B34" s="162" t="s">
        <v>8</v>
      </c>
      <c r="C34" s="162" t="s">
        <v>7</v>
      </c>
      <c r="D34" s="162" t="s">
        <v>9</v>
      </c>
      <c r="E34" s="21"/>
      <c r="F34" s="263" t="s">
        <v>2</v>
      </c>
      <c r="G34" s="263"/>
      <c r="H34" s="261">
        <f>+programación!N71</f>
        <v>1</v>
      </c>
      <c r="I34" s="261"/>
      <c r="J34" s="261">
        <f>+programación!O71</f>
        <v>1</v>
      </c>
      <c r="K34" s="262"/>
    </row>
    <row r="35" spans="1:11" ht="14.25" customHeight="1" x14ac:dyDescent="0.2">
      <c r="A35" s="20" t="s">
        <v>10</v>
      </c>
      <c r="B35" s="22">
        <f>+B37-B36</f>
        <v>0</v>
      </c>
      <c r="C35" s="22">
        <f>+C37-C36</f>
        <v>0</v>
      </c>
      <c r="D35" s="23">
        <f>+C35-B35</f>
        <v>0</v>
      </c>
      <c r="E35" s="24"/>
      <c r="F35" s="308" t="s">
        <v>3</v>
      </c>
      <c r="G35" s="308"/>
      <c r="H35" s="306">
        <f>+programación!N72</f>
        <v>22907500</v>
      </c>
      <c r="I35" s="306"/>
      <c r="J35" s="306">
        <f>+programación!O72</f>
        <v>22907500</v>
      </c>
      <c r="K35" s="307"/>
    </row>
    <row r="36" spans="1:11" ht="14.25" customHeight="1" x14ac:dyDescent="0.2">
      <c r="A36" s="20" t="s">
        <v>11</v>
      </c>
      <c r="B36" s="22">
        <f>+H34</f>
        <v>1</v>
      </c>
      <c r="C36" s="22">
        <f>+H38</f>
        <v>1</v>
      </c>
      <c r="D36" s="23">
        <f>+C36-B36</f>
        <v>0</v>
      </c>
      <c r="E36" s="13"/>
      <c r="F36" s="309" t="s">
        <v>24</v>
      </c>
      <c r="G36" s="310"/>
      <c r="H36" s="310"/>
      <c r="I36" s="310"/>
      <c r="J36" s="310"/>
      <c r="K36" s="311"/>
    </row>
    <row r="37" spans="1:11" ht="14.25" customHeight="1" x14ac:dyDescent="0.2">
      <c r="A37" s="20" t="s">
        <v>12</v>
      </c>
      <c r="B37" s="22">
        <f>+J34</f>
        <v>1</v>
      </c>
      <c r="C37" s="22">
        <f>+J38</f>
        <v>1</v>
      </c>
      <c r="D37" s="23">
        <f>+C37-B37</f>
        <v>0</v>
      </c>
      <c r="E37" s="24"/>
      <c r="F37" s="32"/>
      <c r="G37" s="33"/>
      <c r="H37" s="259" t="s">
        <v>105</v>
      </c>
      <c r="I37" s="259"/>
      <c r="J37" s="259" t="s">
        <v>4</v>
      </c>
      <c r="K37" s="260"/>
    </row>
    <row r="38" spans="1:11" x14ac:dyDescent="0.2">
      <c r="A38" s="12"/>
      <c r="B38" s="13"/>
      <c r="C38" s="13"/>
      <c r="D38" s="13"/>
      <c r="E38" s="24"/>
      <c r="F38" s="32" t="s">
        <v>5</v>
      </c>
      <c r="G38" s="33"/>
      <c r="H38" s="261">
        <f>+programación!N73</f>
        <v>1</v>
      </c>
      <c r="I38" s="261"/>
      <c r="J38" s="261">
        <f>+programación!O73</f>
        <v>1</v>
      </c>
      <c r="K38" s="262"/>
    </row>
    <row r="39" spans="1:11" x14ac:dyDescent="0.2">
      <c r="A39" s="12"/>
      <c r="B39" s="13"/>
      <c r="C39" s="13"/>
      <c r="D39" s="13"/>
      <c r="E39" s="24"/>
      <c r="F39" s="32" t="s">
        <v>3</v>
      </c>
      <c r="G39" s="33"/>
      <c r="H39" s="306">
        <f>+programación!N74</f>
        <v>22907500</v>
      </c>
      <c r="I39" s="306"/>
      <c r="J39" s="306">
        <f>+programación!O74</f>
        <v>22907500</v>
      </c>
      <c r="K39" s="307"/>
    </row>
    <row r="40" spans="1:11" ht="15" x14ac:dyDescent="0.25">
      <c r="A40" s="12"/>
      <c r="B40" s="13"/>
      <c r="C40" s="13"/>
      <c r="D40" s="13"/>
      <c r="E40" s="24"/>
      <c r="F40" s="365" t="s">
        <v>37</v>
      </c>
      <c r="G40" s="366"/>
      <c r="H40" s="366"/>
      <c r="I40" s="366"/>
      <c r="J40" s="366"/>
      <c r="K40" s="367"/>
    </row>
    <row r="41" spans="1:11" x14ac:dyDescent="0.2">
      <c r="A41" s="12"/>
      <c r="B41" s="13"/>
      <c r="C41" s="13"/>
      <c r="D41" s="13"/>
      <c r="E41" s="13"/>
      <c r="F41" s="264" t="s">
        <v>42</v>
      </c>
      <c r="G41" s="265"/>
      <c r="H41" s="266"/>
      <c r="I41" s="267">
        <f>+C19</f>
        <v>22907500</v>
      </c>
      <c r="J41" s="268"/>
      <c r="K41" s="269"/>
    </row>
    <row r="42" spans="1:11" x14ac:dyDescent="0.2">
      <c r="A42" s="12"/>
      <c r="B42" s="13"/>
      <c r="C42" s="13"/>
      <c r="D42" s="13"/>
      <c r="E42" s="24"/>
      <c r="F42" s="264" t="s">
        <v>73</v>
      </c>
      <c r="G42" s="265"/>
      <c r="H42" s="266"/>
      <c r="I42" s="267">
        <f>+G67</f>
        <v>22907500</v>
      </c>
      <c r="J42" s="268"/>
      <c r="K42" s="269"/>
    </row>
    <row r="43" spans="1:11" x14ac:dyDescent="0.2">
      <c r="A43" s="12"/>
      <c r="B43" s="13"/>
      <c r="C43" s="13"/>
      <c r="D43" s="13"/>
      <c r="E43" s="24"/>
      <c r="F43" s="264" t="s">
        <v>38</v>
      </c>
      <c r="G43" s="265"/>
      <c r="H43" s="266"/>
      <c r="I43" s="267">
        <f>+I41-I42</f>
        <v>0</v>
      </c>
      <c r="J43" s="268"/>
      <c r="K43" s="269"/>
    </row>
    <row r="44" spans="1:11" x14ac:dyDescent="0.2">
      <c r="A44" s="12"/>
      <c r="B44" s="13"/>
      <c r="C44" s="13"/>
      <c r="D44" s="13"/>
      <c r="E44" s="24"/>
      <c r="F44" s="264" t="s">
        <v>39</v>
      </c>
      <c r="G44" s="265"/>
      <c r="H44" s="266"/>
      <c r="I44" s="270"/>
      <c r="J44" s="271"/>
      <c r="K44" s="272"/>
    </row>
    <row r="45" spans="1:11" x14ac:dyDescent="0.2">
      <c r="A45" s="12"/>
      <c r="B45" s="13"/>
      <c r="C45" s="13"/>
      <c r="D45" s="13"/>
      <c r="E45" s="24"/>
      <c r="F45" s="264" t="s">
        <v>40</v>
      </c>
      <c r="G45" s="265"/>
      <c r="H45" s="266"/>
      <c r="I45" s="267">
        <f>+H67</f>
        <v>0</v>
      </c>
      <c r="J45" s="268"/>
      <c r="K45" s="269"/>
    </row>
    <row r="46" spans="1:11" x14ac:dyDescent="0.2">
      <c r="A46" s="12"/>
      <c r="B46" s="13"/>
      <c r="C46" s="13"/>
      <c r="D46" s="13"/>
      <c r="E46" s="24"/>
      <c r="F46" s="264" t="s">
        <v>41</v>
      </c>
      <c r="G46" s="265"/>
      <c r="H46" s="266"/>
      <c r="I46" s="267">
        <f>+I44-I45</f>
        <v>0</v>
      </c>
      <c r="J46" s="268"/>
      <c r="K46" s="269"/>
    </row>
    <row r="47" spans="1:11" ht="24" x14ac:dyDescent="0.2">
      <c r="A47" s="12"/>
      <c r="B47" s="13"/>
      <c r="C47" s="13"/>
      <c r="D47" s="13"/>
      <c r="E47" s="24"/>
      <c r="F47" s="37" t="s">
        <v>74</v>
      </c>
      <c r="G47" s="37" t="s">
        <v>78</v>
      </c>
      <c r="H47" s="38" t="s">
        <v>77</v>
      </c>
      <c r="I47" s="38" t="s">
        <v>79</v>
      </c>
      <c r="J47" s="37" t="s">
        <v>75</v>
      </c>
      <c r="K47" s="40" t="s">
        <v>80</v>
      </c>
    </row>
    <row r="48" spans="1:11" x14ac:dyDescent="0.2">
      <c r="A48" s="12"/>
      <c r="B48" s="13"/>
      <c r="C48" s="13"/>
      <c r="D48" s="13"/>
      <c r="E48" s="24"/>
      <c r="F48" s="134">
        <v>1</v>
      </c>
      <c r="G48" s="135">
        <v>2380000</v>
      </c>
      <c r="H48" s="135"/>
      <c r="I48" s="35">
        <f>+G48-H48</f>
        <v>2380000</v>
      </c>
      <c r="J48" s="39">
        <f>+G48/$I$41</f>
        <v>0.1038961038961039</v>
      </c>
      <c r="K48" s="136">
        <v>45840</v>
      </c>
    </row>
    <row r="49" spans="1:11" x14ac:dyDescent="0.2">
      <c r="A49" s="12"/>
      <c r="B49" s="13"/>
      <c r="C49" s="13"/>
      <c r="D49" s="13"/>
      <c r="E49" s="24"/>
      <c r="F49" s="134">
        <v>2</v>
      </c>
      <c r="G49" s="135">
        <v>2756683</v>
      </c>
      <c r="H49" s="135"/>
      <c r="I49" s="35">
        <f t="shared" ref="I49:I66" si="0">+G49-H49</f>
        <v>2756683</v>
      </c>
      <c r="J49" s="39">
        <f t="shared" ref="J49:J66" si="1">+G49/$I$41</f>
        <v>0.12033975772127033</v>
      </c>
      <c r="K49" s="136">
        <v>45845</v>
      </c>
    </row>
    <row r="50" spans="1:11" x14ac:dyDescent="0.2">
      <c r="A50" s="12"/>
      <c r="B50" s="13"/>
      <c r="C50" s="13"/>
      <c r="D50" s="13"/>
      <c r="E50" s="24"/>
      <c r="F50" s="134">
        <v>3</v>
      </c>
      <c r="G50" s="135">
        <v>7140000</v>
      </c>
      <c r="H50" s="135"/>
      <c r="I50" s="35">
        <f t="shared" si="0"/>
        <v>7140000</v>
      </c>
      <c r="J50" s="39">
        <f t="shared" si="1"/>
        <v>0.31168831168831168</v>
      </c>
      <c r="K50" s="136">
        <v>45972</v>
      </c>
    </row>
    <row r="51" spans="1:11" x14ac:dyDescent="0.2">
      <c r="A51" s="12"/>
      <c r="B51" s="13"/>
      <c r="C51" s="13"/>
      <c r="D51" s="13"/>
      <c r="E51" s="24"/>
      <c r="F51" s="134">
        <v>4</v>
      </c>
      <c r="G51" s="135">
        <v>10630817</v>
      </c>
      <c r="H51" s="135"/>
      <c r="I51" s="35">
        <f t="shared" si="0"/>
        <v>10630817</v>
      </c>
      <c r="J51" s="39">
        <f t="shared" si="1"/>
        <v>0.46407582669431408</v>
      </c>
      <c r="K51" s="136">
        <v>45973</v>
      </c>
    </row>
    <row r="52" spans="1:11" x14ac:dyDescent="0.2">
      <c r="A52" s="12"/>
      <c r="B52" s="13"/>
      <c r="C52" s="13"/>
      <c r="D52" s="13"/>
      <c r="E52" s="24"/>
      <c r="F52" s="134"/>
      <c r="G52" s="135"/>
      <c r="H52" s="135"/>
      <c r="I52" s="35">
        <f t="shared" si="0"/>
        <v>0</v>
      </c>
      <c r="J52" s="39">
        <f t="shared" si="1"/>
        <v>0</v>
      </c>
      <c r="K52" s="136"/>
    </row>
    <row r="53" spans="1:11" x14ac:dyDescent="0.2">
      <c r="A53" s="12"/>
      <c r="B53" s="13"/>
      <c r="C53" s="13"/>
      <c r="D53" s="13"/>
      <c r="E53" s="24"/>
      <c r="F53" s="134"/>
      <c r="G53" s="135"/>
      <c r="H53" s="135"/>
      <c r="I53" s="35">
        <f t="shared" si="0"/>
        <v>0</v>
      </c>
      <c r="J53" s="39">
        <f t="shared" si="1"/>
        <v>0</v>
      </c>
      <c r="K53" s="136"/>
    </row>
    <row r="54" spans="1:11" x14ac:dyDescent="0.2">
      <c r="A54" s="12"/>
      <c r="B54" s="13"/>
      <c r="C54" s="13"/>
      <c r="D54" s="13"/>
      <c r="E54" s="24"/>
      <c r="F54" s="134"/>
      <c r="G54" s="135"/>
      <c r="H54" s="135"/>
      <c r="I54" s="35">
        <f t="shared" si="0"/>
        <v>0</v>
      </c>
      <c r="J54" s="39">
        <f t="shared" si="1"/>
        <v>0</v>
      </c>
      <c r="K54" s="136"/>
    </row>
    <row r="55" spans="1:11" x14ac:dyDescent="0.2">
      <c r="A55" s="12"/>
      <c r="B55" s="13"/>
      <c r="C55" s="13"/>
      <c r="D55" s="13"/>
      <c r="E55" s="24"/>
      <c r="F55" s="134"/>
      <c r="G55" s="135"/>
      <c r="H55" s="135"/>
      <c r="I55" s="35">
        <f t="shared" si="0"/>
        <v>0</v>
      </c>
      <c r="J55" s="39">
        <f t="shared" si="1"/>
        <v>0</v>
      </c>
      <c r="K55" s="136"/>
    </row>
    <row r="56" spans="1:11" x14ac:dyDescent="0.2">
      <c r="A56" s="12"/>
      <c r="B56" s="13"/>
      <c r="C56" s="13"/>
      <c r="D56" s="13"/>
      <c r="E56" s="24"/>
      <c r="F56" s="134"/>
      <c r="G56" s="135"/>
      <c r="H56" s="135"/>
      <c r="I56" s="35">
        <f t="shared" si="0"/>
        <v>0</v>
      </c>
      <c r="J56" s="39">
        <f t="shared" si="1"/>
        <v>0</v>
      </c>
      <c r="K56" s="136"/>
    </row>
    <row r="57" spans="1:11" x14ac:dyDescent="0.2">
      <c r="A57" s="12"/>
      <c r="B57" s="13"/>
      <c r="C57" s="13"/>
      <c r="D57" s="13"/>
      <c r="E57" s="24"/>
      <c r="F57" s="134"/>
      <c r="G57" s="135"/>
      <c r="H57" s="135"/>
      <c r="I57" s="35">
        <f t="shared" si="0"/>
        <v>0</v>
      </c>
      <c r="J57" s="39">
        <f t="shared" si="1"/>
        <v>0</v>
      </c>
      <c r="K57" s="136"/>
    </row>
    <row r="58" spans="1:11" x14ac:dyDescent="0.2">
      <c r="A58" s="12"/>
      <c r="B58" s="13"/>
      <c r="C58" s="13"/>
      <c r="D58" s="13"/>
      <c r="E58" s="24"/>
      <c r="F58" s="134"/>
      <c r="G58" s="135"/>
      <c r="H58" s="135"/>
      <c r="I58" s="35">
        <f t="shared" si="0"/>
        <v>0</v>
      </c>
      <c r="J58" s="39">
        <f t="shared" si="1"/>
        <v>0</v>
      </c>
      <c r="K58" s="136"/>
    </row>
    <row r="59" spans="1:11" x14ac:dyDescent="0.2">
      <c r="A59" s="12"/>
      <c r="B59" s="13"/>
      <c r="C59" s="13"/>
      <c r="D59" s="13"/>
      <c r="E59" s="24"/>
      <c r="F59" s="134"/>
      <c r="G59" s="135"/>
      <c r="H59" s="135"/>
      <c r="I59" s="35">
        <f t="shared" si="0"/>
        <v>0</v>
      </c>
      <c r="J59" s="39">
        <f t="shared" si="1"/>
        <v>0</v>
      </c>
      <c r="K59" s="136"/>
    </row>
    <row r="60" spans="1:11" x14ac:dyDescent="0.2">
      <c r="A60" s="12"/>
      <c r="B60" s="13"/>
      <c r="C60" s="13"/>
      <c r="D60" s="13"/>
      <c r="E60" s="24"/>
      <c r="F60" s="134"/>
      <c r="G60" s="135"/>
      <c r="H60" s="135"/>
      <c r="I60" s="35">
        <f t="shared" si="0"/>
        <v>0</v>
      </c>
      <c r="J60" s="39">
        <f t="shared" si="1"/>
        <v>0</v>
      </c>
      <c r="K60" s="136"/>
    </row>
    <row r="61" spans="1:11" x14ac:dyDescent="0.2">
      <c r="A61" s="12"/>
      <c r="B61" s="13"/>
      <c r="C61" s="13"/>
      <c r="D61" s="13"/>
      <c r="E61" s="24"/>
      <c r="F61" s="134"/>
      <c r="G61" s="135"/>
      <c r="H61" s="135"/>
      <c r="I61" s="35">
        <f t="shared" si="0"/>
        <v>0</v>
      </c>
      <c r="J61" s="39">
        <f t="shared" si="1"/>
        <v>0</v>
      </c>
      <c r="K61" s="136"/>
    </row>
    <row r="62" spans="1:11" x14ac:dyDescent="0.2">
      <c r="A62" s="12"/>
      <c r="B62" s="13"/>
      <c r="C62" s="13"/>
      <c r="D62" s="13"/>
      <c r="E62" s="24"/>
      <c r="F62" s="134"/>
      <c r="G62" s="135"/>
      <c r="H62" s="135"/>
      <c r="I62" s="35">
        <f t="shared" ref="I62:I64" si="2">+G62-H62</f>
        <v>0</v>
      </c>
      <c r="J62" s="39">
        <f t="shared" si="1"/>
        <v>0</v>
      </c>
      <c r="K62" s="136"/>
    </row>
    <row r="63" spans="1:11" x14ac:dyDescent="0.2">
      <c r="A63" s="12"/>
      <c r="B63" s="13"/>
      <c r="C63" s="13"/>
      <c r="D63" s="13"/>
      <c r="E63" s="24"/>
      <c r="F63" s="134"/>
      <c r="G63" s="135"/>
      <c r="H63" s="135"/>
      <c r="I63" s="35">
        <f t="shared" si="2"/>
        <v>0</v>
      </c>
      <c r="J63" s="39">
        <f t="shared" si="1"/>
        <v>0</v>
      </c>
      <c r="K63" s="136"/>
    </row>
    <row r="64" spans="1:11" x14ac:dyDescent="0.2">
      <c r="A64" s="12"/>
      <c r="B64" s="13"/>
      <c r="C64" s="13"/>
      <c r="D64" s="13"/>
      <c r="E64" s="24"/>
      <c r="F64" s="134"/>
      <c r="G64" s="135"/>
      <c r="H64" s="135"/>
      <c r="I64" s="35">
        <f t="shared" si="2"/>
        <v>0</v>
      </c>
      <c r="J64" s="39">
        <f t="shared" si="1"/>
        <v>0</v>
      </c>
      <c r="K64" s="136"/>
    </row>
    <row r="65" spans="1:11" x14ac:dyDescent="0.2">
      <c r="A65" s="12"/>
      <c r="B65" s="13"/>
      <c r="C65" s="13"/>
      <c r="D65" s="13"/>
      <c r="E65" s="24"/>
      <c r="F65" s="134"/>
      <c r="G65" s="135"/>
      <c r="H65" s="135"/>
      <c r="I65" s="35">
        <f t="shared" si="0"/>
        <v>0</v>
      </c>
      <c r="J65" s="39">
        <f t="shared" si="1"/>
        <v>0</v>
      </c>
      <c r="K65" s="136"/>
    </row>
    <row r="66" spans="1:11" x14ac:dyDescent="0.2">
      <c r="A66" s="12"/>
      <c r="B66" s="13"/>
      <c r="C66" s="13"/>
      <c r="D66" s="13"/>
      <c r="E66" s="24"/>
      <c r="F66" s="134"/>
      <c r="G66" s="135"/>
      <c r="H66" s="135"/>
      <c r="I66" s="35">
        <f t="shared" si="0"/>
        <v>0</v>
      </c>
      <c r="J66" s="39">
        <f t="shared" si="1"/>
        <v>0</v>
      </c>
      <c r="K66" s="136"/>
    </row>
    <row r="67" spans="1:11" ht="15" thickBot="1" x14ac:dyDescent="0.25">
      <c r="A67" s="25"/>
      <c r="B67" s="26"/>
      <c r="C67" s="26"/>
      <c r="D67" s="26"/>
      <c r="E67" s="27"/>
      <c r="F67" s="31" t="s">
        <v>76</v>
      </c>
      <c r="G67" s="36">
        <f>+SUM(G48:G66)</f>
        <v>22907500</v>
      </c>
      <c r="H67" s="36">
        <f>+SUM(H48:H66)</f>
        <v>0</v>
      </c>
      <c r="I67" s="36">
        <f>+SUM(I48:I66)</f>
        <v>22907500</v>
      </c>
      <c r="J67" s="34">
        <f>+SUM(J48:J66)</f>
        <v>1</v>
      </c>
      <c r="K67" s="41"/>
    </row>
    <row r="68" spans="1:11" ht="8.25" customHeight="1" thickBot="1" x14ac:dyDescent="0.25">
      <c r="A68" s="12"/>
      <c r="B68" s="13"/>
      <c r="C68" s="14"/>
      <c r="D68" s="14"/>
      <c r="E68" s="15"/>
      <c r="F68" s="16"/>
      <c r="G68" s="15"/>
      <c r="H68" s="15"/>
      <c r="I68" s="15"/>
      <c r="J68" s="15"/>
      <c r="K68" s="17"/>
    </row>
    <row r="69" spans="1:11" ht="17.25" customHeight="1" thickBot="1" x14ac:dyDescent="0.25">
      <c r="A69" s="225" t="s">
        <v>107</v>
      </c>
      <c r="B69" s="226"/>
      <c r="C69" s="226"/>
      <c r="D69" s="226"/>
      <c r="E69" s="226"/>
      <c r="F69" s="226"/>
      <c r="G69" s="226"/>
      <c r="H69" s="226"/>
      <c r="I69" s="226"/>
      <c r="J69" s="226"/>
      <c r="K69" s="227"/>
    </row>
    <row r="70" spans="1:11" s="142" customFormat="1" ht="23.25" customHeight="1" x14ac:dyDescent="0.25">
      <c r="A70" s="145" t="s">
        <v>108</v>
      </c>
      <c r="B70" s="146" t="s">
        <v>31</v>
      </c>
      <c r="C70" s="147" t="s">
        <v>109</v>
      </c>
      <c r="D70" s="350" t="s">
        <v>108</v>
      </c>
      <c r="E70" s="351"/>
      <c r="F70" s="148" t="s">
        <v>31</v>
      </c>
      <c r="G70" s="149" t="s">
        <v>109</v>
      </c>
      <c r="H70" s="155" t="s">
        <v>108</v>
      </c>
      <c r="I70" s="148" t="s">
        <v>31</v>
      </c>
      <c r="J70" s="181" t="s">
        <v>109</v>
      </c>
      <c r="K70" s="182"/>
    </row>
    <row r="71" spans="1:11" s="28" customFormat="1" ht="15.75" customHeight="1" x14ac:dyDescent="0.25">
      <c r="A71" s="53" t="s">
        <v>159</v>
      </c>
      <c r="B71" s="174">
        <v>2380000</v>
      </c>
      <c r="C71" s="143" t="s">
        <v>143</v>
      </c>
      <c r="D71" s="177"/>
      <c r="E71" s="178"/>
      <c r="F71" s="141"/>
      <c r="G71" s="144"/>
      <c r="H71" s="140"/>
      <c r="I71" s="141"/>
      <c r="J71" s="183"/>
      <c r="K71" s="184"/>
    </row>
    <row r="72" spans="1:11" s="28" customFormat="1" ht="15.75" customHeight="1" x14ac:dyDescent="0.25">
      <c r="A72" s="53" t="s">
        <v>159</v>
      </c>
      <c r="B72" s="174">
        <v>2756683</v>
      </c>
      <c r="C72" s="143" t="s">
        <v>160</v>
      </c>
      <c r="D72" s="177"/>
      <c r="E72" s="178"/>
      <c r="F72" s="141"/>
      <c r="G72" s="144"/>
      <c r="H72" s="140"/>
      <c r="I72" s="141"/>
      <c r="J72" s="183"/>
      <c r="K72" s="184"/>
    </row>
    <row r="73" spans="1:11" s="28" customFormat="1" ht="15.75" customHeight="1" x14ac:dyDescent="0.25">
      <c r="A73" s="54" t="s">
        <v>161</v>
      </c>
      <c r="B73" s="174">
        <v>7140000</v>
      </c>
      <c r="C73" s="143" t="s">
        <v>162</v>
      </c>
      <c r="D73" s="177"/>
      <c r="E73" s="178"/>
      <c r="F73" s="141"/>
      <c r="G73" s="144"/>
      <c r="H73" s="140"/>
      <c r="I73" s="141"/>
      <c r="J73" s="183"/>
      <c r="K73" s="184"/>
    </row>
    <row r="74" spans="1:11" s="28" customFormat="1" ht="15.75" customHeight="1" x14ac:dyDescent="0.25">
      <c r="A74" s="53" t="s">
        <v>161</v>
      </c>
      <c r="B74" s="174">
        <v>10630817</v>
      </c>
      <c r="C74" s="143" t="s">
        <v>163</v>
      </c>
      <c r="D74" s="177"/>
      <c r="E74" s="178"/>
      <c r="F74" s="141"/>
      <c r="G74" s="144"/>
      <c r="H74" s="140"/>
      <c r="I74" s="141"/>
      <c r="J74" s="183"/>
      <c r="K74" s="184"/>
    </row>
    <row r="75" spans="1:11" s="28" customFormat="1" ht="15.75" customHeight="1" x14ac:dyDescent="0.25">
      <c r="A75" s="53"/>
      <c r="B75" s="163"/>
      <c r="C75" s="143"/>
      <c r="D75" s="177"/>
      <c r="E75" s="178"/>
      <c r="F75" s="141"/>
      <c r="G75" s="144"/>
      <c r="H75" s="140"/>
      <c r="I75" s="141"/>
      <c r="J75" s="183"/>
      <c r="K75" s="184"/>
    </row>
    <row r="76" spans="1:11" s="61" customFormat="1" ht="15.75" customHeight="1" thickBot="1" x14ac:dyDescent="0.3">
      <c r="A76" s="150"/>
      <c r="B76" s="151"/>
      <c r="C76" s="152"/>
      <c r="D76" s="179"/>
      <c r="E76" s="180"/>
      <c r="F76" s="153"/>
      <c r="G76" s="154"/>
      <c r="H76" s="156"/>
      <c r="I76" s="153"/>
      <c r="J76" s="195"/>
      <c r="K76" s="196"/>
    </row>
    <row r="77" spans="1:11" ht="8.25" customHeight="1" thickBot="1" x14ac:dyDescent="0.25">
      <c r="A77" s="12"/>
      <c r="B77" s="13"/>
      <c r="C77" s="14"/>
      <c r="D77" s="14"/>
      <c r="E77" s="15"/>
      <c r="F77" s="16"/>
      <c r="G77" s="15"/>
      <c r="H77" s="15"/>
      <c r="I77" s="15"/>
      <c r="J77" s="15"/>
      <c r="K77" s="17"/>
    </row>
    <row r="78" spans="1:11" ht="16.5" customHeight="1" x14ac:dyDescent="0.2">
      <c r="A78" s="188" t="s">
        <v>131</v>
      </c>
      <c r="B78" s="189"/>
      <c r="C78" s="189"/>
      <c r="D78" s="189"/>
      <c r="E78" s="189"/>
      <c r="F78" s="189"/>
      <c r="G78" s="189"/>
      <c r="H78" s="189"/>
      <c r="I78" s="189"/>
      <c r="J78" s="189"/>
      <c r="K78" s="190"/>
    </row>
    <row r="79" spans="1:11" ht="23.25" customHeight="1" x14ac:dyDescent="0.2">
      <c r="A79" s="191" t="s">
        <v>67</v>
      </c>
      <c r="B79" s="192"/>
      <c r="C79" s="192"/>
      <c r="D79" s="192"/>
      <c r="E79" s="192"/>
      <c r="F79" s="176" t="s">
        <v>61</v>
      </c>
      <c r="G79" s="176"/>
      <c r="H79" s="176"/>
      <c r="I79" s="176"/>
      <c r="J79" s="176"/>
      <c r="K79" s="57" t="s">
        <v>69</v>
      </c>
    </row>
    <row r="80" spans="1:11" ht="15.75" customHeight="1" x14ac:dyDescent="0.2">
      <c r="A80" s="53" t="s">
        <v>59</v>
      </c>
      <c r="B80" s="172" t="s">
        <v>71</v>
      </c>
      <c r="C80" s="175"/>
      <c r="D80" s="175"/>
      <c r="E80" s="175"/>
      <c r="F80" s="176" t="s">
        <v>62</v>
      </c>
      <c r="G80" s="176"/>
      <c r="H80" s="176"/>
      <c r="I80" s="176"/>
      <c r="J80" s="176"/>
      <c r="K80" s="57" t="s">
        <v>71</v>
      </c>
    </row>
    <row r="81" spans="1:11" ht="24.75" customHeight="1" x14ac:dyDescent="0.2">
      <c r="A81" s="53" t="s">
        <v>58</v>
      </c>
      <c r="B81" s="172" t="s">
        <v>71</v>
      </c>
      <c r="C81" s="175"/>
      <c r="D81" s="175"/>
      <c r="E81" s="175"/>
      <c r="F81" s="176" t="s">
        <v>63</v>
      </c>
      <c r="G81" s="176"/>
      <c r="H81" s="176"/>
      <c r="I81" s="176"/>
      <c r="J81" s="176"/>
      <c r="K81" s="57" t="s">
        <v>71</v>
      </c>
    </row>
    <row r="82" spans="1:11" ht="24" customHeight="1" x14ac:dyDescent="0.2">
      <c r="A82" s="54" t="s">
        <v>60</v>
      </c>
      <c r="B82" s="172" t="s">
        <v>71</v>
      </c>
      <c r="C82" s="175"/>
      <c r="D82" s="175"/>
      <c r="E82" s="175"/>
      <c r="F82" s="176" t="s">
        <v>64</v>
      </c>
      <c r="G82" s="176"/>
      <c r="H82" s="176"/>
      <c r="I82" s="176"/>
      <c r="J82" s="176"/>
      <c r="K82" s="57" t="s">
        <v>69</v>
      </c>
    </row>
    <row r="83" spans="1:11" ht="16.5" customHeight="1" x14ac:dyDescent="0.2">
      <c r="A83" s="53" t="s">
        <v>57</v>
      </c>
      <c r="B83" s="172" t="s">
        <v>71</v>
      </c>
      <c r="C83" s="175"/>
      <c r="D83" s="175"/>
      <c r="E83" s="175"/>
      <c r="F83" s="176" t="s">
        <v>65</v>
      </c>
      <c r="G83" s="176"/>
      <c r="H83" s="176"/>
      <c r="I83" s="176"/>
      <c r="J83" s="176"/>
      <c r="K83" s="57" t="s">
        <v>71</v>
      </c>
    </row>
    <row r="84" spans="1:11" ht="16.5" customHeight="1" thickBot="1" x14ac:dyDescent="0.25">
      <c r="A84" s="55" t="s">
        <v>68</v>
      </c>
      <c r="B84" s="56" t="s">
        <v>69</v>
      </c>
      <c r="C84" s="312"/>
      <c r="D84" s="312"/>
      <c r="E84" s="312"/>
      <c r="F84" s="214" t="s">
        <v>66</v>
      </c>
      <c r="G84" s="214"/>
      <c r="H84" s="214"/>
      <c r="I84" s="214"/>
      <c r="J84" s="214"/>
      <c r="K84" s="58" t="s">
        <v>69</v>
      </c>
    </row>
    <row r="85" spans="1:11" ht="28.5" customHeight="1" thickBot="1" x14ac:dyDescent="0.25">
      <c r="A85" s="62" t="s">
        <v>43</v>
      </c>
      <c r="B85" s="68">
        <v>5</v>
      </c>
      <c r="C85" s="62" t="s">
        <v>44</v>
      </c>
      <c r="D85" s="69">
        <v>5</v>
      </c>
      <c r="E85" s="215" t="s">
        <v>45</v>
      </c>
      <c r="F85" s="216"/>
      <c r="G85" s="68">
        <v>0</v>
      </c>
      <c r="H85" s="217" t="s">
        <v>46</v>
      </c>
      <c r="I85" s="218"/>
      <c r="J85" s="59">
        <f>H5-B20</f>
        <v>266</v>
      </c>
      <c r="K85" s="60"/>
    </row>
    <row r="86" spans="1:11" ht="16.5" customHeight="1" thickBot="1" x14ac:dyDescent="0.25">
      <c r="A86" s="12"/>
      <c r="B86" s="13"/>
      <c r="C86" s="14"/>
      <c r="D86" s="14"/>
      <c r="E86" s="15"/>
      <c r="F86" s="16"/>
      <c r="G86" s="15"/>
      <c r="H86" s="15"/>
      <c r="I86" s="15"/>
      <c r="J86" s="15"/>
      <c r="K86" s="17"/>
    </row>
    <row r="87" spans="1:11" ht="26.25" customHeight="1" thickBot="1" x14ac:dyDescent="0.25">
      <c r="A87" s="197"/>
      <c r="B87" s="198"/>
      <c r="C87" s="203" t="s">
        <v>0</v>
      </c>
      <c r="D87" s="204"/>
      <c r="E87" s="204"/>
      <c r="F87" s="204"/>
      <c r="G87" s="204"/>
      <c r="H87" s="204"/>
      <c r="I87" s="205"/>
      <c r="J87" s="1" t="s">
        <v>25</v>
      </c>
      <c r="K87" s="2" t="s">
        <v>110</v>
      </c>
    </row>
    <row r="88" spans="1:11" ht="26.25" customHeight="1" thickBot="1" x14ac:dyDescent="0.25">
      <c r="A88" s="199"/>
      <c r="B88" s="200"/>
      <c r="C88" s="206" t="s">
        <v>115</v>
      </c>
      <c r="D88" s="207"/>
      <c r="E88" s="207"/>
      <c r="F88" s="207"/>
      <c r="G88" s="207"/>
      <c r="H88" s="207"/>
      <c r="I88" s="208"/>
      <c r="J88" s="4" t="s">
        <v>26</v>
      </c>
      <c r="K88" s="157" t="s">
        <v>119</v>
      </c>
    </row>
    <row r="89" spans="1:11" ht="26.25" customHeight="1" thickBot="1" x14ac:dyDescent="0.25">
      <c r="A89" s="201"/>
      <c r="B89" s="202"/>
      <c r="C89" s="209"/>
      <c r="D89" s="210"/>
      <c r="E89" s="210"/>
      <c r="F89" s="210"/>
      <c r="G89" s="210"/>
      <c r="H89" s="210"/>
      <c r="I89" s="211"/>
      <c r="J89" s="5" t="s">
        <v>27</v>
      </c>
      <c r="K89" s="6" t="s">
        <v>112</v>
      </c>
    </row>
    <row r="90" spans="1:11" ht="11.25" customHeight="1" thickBot="1" x14ac:dyDescent="0.25">
      <c r="A90" s="7"/>
      <c r="B90" s="8"/>
      <c r="C90" s="9"/>
      <c r="D90" s="9"/>
      <c r="E90" s="9"/>
      <c r="F90" s="9"/>
      <c r="G90" s="9"/>
      <c r="H90" s="9"/>
      <c r="I90" s="9"/>
      <c r="J90" s="9"/>
      <c r="K90" s="10"/>
    </row>
    <row r="91" spans="1:11" ht="19.5" customHeight="1" x14ac:dyDescent="0.2">
      <c r="A91" s="188" t="s">
        <v>120</v>
      </c>
      <c r="B91" s="189"/>
      <c r="C91" s="189"/>
      <c r="D91" s="189"/>
      <c r="E91" s="189"/>
      <c r="F91" s="189"/>
      <c r="G91" s="189"/>
      <c r="H91" s="189"/>
      <c r="I91" s="189"/>
      <c r="J91" s="189"/>
      <c r="K91" s="190"/>
    </row>
    <row r="92" spans="1:11" s="61" customFormat="1" ht="23.25" customHeight="1" x14ac:dyDescent="0.25">
      <c r="A92" s="193" t="s">
        <v>117</v>
      </c>
      <c r="B92" s="194"/>
      <c r="C92" s="194"/>
      <c r="D92" s="167" t="s">
        <v>118</v>
      </c>
      <c r="E92" s="185" t="s">
        <v>124</v>
      </c>
      <c r="F92" s="213"/>
      <c r="G92" s="186" t="s">
        <v>125</v>
      </c>
      <c r="H92" s="213"/>
      <c r="I92" s="194" t="s">
        <v>123</v>
      </c>
      <c r="J92" s="194"/>
      <c r="K92" s="212"/>
    </row>
    <row r="93" spans="1:11" s="61" customFormat="1" ht="23.25" customHeight="1" x14ac:dyDescent="0.25">
      <c r="A93" s="193" t="s">
        <v>121</v>
      </c>
      <c r="B93" s="194"/>
      <c r="C93" s="194"/>
      <c r="D93" s="168" t="s">
        <v>121</v>
      </c>
      <c r="E93" s="185" t="s">
        <v>121</v>
      </c>
      <c r="F93" s="186"/>
      <c r="G93" s="185" t="s">
        <v>121</v>
      </c>
      <c r="H93" s="186"/>
      <c r="I93" s="185" t="s">
        <v>121</v>
      </c>
      <c r="J93" s="186"/>
      <c r="K93" s="187"/>
    </row>
    <row r="94" spans="1:11" s="61" customFormat="1" ht="23.25" customHeight="1" thickBot="1" x14ac:dyDescent="0.3">
      <c r="A94" s="347"/>
      <c r="B94" s="348"/>
      <c r="C94" s="348"/>
      <c r="D94" s="348"/>
      <c r="E94" s="348"/>
      <c r="F94" s="348"/>
      <c r="G94" s="348"/>
      <c r="H94" s="348"/>
      <c r="I94" s="348"/>
      <c r="J94" s="348"/>
      <c r="K94" s="349"/>
    </row>
    <row r="95" spans="1:11" s="61" customFormat="1" ht="23.25" customHeight="1" thickBot="1" x14ac:dyDescent="0.3">
      <c r="A95" s="225" t="s">
        <v>129</v>
      </c>
      <c r="B95" s="226"/>
      <c r="C95" s="226"/>
      <c r="D95" s="226"/>
      <c r="E95" s="226"/>
      <c r="F95" s="226"/>
      <c r="G95" s="226"/>
      <c r="H95" s="226"/>
      <c r="I95" s="226"/>
      <c r="J95" s="226"/>
      <c r="K95" s="227"/>
    </row>
    <row r="96" spans="1:11" s="61" customFormat="1" ht="23.25" customHeight="1" x14ac:dyDescent="0.25">
      <c r="A96" s="225"/>
      <c r="B96" s="226"/>
      <c r="C96" s="226"/>
      <c r="D96" s="226"/>
      <c r="E96" s="226"/>
      <c r="F96" s="226"/>
      <c r="G96" s="226"/>
      <c r="H96" s="226"/>
      <c r="I96" s="226"/>
      <c r="J96" s="226"/>
      <c r="K96" s="227"/>
    </row>
    <row r="97" spans="1:11" ht="30" customHeight="1" thickBot="1" x14ac:dyDescent="0.25">
      <c r="A97" s="219" t="s">
        <v>127</v>
      </c>
      <c r="B97" s="220"/>
      <c r="C97" s="221"/>
      <c r="D97" s="222" t="s">
        <v>128</v>
      </c>
      <c r="E97" s="223"/>
      <c r="F97" s="223"/>
      <c r="G97" s="223"/>
      <c r="H97" s="223"/>
      <c r="I97" s="223"/>
      <c r="J97" s="223"/>
      <c r="K97" s="224"/>
    </row>
    <row r="98" spans="1:11" ht="31.5" customHeight="1" x14ac:dyDescent="0.2">
      <c r="A98" s="225" t="s">
        <v>50</v>
      </c>
      <c r="B98" s="226"/>
      <c r="C98" s="226"/>
      <c r="D98" s="226"/>
      <c r="E98" s="226"/>
      <c r="F98" s="226"/>
      <c r="G98" s="226"/>
      <c r="H98" s="226"/>
      <c r="I98" s="226"/>
      <c r="J98" s="226"/>
      <c r="K98" s="227"/>
    </row>
    <row r="99" spans="1:11" ht="15" x14ac:dyDescent="0.25">
      <c r="A99" s="250" t="s">
        <v>48</v>
      </c>
      <c r="B99" s="251"/>
      <c r="C99" s="251"/>
      <c r="D99" s="251"/>
      <c r="E99" s="251"/>
      <c r="F99" s="251"/>
      <c r="G99" s="251"/>
      <c r="H99" s="251"/>
      <c r="I99" s="251"/>
      <c r="J99" s="251"/>
      <c r="K99" s="252"/>
    </row>
    <row r="100" spans="1:11" x14ac:dyDescent="0.2">
      <c r="A100" s="228" t="s">
        <v>164</v>
      </c>
      <c r="B100" s="229"/>
      <c r="C100" s="229"/>
      <c r="D100" s="229"/>
      <c r="E100" s="229"/>
      <c r="F100" s="229"/>
      <c r="G100" s="229"/>
      <c r="H100" s="229"/>
      <c r="I100" s="229"/>
      <c r="J100" s="229"/>
      <c r="K100" s="230"/>
    </row>
    <row r="101" spans="1:11" x14ac:dyDescent="0.2">
      <c r="A101" s="231"/>
      <c r="B101" s="232"/>
      <c r="C101" s="232"/>
      <c r="D101" s="232"/>
      <c r="E101" s="232"/>
      <c r="F101" s="232"/>
      <c r="G101" s="232"/>
      <c r="H101" s="232"/>
      <c r="I101" s="232"/>
      <c r="J101" s="232"/>
      <c r="K101" s="233"/>
    </row>
    <row r="102" spans="1:11" x14ac:dyDescent="0.2">
      <c r="A102" s="231"/>
      <c r="B102" s="232"/>
      <c r="C102" s="232"/>
      <c r="D102" s="232"/>
      <c r="E102" s="232"/>
      <c r="F102" s="232"/>
      <c r="G102" s="232"/>
      <c r="H102" s="232"/>
      <c r="I102" s="232"/>
      <c r="J102" s="232"/>
      <c r="K102" s="233"/>
    </row>
    <row r="103" spans="1:11" x14ac:dyDescent="0.2">
      <c r="A103" s="231"/>
      <c r="B103" s="232"/>
      <c r="C103" s="232"/>
      <c r="D103" s="232"/>
      <c r="E103" s="232"/>
      <c r="F103" s="232"/>
      <c r="G103" s="232"/>
      <c r="H103" s="232"/>
      <c r="I103" s="232"/>
      <c r="J103" s="232"/>
      <c r="K103" s="233"/>
    </row>
    <row r="104" spans="1:11" x14ac:dyDescent="0.2">
      <c r="A104" s="231"/>
      <c r="B104" s="232"/>
      <c r="C104" s="232"/>
      <c r="D104" s="232"/>
      <c r="E104" s="232"/>
      <c r="F104" s="232"/>
      <c r="G104" s="232"/>
      <c r="H104" s="232"/>
      <c r="I104" s="232"/>
      <c r="J104" s="232"/>
      <c r="K104" s="233"/>
    </row>
    <row r="105" spans="1:11" ht="15" x14ac:dyDescent="0.25">
      <c r="A105" s="234" t="s">
        <v>132</v>
      </c>
      <c r="B105" s="235"/>
      <c r="C105" s="235"/>
      <c r="D105" s="235"/>
      <c r="E105" s="235"/>
      <c r="F105" s="235"/>
      <c r="G105" s="235"/>
      <c r="H105" s="235"/>
      <c r="I105" s="235"/>
      <c r="J105" s="235"/>
      <c r="K105" s="236"/>
    </row>
    <row r="106" spans="1:11" x14ac:dyDescent="0.2">
      <c r="A106" s="228" t="s">
        <v>165</v>
      </c>
      <c r="B106" s="229"/>
      <c r="C106" s="229"/>
      <c r="D106" s="229"/>
      <c r="E106" s="229"/>
      <c r="F106" s="229"/>
      <c r="G106" s="229"/>
      <c r="H106" s="229"/>
      <c r="I106" s="229"/>
      <c r="J106" s="229"/>
      <c r="K106" s="230"/>
    </row>
    <row r="107" spans="1:11" x14ac:dyDescent="0.2">
      <c r="A107" s="228"/>
      <c r="B107" s="229"/>
      <c r="C107" s="229"/>
      <c r="D107" s="229"/>
      <c r="E107" s="229"/>
      <c r="F107" s="229"/>
      <c r="G107" s="229"/>
      <c r="H107" s="229"/>
      <c r="I107" s="229"/>
      <c r="J107" s="229"/>
      <c r="K107" s="230"/>
    </row>
    <row r="108" spans="1:11" x14ac:dyDescent="0.2">
      <c r="A108" s="228"/>
      <c r="B108" s="229"/>
      <c r="C108" s="229"/>
      <c r="D108" s="229"/>
      <c r="E108" s="229"/>
      <c r="F108" s="229"/>
      <c r="G108" s="229"/>
      <c r="H108" s="229"/>
      <c r="I108" s="229"/>
      <c r="J108" s="229"/>
      <c r="K108" s="230"/>
    </row>
    <row r="109" spans="1:11" s="29" customFormat="1" ht="15" x14ac:dyDescent="0.25">
      <c r="A109" s="228"/>
      <c r="B109" s="229"/>
      <c r="C109" s="229"/>
      <c r="D109" s="229"/>
      <c r="E109" s="229"/>
      <c r="F109" s="229"/>
      <c r="G109" s="229"/>
      <c r="H109" s="229"/>
      <c r="I109" s="229"/>
      <c r="J109" s="229"/>
      <c r="K109" s="230"/>
    </row>
    <row r="110" spans="1:11" s="29" customFormat="1" ht="15" x14ac:dyDescent="0.25">
      <c r="A110" s="228"/>
      <c r="B110" s="229"/>
      <c r="C110" s="229"/>
      <c r="D110" s="229"/>
      <c r="E110" s="229"/>
      <c r="F110" s="229"/>
      <c r="G110" s="229"/>
      <c r="H110" s="229"/>
      <c r="I110" s="229"/>
      <c r="J110" s="229"/>
      <c r="K110" s="230"/>
    </row>
    <row r="111" spans="1:11" ht="15" x14ac:dyDescent="0.25">
      <c r="A111" s="250" t="s">
        <v>49</v>
      </c>
      <c r="B111" s="251"/>
      <c r="C111" s="251"/>
      <c r="D111" s="251"/>
      <c r="E111" s="251"/>
      <c r="F111" s="251"/>
      <c r="G111" s="251"/>
      <c r="H111" s="251"/>
      <c r="I111" s="251"/>
      <c r="J111" s="251"/>
      <c r="K111" s="252"/>
    </row>
    <row r="112" spans="1:11" x14ac:dyDescent="0.2">
      <c r="A112" s="228" t="s">
        <v>166</v>
      </c>
      <c r="B112" s="229"/>
      <c r="C112" s="229"/>
      <c r="D112" s="229"/>
      <c r="E112" s="229"/>
      <c r="F112" s="229"/>
      <c r="G112" s="229"/>
      <c r="H112" s="229"/>
      <c r="I112" s="229"/>
      <c r="J112" s="229"/>
      <c r="K112" s="230"/>
    </row>
    <row r="113" spans="1:11" x14ac:dyDescent="0.2">
      <c r="A113" s="228"/>
      <c r="B113" s="229"/>
      <c r="C113" s="229"/>
      <c r="D113" s="229"/>
      <c r="E113" s="229"/>
      <c r="F113" s="229"/>
      <c r="G113" s="229"/>
      <c r="H113" s="229"/>
      <c r="I113" s="229"/>
      <c r="J113" s="229"/>
      <c r="K113" s="230"/>
    </row>
    <row r="114" spans="1:11" x14ac:dyDescent="0.2">
      <c r="A114" s="228"/>
      <c r="B114" s="229"/>
      <c r="C114" s="229"/>
      <c r="D114" s="229"/>
      <c r="E114" s="229"/>
      <c r="F114" s="229"/>
      <c r="G114" s="229"/>
      <c r="H114" s="229"/>
      <c r="I114" s="229"/>
      <c r="J114" s="229"/>
      <c r="K114" s="230"/>
    </row>
    <row r="115" spans="1:11" x14ac:dyDescent="0.2">
      <c r="A115" s="228"/>
      <c r="B115" s="229"/>
      <c r="C115" s="229"/>
      <c r="D115" s="229"/>
      <c r="E115" s="229"/>
      <c r="F115" s="229"/>
      <c r="G115" s="229"/>
      <c r="H115" s="229"/>
      <c r="I115" s="229"/>
      <c r="J115" s="229"/>
      <c r="K115" s="230"/>
    </row>
    <row r="116" spans="1:11" s="29" customFormat="1" ht="15" x14ac:dyDescent="0.25">
      <c r="A116" s="228"/>
      <c r="B116" s="229"/>
      <c r="C116" s="229"/>
      <c r="D116" s="229"/>
      <c r="E116" s="229"/>
      <c r="F116" s="229"/>
      <c r="G116" s="229"/>
      <c r="H116" s="229"/>
      <c r="I116" s="229"/>
      <c r="J116" s="229"/>
      <c r="K116" s="230"/>
    </row>
    <row r="117" spans="1:11" ht="15" x14ac:dyDescent="0.25">
      <c r="A117" s="234" t="s">
        <v>133</v>
      </c>
      <c r="B117" s="235"/>
      <c r="C117" s="235"/>
      <c r="D117" s="235"/>
      <c r="E117" s="235"/>
      <c r="F117" s="235"/>
      <c r="G117" s="235"/>
      <c r="H117" s="235"/>
      <c r="I117" s="235"/>
      <c r="J117" s="235"/>
      <c r="K117" s="236"/>
    </row>
    <row r="118" spans="1:11" x14ac:dyDescent="0.2">
      <c r="A118" s="228" t="s">
        <v>167</v>
      </c>
      <c r="B118" s="229"/>
      <c r="C118" s="229"/>
      <c r="D118" s="229"/>
      <c r="E118" s="229"/>
      <c r="F118" s="229"/>
      <c r="G118" s="229"/>
      <c r="H118" s="229"/>
      <c r="I118" s="229"/>
      <c r="J118" s="229"/>
      <c r="K118" s="230"/>
    </row>
    <row r="119" spans="1:11" x14ac:dyDescent="0.2">
      <c r="A119" s="228"/>
      <c r="B119" s="229"/>
      <c r="C119" s="229"/>
      <c r="D119" s="229"/>
      <c r="E119" s="229"/>
      <c r="F119" s="229"/>
      <c r="G119" s="229"/>
      <c r="H119" s="229"/>
      <c r="I119" s="229"/>
      <c r="J119" s="229"/>
      <c r="K119" s="230"/>
    </row>
    <row r="120" spans="1:11" x14ac:dyDescent="0.2">
      <c r="A120" s="228"/>
      <c r="B120" s="229"/>
      <c r="C120" s="229"/>
      <c r="D120" s="229"/>
      <c r="E120" s="229"/>
      <c r="F120" s="229"/>
      <c r="G120" s="229"/>
      <c r="H120" s="229"/>
      <c r="I120" s="229"/>
      <c r="J120" s="229"/>
      <c r="K120" s="230"/>
    </row>
    <row r="121" spans="1:11" x14ac:dyDescent="0.2">
      <c r="A121" s="228"/>
      <c r="B121" s="229"/>
      <c r="C121" s="229"/>
      <c r="D121" s="229"/>
      <c r="E121" s="229"/>
      <c r="F121" s="229"/>
      <c r="G121" s="229"/>
      <c r="H121" s="229"/>
      <c r="I121" s="229"/>
      <c r="J121" s="229"/>
      <c r="K121" s="230"/>
    </row>
    <row r="122" spans="1:11" x14ac:dyDescent="0.2">
      <c r="A122" s="231"/>
      <c r="B122" s="232"/>
      <c r="C122" s="232"/>
      <c r="D122" s="232"/>
      <c r="E122" s="232"/>
      <c r="F122" s="232"/>
      <c r="G122" s="232"/>
      <c r="H122" s="232"/>
      <c r="I122" s="232"/>
      <c r="J122" s="232"/>
      <c r="K122" s="233"/>
    </row>
    <row r="123" spans="1:11" x14ac:dyDescent="0.2">
      <c r="A123" s="231"/>
      <c r="B123" s="232"/>
      <c r="C123" s="232"/>
      <c r="D123" s="232"/>
      <c r="E123" s="232"/>
      <c r="F123" s="232"/>
      <c r="G123" s="232"/>
      <c r="H123" s="232"/>
      <c r="I123" s="232"/>
      <c r="J123" s="232"/>
      <c r="K123" s="233"/>
    </row>
    <row r="124" spans="1:11" s="29" customFormat="1" ht="15" x14ac:dyDescent="0.25">
      <c r="A124" s="231"/>
      <c r="B124" s="232"/>
      <c r="C124" s="232"/>
      <c r="D124" s="232"/>
      <c r="E124" s="232"/>
      <c r="F124" s="232"/>
      <c r="G124" s="232"/>
      <c r="H124" s="232"/>
      <c r="I124" s="232"/>
      <c r="J124" s="232"/>
      <c r="K124" s="233"/>
    </row>
    <row r="125" spans="1:11" ht="15" x14ac:dyDescent="0.25">
      <c r="A125" s="234" t="s">
        <v>134</v>
      </c>
      <c r="B125" s="235"/>
      <c r="C125" s="235"/>
      <c r="D125" s="235"/>
      <c r="E125" s="235"/>
      <c r="F125" s="235"/>
      <c r="G125" s="235"/>
      <c r="H125" s="235"/>
      <c r="I125" s="235"/>
      <c r="J125" s="235"/>
      <c r="K125" s="236"/>
    </row>
    <row r="126" spans="1:11" x14ac:dyDescent="0.2">
      <c r="A126" s="228" t="s">
        <v>168</v>
      </c>
      <c r="B126" s="229"/>
      <c r="C126" s="229"/>
      <c r="D126" s="229"/>
      <c r="E126" s="229"/>
      <c r="F126" s="229"/>
      <c r="G126" s="229"/>
      <c r="H126" s="229"/>
      <c r="I126" s="229"/>
      <c r="J126" s="229"/>
      <c r="K126" s="230"/>
    </row>
    <row r="127" spans="1:11" x14ac:dyDescent="0.2">
      <c r="A127" s="228"/>
      <c r="B127" s="229"/>
      <c r="C127" s="229"/>
      <c r="D127" s="229"/>
      <c r="E127" s="229"/>
      <c r="F127" s="229"/>
      <c r="G127" s="229"/>
      <c r="H127" s="229"/>
      <c r="I127" s="229"/>
      <c r="J127" s="229"/>
      <c r="K127" s="230"/>
    </row>
    <row r="128" spans="1:11" x14ac:dyDescent="0.2">
      <c r="A128" s="228"/>
      <c r="B128" s="229"/>
      <c r="C128" s="229"/>
      <c r="D128" s="229"/>
      <c r="E128" s="229"/>
      <c r="F128" s="229"/>
      <c r="G128" s="229"/>
      <c r="H128" s="229"/>
      <c r="I128" s="229"/>
      <c r="J128" s="229"/>
      <c r="K128" s="230"/>
    </row>
    <row r="129" spans="1:11" x14ac:dyDescent="0.2">
      <c r="A129" s="228"/>
      <c r="B129" s="229"/>
      <c r="C129" s="229"/>
      <c r="D129" s="229"/>
      <c r="E129" s="229"/>
      <c r="F129" s="229"/>
      <c r="G129" s="229"/>
      <c r="H129" s="229"/>
      <c r="I129" s="229"/>
      <c r="J129" s="229"/>
      <c r="K129" s="230"/>
    </row>
    <row r="130" spans="1:11" x14ac:dyDescent="0.2">
      <c r="A130" s="231"/>
      <c r="B130" s="232"/>
      <c r="C130" s="232"/>
      <c r="D130" s="232"/>
      <c r="E130" s="232"/>
      <c r="F130" s="232"/>
      <c r="G130" s="232"/>
      <c r="H130" s="232"/>
      <c r="I130" s="232"/>
      <c r="J130" s="232"/>
      <c r="K130" s="233"/>
    </row>
    <row r="131" spans="1:11" ht="30" customHeight="1" x14ac:dyDescent="0.25">
      <c r="A131" s="303" t="s">
        <v>72</v>
      </c>
      <c r="B131" s="304"/>
      <c r="C131" s="304"/>
      <c r="D131" s="304"/>
      <c r="E131" s="304"/>
      <c r="F131" s="304"/>
      <c r="G131" s="304"/>
      <c r="H131" s="304"/>
      <c r="I131" s="304"/>
      <c r="J131" s="304"/>
      <c r="K131" s="305"/>
    </row>
    <row r="132" spans="1:11" x14ac:dyDescent="0.2">
      <c r="A132" s="237" t="s">
        <v>169</v>
      </c>
      <c r="B132" s="238"/>
      <c r="C132" s="238"/>
      <c r="D132" s="238"/>
      <c r="E132" s="238"/>
      <c r="F132" s="238"/>
      <c r="G132" s="238"/>
      <c r="H132" s="238"/>
      <c r="I132" s="238"/>
      <c r="J132" s="238"/>
      <c r="K132" s="239"/>
    </row>
    <row r="133" spans="1:11" x14ac:dyDescent="0.2">
      <c r="A133" s="240"/>
      <c r="B133" s="241"/>
      <c r="C133" s="241"/>
      <c r="D133" s="241"/>
      <c r="E133" s="241"/>
      <c r="F133" s="241"/>
      <c r="G133" s="241"/>
      <c r="H133" s="241"/>
      <c r="I133" s="241"/>
      <c r="J133" s="241"/>
      <c r="K133" s="242"/>
    </row>
    <row r="134" spans="1:11" x14ac:dyDescent="0.2">
      <c r="A134" s="240"/>
      <c r="B134" s="241"/>
      <c r="C134" s="241"/>
      <c r="D134" s="241"/>
      <c r="E134" s="241"/>
      <c r="F134" s="241"/>
      <c r="G134" s="241"/>
      <c r="H134" s="241"/>
      <c r="I134" s="241"/>
      <c r="J134" s="241"/>
      <c r="K134" s="242"/>
    </row>
    <row r="135" spans="1:11" x14ac:dyDescent="0.2">
      <c r="A135" s="240"/>
      <c r="B135" s="241"/>
      <c r="C135" s="241"/>
      <c r="D135" s="241"/>
      <c r="E135" s="241"/>
      <c r="F135" s="241"/>
      <c r="G135" s="241"/>
      <c r="H135" s="241"/>
      <c r="I135" s="241"/>
      <c r="J135" s="241"/>
      <c r="K135" s="242"/>
    </row>
    <row r="136" spans="1:11" x14ac:dyDescent="0.2">
      <c r="A136" s="243"/>
      <c r="B136" s="244"/>
      <c r="C136" s="244"/>
      <c r="D136" s="244"/>
      <c r="E136" s="244"/>
      <c r="F136" s="244"/>
      <c r="G136" s="244"/>
      <c r="H136" s="244"/>
      <c r="I136" s="244"/>
      <c r="J136" s="244"/>
      <c r="K136" s="245"/>
    </row>
    <row r="137" spans="1:11" x14ac:dyDescent="0.2">
      <c r="A137" s="228"/>
      <c r="B137" s="229"/>
      <c r="C137" s="229"/>
      <c r="D137" s="229"/>
      <c r="E137" s="229"/>
      <c r="F137" s="229"/>
      <c r="G137" s="229"/>
      <c r="H137" s="229"/>
      <c r="I137" s="229"/>
      <c r="J137" s="229"/>
      <c r="K137" s="230"/>
    </row>
    <row r="138" spans="1:11" x14ac:dyDescent="0.2">
      <c r="A138" s="228"/>
      <c r="B138" s="229"/>
      <c r="C138" s="229"/>
      <c r="D138" s="229"/>
      <c r="E138" s="229"/>
      <c r="F138" s="229"/>
      <c r="G138" s="229"/>
      <c r="H138" s="229"/>
      <c r="I138" s="229"/>
      <c r="J138" s="229"/>
      <c r="K138" s="230"/>
    </row>
    <row r="139" spans="1:11" x14ac:dyDescent="0.2">
      <c r="A139" s="228"/>
      <c r="B139" s="229"/>
      <c r="C139" s="229"/>
      <c r="D139" s="229"/>
      <c r="E139" s="229"/>
      <c r="F139" s="229"/>
      <c r="G139" s="229"/>
      <c r="H139" s="229"/>
      <c r="I139" s="229"/>
      <c r="J139" s="229"/>
      <c r="K139" s="230"/>
    </row>
    <row r="140" spans="1:11" x14ac:dyDescent="0.2">
      <c r="A140" s="228"/>
      <c r="B140" s="229"/>
      <c r="C140" s="229"/>
      <c r="D140" s="229"/>
      <c r="E140" s="229"/>
      <c r="F140" s="229"/>
      <c r="G140" s="229"/>
      <c r="H140" s="229"/>
      <c r="I140" s="229"/>
      <c r="J140" s="229"/>
      <c r="K140" s="230"/>
    </row>
    <row r="141" spans="1:11" x14ac:dyDescent="0.2">
      <c r="A141" s="228"/>
      <c r="B141" s="229"/>
      <c r="C141" s="229"/>
      <c r="D141" s="229"/>
      <c r="E141" s="229"/>
      <c r="F141" s="229"/>
      <c r="G141" s="229"/>
      <c r="H141" s="229"/>
      <c r="I141" s="229"/>
      <c r="J141" s="229"/>
      <c r="K141" s="230"/>
    </row>
    <row r="142" spans="1:11" ht="15" x14ac:dyDescent="0.25">
      <c r="A142" s="250" t="s">
        <v>13</v>
      </c>
      <c r="B142" s="251"/>
      <c r="C142" s="251"/>
      <c r="D142" s="251"/>
      <c r="E142" s="251"/>
      <c r="F142" s="251"/>
      <c r="G142" s="251"/>
      <c r="H142" s="251"/>
      <c r="I142" s="251"/>
      <c r="J142" s="251"/>
      <c r="K142" s="252"/>
    </row>
    <row r="143" spans="1:11" x14ac:dyDescent="0.2">
      <c r="A143" s="228" t="s">
        <v>144</v>
      </c>
      <c r="B143" s="229"/>
      <c r="C143" s="229"/>
      <c r="D143" s="229"/>
      <c r="E143" s="229"/>
      <c r="F143" s="229"/>
      <c r="G143" s="229"/>
      <c r="H143" s="229"/>
      <c r="I143" s="229"/>
      <c r="J143" s="229"/>
      <c r="K143" s="230"/>
    </row>
    <row r="144" spans="1:11" x14ac:dyDescent="0.2">
      <c r="A144" s="228"/>
      <c r="B144" s="229"/>
      <c r="C144" s="229"/>
      <c r="D144" s="229"/>
      <c r="E144" s="229"/>
      <c r="F144" s="229"/>
      <c r="G144" s="229"/>
      <c r="H144" s="229"/>
      <c r="I144" s="229"/>
      <c r="J144" s="229"/>
      <c r="K144" s="230"/>
    </row>
    <row r="145" spans="1:11" x14ac:dyDescent="0.2">
      <c r="A145" s="228"/>
      <c r="B145" s="229"/>
      <c r="C145" s="229"/>
      <c r="D145" s="229"/>
      <c r="E145" s="229"/>
      <c r="F145" s="229"/>
      <c r="G145" s="229"/>
      <c r="H145" s="229"/>
      <c r="I145" s="229"/>
      <c r="J145" s="229"/>
      <c r="K145" s="230"/>
    </row>
    <row r="146" spans="1:11" x14ac:dyDescent="0.2">
      <c r="A146" s="228"/>
      <c r="B146" s="229"/>
      <c r="C146" s="229"/>
      <c r="D146" s="229"/>
      <c r="E146" s="229"/>
      <c r="F146" s="229"/>
      <c r="G146" s="229"/>
      <c r="H146" s="229"/>
      <c r="I146" s="229"/>
      <c r="J146" s="229"/>
      <c r="K146" s="230"/>
    </row>
    <row r="147" spans="1:11" x14ac:dyDescent="0.2">
      <c r="A147" s="228"/>
      <c r="B147" s="229"/>
      <c r="C147" s="229"/>
      <c r="D147" s="229"/>
      <c r="E147" s="229"/>
      <c r="F147" s="229"/>
      <c r="G147" s="229"/>
      <c r="H147" s="229"/>
      <c r="I147" s="229"/>
      <c r="J147" s="229"/>
      <c r="K147" s="230"/>
    </row>
    <row r="148" spans="1:11" x14ac:dyDescent="0.2">
      <c r="A148" s="228"/>
      <c r="B148" s="229"/>
      <c r="C148" s="229"/>
      <c r="D148" s="229"/>
      <c r="E148" s="229"/>
      <c r="F148" s="229"/>
      <c r="G148" s="229"/>
      <c r="H148" s="229"/>
      <c r="I148" s="229"/>
      <c r="J148" s="229"/>
      <c r="K148" s="230"/>
    </row>
    <row r="149" spans="1:11" x14ac:dyDescent="0.2">
      <c r="A149" s="228"/>
      <c r="B149" s="229"/>
      <c r="C149" s="229"/>
      <c r="D149" s="229"/>
      <c r="E149" s="229"/>
      <c r="F149" s="229"/>
      <c r="G149" s="229"/>
      <c r="H149" s="229"/>
      <c r="I149" s="229"/>
      <c r="J149" s="229"/>
      <c r="K149" s="230"/>
    </row>
    <row r="150" spans="1:11" ht="15" thickBot="1" x14ac:dyDescent="0.25">
      <c r="A150" s="228"/>
      <c r="B150" s="229"/>
      <c r="C150" s="229"/>
      <c r="D150" s="229"/>
      <c r="E150" s="229"/>
      <c r="F150" s="229"/>
      <c r="G150" s="229"/>
      <c r="H150" s="229"/>
      <c r="I150" s="229"/>
      <c r="J150" s="229"/>
      <c r="K150" s="230"/>
    </row>
    <row r="151" spans="1:11" ht="15" x14ac:dyDescent="0.25">
      <c r="A151" s="290" t="s">
        <v>116</v>
      </c>
      <c r="B151" s="291"/>
      <c r="C151" s="291"/>
      <c r="D151" s="291"/>
      <c r="E151" s="291"/>
      <c r="F151" s="292"/>
      <c r="G151" s="293" t="s">
        <v>51</v>
      </c>
      <c r="H151" s="293"/>
      <c r="I151" s="293"/>
      <c r="J151" s="293"/>
      <c r="K151" s="294"/>
    </row>
    <row r="152" spans="1:11" ht="15" x14ac:dyDescent="0.25">
      <c r="A152" s="295" t="s">
        <v>122</v>
      </c>
      <c r="B152" s="296"/>
      <c r="C152" s="246" t="s">
        <v>54</v>
      </c>
      <c r="D152" s="246"/>
      <c r="E152" s="246"/>
      <c r="F152" s="247"/>
      <c r="G152" s="284"/>
      <c r="H152" s="284"/>
      <c r="I152" s="284"/>
      <c r="J152" s="284"/>
      <c r="K152" s="285"/>
    </row>
    <row r="153" spans="1:11" ht="15" x14ac:dyDescent="0.25">
      <c r="A153" s="297" t="s">
        <v>52</v>
      </c>
      <c r="B153" s="298"/>
      <c r="C153" s="246" t="s">
        <v>145</v>
      </c>
      <c r="D153" s="246"/>
      <c r="E153" s="246"/>
      <c r="F153" s="247"/>
      <c r="G153" s="286"/>
      <c r="H153" s="286"/>
      <c r="I153" s="286"/>
      <c r="J153" s="286"/>
      <c r="K153" s="287"/>
    </row>
    <row r="154" spans="1:11" ht="15" x14ac:dyDescent="0.25">
      <c r="A154" s="297" t="s">
        <v>53</v>
      </c>
      <c r="B154" s="298"/>
      <c r="C154" s="246" t="s">
        <v>146</v>
      </c>
      <c r="D154" s="246"/>
      <c r="E154" s="246"/>
      <c r="F154" s="247"/>
      <c r="G154" s="286"/>
      <c r="H154" s="286"/>
      <c r="I154" s="286"/>
      <c r="J154" s="286"/>
      <c r="K154" s="287"/>
    </row>
    <row r="155" spans="1:11" ht="15.75" thickBot="1" x14ac:dyDescent="0.3">
      <c r="A155" s="299" t="s">
        <v>106</v>
      </c>
      <c r="B155" s="300"/>
      <c r="C155" s="248" t="s">
        <v>147</v>
      </c>
      <c r="D155" s="248"/>
      <c r="E155" s="248"/>
      <c r="F155" s="249"/>
      <c r="G155" s="288"/>
      <c r="H155" s="288"/>
      <c r="I155" s="288"/>
      <c r="J155" s="288"/>
      <c r="K155" s="289"/>
    </row>
    <row r="156" spans="1:11" ht="26.25" customHeight="1" thickBot="1" x14ac:dyDescent="0.25">
      <c r="A156" s="197"/>
      <c r="B156" s="198"/>
      <c r="C156" s="203" t="s">
        <v>0</v>
      </c>
      <c r="D156" s="204"/>
      <c r="E156" s="204"/>
      <c r="F156" s="204"/>
      <c r="G156" s="204"/>
      <c r="H156" s="204"/>
      <c r="I156" s="205"/>
      <c r="J156" s="1" t="s">
        <v>25</v>
      </c>
      <c r="K156" s="2" t="s">
        <v>110</v>
      </c>
    </row>
    <row r="157" spans="1:11" ht="26.25" customHeight="1" thickBot="1" x14ac:dyDescent="0.25">
      <c r="A157" s="199"/>
      <c r="B157" s="200"/>
      <c r="C157" s="206" t="s">
        <v>115</v>
      </c>
      <c r="D157" s="207"/>
      <c r="E157" s="207"/>
      <c r="F157" s="207"/>
      <c r="G157" s="207"/>
      <c r="H157" s="207"/>
      <c r="I157" s="208"/>
      <c r="J157" s="4" t="s">
        <v>26</v>
      </c>
      <c r="K157" s="157" t="s">
        <v>119</v>
      </c>
    </row>
    <row r="158" spans="1:11" ht="26.25" customHeight="1" thickBot="1" x14ac:dyDescent="0.25">
      <c r="A158" s="201"/>
      <c r="B158" s="202"/>
      <c r="C158" s="209"/>
      <c r="D158" s="210"/>
      <c r="E158" s="210"/>
      <c r="F158" s="210"/>
      <c r="G158" s="210"/>
      <c r="H158" s="210"/>
      <c r="I158" s="211"/>
      <c r="J158" s="5" t="s">
        <v>27</v>
      </c>
      <c r="K158" s="6" t="s">
        <v>113</v>
      </c>
    </row>
    <row r="159" spans="1:11" ht="11.25" customHeight="1" thickBot="1" x14ac:dyDescent="0.25">
      <c r="A159" s="7"/>
      <c r="B159" s="8"/>
      <c r="C159" s="9"/>
      <c r="D159" s="9"/>
      <c r="E159" s="9"/>
      <c r="F159" s="9"/>
      <c r="G159" s="9"/>
      <c r="H159" s="9"/>
      <c r="I159" s="9"/>
      <c r="J159" s="9"/>
      <c r="K159" s="10"/>
    </row>
    <row r="160" spans="1:11" ht="19.5" customHeight="1" x14ac:dyDescent="0.2">
      <c r="A160" s="253" t="s">
        <v>14</v>
      </c>
      <c r="B160" s="254"/>
      <c r="C160" s="254"/>
      <c r="D160" s="254"/>
      <c r="E160" s="254"/>
      <c r="F160" s="254"/>
      <c r="G160" s="254"/>
      <c r="H160" s="254"/>
      <c r="I160" s="254"/>
      <c r="J160" s="254"/>
      <c r="K160" s="255"/>
    </row>
    <row r="161" spans="1:11" x14ac:dyDescent="0.2">
      <c r="A161" s="137"/>
      <c r="B161" s="138"/>
      <c r="C161" s="138"/>
      <c r="D161" s="138"/>
      <c r="E161" s="138"/>
      <c r="F161" s="138"/>
      <c r="G161" s="138"/>
      <c r="H161" s="138"/>
      <c r="I161" s="138"/>
      <c r="J161" s="138"/>
      <c r="K161" s="139">
        <v>0</v>
      </c>
    </row>
    <row r="162" spans="1:11" x14ac:dyDescent="0.2">
      <c r="A162" s="137"/>
      <c r="B162" s="138"/>
      <c r="C162" s="138"/>
      <c r="D162" s="138"/>
      <c r="E162" s="138"/>
      <c r="F162" s="138"/>
      <c r="G162" s="138"/>
      <c r="H162" s="138"/>
      <c r="I162" s="138"/>
      <c r="J162" s="138"/>
      <c r="K162" s="139"/>
    </row>
    <row r="163" spans="1:11" x14ac:dyDescent="0.2">
      <c r="A163" s="137"/>
      <c r="B163" s="138"/>
      <c r="C163" s="138"/>
      <c r="D163" s="138"/>
      <c r="E163" s="138"/>
      <c r="F163" s="138"/>
      <c r="G163" s="138"/>
      <c r="H163" s="138"/>
      <c r="I163" s="138"/>
      <c r="J163" s="138"/>
      <c r="K163" s="139"/>
    </row>
    <row r="164" spans="1:11" x14ac:dyDescent="0.2">
      <c r="A164" s="137"/>
      <c r="B164" s="138"/>
      <c r="C164" s="138"/>
      <c r="D164" s="138"/>
      <c r="E164" s="138"/>
      <c r="F164" s="138"/>
      <c r="G164" s="138"/>
      <c r="H164" s="138"/>
      <c r="I164" s="138"/>
      <c r="J164" s="138"/>
      <c r="K164" s="139"/>
    </row>
    <row r="165" spans="1:11" x14ac:dyDescent="0.2">
      <c r="A165" s="137"/>
      <c r="B165" s="138"/>
      <c r="C165" s="138"/>
      <c r="D165" s="138"/>
      <c r="E165" s="138"/>
      <c r="F165" s="138"/>
      <c r="G165" s="138"/>
      <c r="H165" s="138"/>
      <c r="I165" s="138"/>
      <c r="J165" s="138"/>
      <c r="K165" s="139"/>
    </row>
    <row r="166" spans="1:11" x14ac:dyDescent="0.2">
      <c r="A166" s="137"/>
      <c r="B166" s="138"/>
      <c r="C166" s="138"/>
      <c r="D166" s="138"/>
      <c r="E166" s="138"/>
      <c r="F166" s="138"/>
      <c r="G166" s="138"/>
      <c r="H166" s="138"/>
      <c r="I166" s="138"/>
      <c r="J166" s="138"/>
      <c r="K166" s="139"/>
    </row>
    <row r="167" spans="1:11" x14ac:dyDescent="0.2">
      <c r="A167" s="137"/>
      <c r="B167" s="138"/>
      <c r="C167" s="138"/>
      <c r="D167" s="138"/>
      <c r="E167" s="138"/>
      <c r="F167" s="138"/>
      <c r="G167" s="138"/>
      <c r="H167" s="138"/>
      <c r="I167" s="138"/>
      <c r="J167" s="138"/>
      <c r="K167" s="139"/>
    </row>
    <row r="168" spans="1:11" x14ac:dyDescent="0.2">
      <c r="A168" s="137"/>
      <c r="B168" s="138"/>
      <c r="C168" s="138"/>
      <c r="D168" s="138"/>
      <c r="E168" s="138"/>
      <c r="F168" s="138"/>
      <c r="G168" s="138"/>
      <c r="H168" s="138"/>
      <c r="I168" s="138"/>
      <c r="J168" s="138"/>
      <c r="K168" s="139"/>
    </row>
    <row r="169" spans="1:11" x14ac:dyDescent="0.2">
      <c r="A169" s="137"/>
      <c r="B169" s="138"/>
      <c r="C169" s="138"/>
      <c r="D169" s="138"/>
      <c r="E169" s="138"/>
      <c r="F169" s="138"/>
      <c r="G169" s="138"/>
      <c r="H169" s="138"/>
      <c r="I169" s="138"/>
      <c r="J169" s="138"/>
      <c r="K169" s="139"/>
    </row>
    <row r="170" spans="1:11" x14ac:dyDescent="0.2">
      <c r="A170" s="137"/>
      <c r="B170" s="138"/>
      <c r="C170" s="138"/>
      <c r="D170" s="138"/>
      <c r="E170" s="138"/>
      <c r="F170" s="138"/>
      <c r="G170" s="138"/>
      <c r="H170" s="138"/>
      <c r="I170" s="138"/>
      <c r="J170" s="138"/>
      <c r="K170" s="139"/>
    </row>
    <row r="171" spans="1:11" x14ac:dyDescent="0.2">
      <c r="A171" s="137"/>
      <c r="B171" s="138"/>
      <c r="C171" s="138"/>
      <c r="D171" s="138"/>
      <c r="E171" s="138"/>
      <c r="F171" s="138"/>
      <c r="G171" s="138"/>
      <c r="H171" s="138"/>
      <c r="I171" s="138"/>
      <c r="J171" s="138"/>
      <c r="K171" s="139"/>
    </row>
    <row r="172" spans="1:11" x14ac:dyDescent="0.2">
      <c r="A172" s="137"/>
      <c r="B172" s="138"/>
      <c r="C172" s="138"/>
      <c r="D172" s="138"/>
      <c r="E172" s="138"/>
      <c r="F172" s="138"/>
      <c r="G172" s="138"/>
      <c r="H172" s="138"/>
      <c r="I172" s="138"/>
      <c r="J172" s="138"/>
      <c r="K172" s="139"/>
    </row>
    <row r="173" spans="1:11" x14ac:dyDescent="0.2">
      <c r="A173" s="137"/>
      <c r="B173" s="138"/>
      <c r="C173" s="138"/>
      <c r="D173" s="138"/>
      <c r="E173" s="138"/>
      <c r="F173" s="138"/>
      <c r="G173" s="138"/>
      <c r="H173" s="138"/>
      <c r="I173" s="138"/>
      <c r="J173" s="138"/>
      <c r="K173" s="139"/>
    </row>
    <row r="174" spans="1:11" x14ac:dyDescent="0.2">
      <c r="A174" s="137"/>
      <c r="B174" s="138"/>
      <c r="C174" s="138"/>
      <c r="D174" s="138"/>
      <c r="E174" s="138"/>
      <c r="F174" s="138"/>
      <c r="G174" s="138"/>
      <c r="H174" s="138"/>
      <c r="I174" s="138"/>
      <c r="J174" s="138"/>
      <c r="K174" s="139"/>
    </row>
    <row r="175" spans="1:11" x14ac:dyDescent="0.2">
      <c r="A175" s="137"/>
      <c r="B175" s="138"/>
      <c r="C175" s="138"/>
      <c r="D175" s="138"/>
      <c r="E175" s="138"/>
      <c r="F175" s="138"/>
      <c r="G175" s="138"/>
      <c r="H175" s="138"/>
      <c r="I175" s="138"/>
      <c r="J175" s="138"/>
      <c r="K175" s="139"/>
    </row>
    <row r="176" spans="1:11" x14ac:dyDescent="0.2">
      <c r="A176" s="137"/>
      <c r="B176" s="138"/>
      <c r="C176" s="138"/>
      <c r="D176" s="138"/>
      <c r="E176" s="138"/>
      <c r="F176" s="138"/>
      <c r="G176" s="138"/>
      <c r="H176" s="138"/>
      <c r="I176" s="138"/>
      <c r="J176" s="138"/>
      <c r="K176" s="139"/>
    </row>
    <row r="177" spans="1:11" x14ac:dyDescent="0.2">
      <c r="A177" s="137"/>
      <c r="B177" s="138"/>
      <c r="C177" s="138"/>
      <c r="D177" s="138"/>
      <c r="E177" s="138"/>
      <c r="F177" s="138"/>
      <c r="G177" s="138"/>
      <c r="H177" s="138"/>
      <c r="I177" s="138"/>
      <c r="J177" s="138"/>
      <c r="K177" s="139"/>
    </row>
    <row r="178" spans="1:11" x14ac:dyDescent="0.2">
      <c r="A178" s="137"/>
      <c r="B178" s="138"/>
      <c r="C178" s="138"/>
      <c r="D178" s="138"/>
      <c r="E178" s="138"/>
      <c r="F178" s="138"/>
      <c r="G178" s="138"/>
      <c r="H178" s="138"/>
      <c r="I178" s="138"/>
      <c r="J178" s="138"/>
      <c r="K178" s="139"/>
    </row>
    <row r="179" spans="1:11" x14ac:dyDescent="0.2">
      <c r="A179" s="137"/>
      <c r="B179" s="138"/>
      <c r="C179" s="138"/>
      <c r="D179" s="138"/>
      <c r="E179" s="138"/>
      <c r="F179" s="138"/>
      <c r="G179" s="138"/>
      <c r="H179" s="138"/>
      <c r="I179" s="138"/>
      <c r="J179" s="138"/>
      <c r="K179" s="139"/>
    </row>
    <row r="180" spans="1:11" x14ac:dyDescent="0.2">
      <c r="A180" s="137"/>
      <c r="B180" s="138"/>
      <c r="C180" s="138"/>
      <c r="D180" s="138"/>
      <c r="E180" s="138"/>
      <c r="F180" s="138"/>
      <c r="G180" s="138"/>
      <c r="H180" s="138"/>
      <c r="I180" s="138"/>
      <c r="J180" s="138"/>
      <c r="K180" s="139"/>
    </row>
    <row r="181" spans="1:11" x14ac:dyDescent="0.2">
      <c r="A181" s="137"/>
      <c r="B181" s="138"/>
      <c r="C181" s="138"/>
      <c r="D181" s="138"/>
      <c r="E181" s="138"/>
      <c r="F181" s="138"/>
      <c r="G181" s="138"/>
      <c r="H181" s="138"/>
      <c r="I181" s="138"/>
      <c r="J181" s="138"/>
      <c r="K181" s="139"/>
    </row>
    <row r="182" spans="1:11" x14ac:dyDescent="0.2">
      <c r="A182" s="137"/>
      <c r="B182" s="138"/>
      <c r="C182" s="138"/>
      <c r="D182" s="138"/>
      <c r="E182" s="138"/>
      <c r="F182" s="138"/>
      <c r="G182" s="138"/>
      <c r="H182" s="138"/>
      <c r="I182" s="138"/>
      <c r="J182" s="138"/>
      <c r="K182" s="139"/>
    </row>
    <row r="183" spans="1:11" x14ac:dyDescent="0.2">
      <c r="A183" s="137"/>
      <c r="B183" s="138"/>
      <c r="C183" s="138"/>
      <c r="D183" s="138"/>
      <c r="E183" s="138"/>
      <c r="F183" s="138"/>
      <c r="G183" s="138"/>
      <c r="H183" s="138"/>
      <c r="I183" s="138"/>
      <c r="J183" s="138"/>
      <c r="K183" s="139"/>
    </row>
    <row r="184" spans="1:11" x14ac:dyDescent="0.2">
      <c r="A184" s="137"/>
      <c r="B184" s="138"/>
      <c r="C184" s="138"/>
      <c r="D184" s="138"/>
      <c r="E184" s="138"/>
      <c r="F184" s="138"/>
      <c r="G184" s="138"/>
      <c r="H184" s="138"/>
      <c r="I184" s="138"/>
      <c r="J184" s="138"/>
      <c r="K184" s="139"/>
    </row>
    <row r="185" spans="1:11" x14ac:dyDescent="0.2">
      <c r="A185" s="137"/>
      <c r="B185" s="138"/>
      <c r="C185" s="138"/>
      <c r="D185" s="138"/>
      <c r="E185" s="138"/>
      <c r="F185" s="138"/>
      <c r="G185" s="138"/>
      <c r="H185" s="138"/>
      <c r="I185" s="138"/>
      <c r="J185" s="138"/>
      <c r="K185" s="139"/>
    </row>
    <row r="186" spans="1:11" x14ac:dyDescent="0.2">
      <c r="A186" s="137"/>
      <c r="B186" s="138"/>
      <c r="C186" s="138"/>
      <c r="D186" s="138"/>
      <c r="E186" s="138"/>
      <c r="F186" s="138"/>
      <c r="G186" s="138"/>
      <c r="H186" s="138"/>
      <c r="I186" s="138"/>
      <c r="J186" s="138"/>
      <c r="K186" s="139"/>
    </row>
    <row r="187" spans="1:11" x14ac:dyDescent="0.2">
      <c r="A187" s="137"/>
      <c r="B187" s="138"/>
      <c r="C187" s="138"/>
      <c r="D187" s="138"/>
      <c r="E187" s="138"/>
      <c r="F187" s="138"/>
      <c r="G187" s="138"/>
      <c r="H187" s="138"/>
      <c r="I187" s="138"/>
      <c r="J187" s="138"/>
      <c r="K187" s="139"/>
    </row>
    <row r="188" spans="1:11" x14ac:dyDescent="0.2">
      <c r="A188" s="137"/>
      <c r="B188" s="138"/>
      <c r="C188" s="138"/>
      <c r="D188" s="138"/>
      <c r="E188" s="138"/>
      <c r="F188" s="138"/>
      <c r="G188" s="138"/>
      <c r="H188" s="138"/>
      <c r="I188" s="138"/>
      <c r="J188" s="138"/>
      <c r="K188" s="139"/>
    </row>
    <row r="189" spans="1:11" x14ac:dyDescent="0.2">
      <c r="A189" s="137"/>
      <c r="B189" s="138"/>
      <c r="C189" s="138"/>
      <c r="D189" s="138"/>
      <c r="E189" s="138"/>
      <c r="F189" s="138"/>
      <c r="G189" s="138"/>
      <c r="H189" s="138"/>
      <c r="I189" s="138"/>
      <c r="J189" s="138"/>
      <c r="K189" s="139"/>
    </row>
    <row r="190" spans="1:11" x14ac:dyDescent="0.2">
      <c r="A190" s="137"/>
      <c r="B190" s="138"/>
      <c r="C190" s="138"/>
      <c r="D190" s="138"/>
      <c r="E190" s="138"/>
      <c r="F190" s="138"/>
      <c r="G190" s="138"/>
      <c r="H190" s="138"/>
      <c r="I190" s="138"/>
      <c r="J190" s="138"/>
      <c r="K190" s="139"/>
    </row>
    <row r="191" spans="1:11" x14ac:dyDescent="0.2">
      <c r="A191" s="137"/>
      <c r="B191" s="138"/>
      <c r="C191" s="138"/>
      <c r="D191" s="138"/>
      <c r="E191" s="138"/>
      <c r="F191" s="138"/>
      <c r="G191" s="138"/>
      <c r="H191" s="138"/>
      <c r="I191" s="138"/>
      <c r="J191" s="138"/>
      <c r="K191" s="139"/>
    </row>
    <row r="192" spans="1:11" x14ac:dyDescent="0.2">
      <c r="A192" s="137"/>
      <c r="B192" s="138"/>
      <c r="C192" s="138"/>
      <c r="D192" s="138"/>
      <c r="E192" s="138"/>
      <c r="F192" s="138"/>
      <c r="G192" s="138"/>
      <c r="H192" s="138"/>
      <c r="I192" s="138"/>
      <c r="J192" s="138"/>
      <c r="K192" s="139"/>
    </row>
    <row r="193" spans="1:11" x14ac:dyDescent="0.2">
      <c r="A193" s="137"/>
      <c r="B193" s="138"/>
      <c r="C193" s="138"/>
      <c r="D193" s="138"/>
      <c r="E193" s="138"/>
      <c r="F193" s="138"/>
      <c r="G193" s="138"/>
      <c r="H193" s="138"/>
      <c r="I193" s="138"/>
      <c r="J193" s="138"/>
      <c r="K193" s="139"/>
    </row>
    <row r="194" spans="1:11" x14ac:dyDescent="0.2">
      <c r="A194" s="137"/>
      <c r="B194" s="138"/>
      <c r="C194" s="138"/>
      <c r="D194" s="138"/>
      <c r="E194" s="138"/>
      <c r="F194" s="138"/>
      <c r="G194" s="138"/>
      <c r="H194" s="138"/>
      <c r="I194" s="138"/>
      <c r="J194" s="138"/>
      <c r="K194" s="139"/>
    </row>
    <row r="195" spans="1:11" x14ac:dyDescent="0.2">
      <c r="A195" s="137"/>
      <c r="B195" s="138"/>
      <c r="C195" s="138"/>
      <c r="D195" s="138"/>
      <c r="E195" s="138"/>
      <c r="F195" s="138"/>
      <c r="G195" s="138"/>
      <c r="H195" s="138"/>
      <c r="I195" s="138"/>
      <c r="J195" s="138"/>
      <c r="K195" s="139"/>
    </row>
    <row r="196" spans="1:11" x14ac:dyDescent="0.2">
      <c r="A196" s="137"/>
      <c r="B196" s="138"/>
      <c r="C196" s="138"/>
      <c r="D196" s="138"/>
      <c r="E196" s="138"/>
      <c r="F196" s="138"/>
      <c r="G196" s="138"/>
      <c r="H196" s="138"/>
      <c r="I196" s="138"/>
      <c r="J196" s="138"/>
      <c r="K196" s="139"/>
    </row>
    <row r="197" spans="1:11" x14ac:dyDescent="0.2">
      <c r="A197" s="137"/>
      <c r="B197" s="138"/>
      <c r="C197" s="138"/>
      <c r="D197" s="138"/>
      <c r="E197" s="138"/>
      <c r="F197" s="138"/>
      <c r="G197" s="138"/>
      <c r="H197" s="138"/>
      <c r="I197" s="138"/>
      <c r="J197" s="138"/>
      <c r="K197" s="139"/>
    </row>
    <row r="198" spans="1:11" x14ac:dyDescent="0.2">
      <c r="A198" s="137"/>
      <c r="B198" s="138"/>
      <c r="C198" s="138"/>
      <c r="D198" s="138"/>
      <c r="E198" s="138"/>
      <c r="F198" s="138"/>
      <c r="G198" s="138"/>
      <c r="H198" s="138"/>
      <c r="I198" s="138"/>
      <c r="J198" s="138"/>
      <c r="K198" s="139"/>
    </row>
    <row r="199" spans="1:11" x14ac:dyDescent="0.2">
      <c r="A199" s="137"/>
      <c r="B199" s="138"/>
      <c r="C199" s="138"/>
      <c r="D199" s="138"/>
      <c r="E199" s="138"/>
      <c r="F199" s="138"/>
      <c r="G199" s="138"/>
      <c r="H199" s="138"/>
      <c r="I199" s="138"/>
      <c r="J199" s="138"/>
      <c r="K199" s="139"/>
    </row>
    <row r="200" spans="1:11" x14ac:dyDescent="0.2">
      <c r="A200" s="137"/>
      <c r="B200" s="138"/>
      <c r="C200" s="138"/>
      <c r="D200" s="138"/>
      <c r="E200" s="138"/>
      <c r="F200" s="138"/>
      <c r="G200" s="138"/>
      <c r="H200" s="138"/>
      <c r="I200" s="138"/>
      <c r="J200" s="138"/>
      <c r="K200" s="139"/>
    </row>
    <row r="201" spans="1:11" x14ac:dyDescent="0.2">
      <c r="A201" s="137"/>
      <c r="B201" s="138"/>
      <c r="C201" s="138"/>
      <c r="D201" s="138"/>
      <c r="E201" s="138"/>
      <c r="F201" s="138"/>
      <c r="G201" s="138"/>
      <c r="H201" s="138"/>
      <c r="I201" s="138"/>
      <c r="J201" s="138"/>
      <c r="K201" s="139"/>
    </row>
    <row r="202" spans="1:11" x14ac:dyDescent="0.2">
      <c r="A202" s="137"/>
      <c r="B202" s="138"/>
      <c r="C202" s="138"/>
      <c r="D202" s="138"/>
      <c r="E202" s="138"/>
      <c r="F202" s="138"/>
      <c r="G202" s="138"/>
      <c r="H202" s="138"/>
      <c r="I202" s="138"/>
      <c r="J202" s="138"/>
      <c r="K202" s="139"/>
    </row>
    <row r="203" spans="1:11" x14ac:dyDescent="0.2">
      <c r="A203" s="137"/>
      <c r="B203" s="138"/>
      <c r="C203" s="138"/>
      <c r="D203" s="138"/>
      <c r="E203" s="138"/>
      <c r="F203" s="138"/>
      <c r="G203" s="138"/>
      <c r="H203" s="138"/>
      <c r="I203" s="138"/>
      <c r="J203" s="138"/>
      <c r="K203" s="139"/>
    </row>
    <row r="204" spans="1:11" x14ac:dyDescent="0.2">
      <c r="A204" s="137"/>
      <c r="B204" s="138"/>
      <c r="C204" s="138"/>
      <c r="D204" s="138"/>
      <c r="E204" s="138"/>
      <c r="F204" s="138"/>
      <c r="G204" s="138"/>
      <c r="H204" s="138"/>
      <c r="I204" s="138"/>
      <c r="J204" s="138"/>
      <c r="K204" s="139"/>
    </row>
    <row r="205" spans="1:11" x14ac:dyDescent="0.2">
      <c r="A205" s="137"/>
      <c r="B205" s="138"/>
      <c r="C205" s="138"/>
      <c r="D205" s="138"/>
      <c r="E205" s="138"/>
      <c r="F205" s="138"/>
      <c r="G205" s="138"/>
      <c r="H205" s="138"/>
      <c r="I205" s="138"/>
      <c r="J205" s="138"/>
      <c r="K205" s="139"/>
    </row>
    <row r="206" spans="1:11" x14ac:dyDescent="0.2">
      <c r="A206" s="137"/>
      <c r="B206" s="138"/>
      <c r="C206" s="138"/>
      <c r="D206" s="138"/>
      <c r="E206" s="138"/>
      <c r="F206" s="138"/>
      <c r="G206" s="138"/>
      <c r="H206" s="138"/>
      <c r="I206" s="138"/>
      <c r="J206" s="138"/>
      <c r="K206" s="139"/>
    </row>
    <row r="207" spans="1:11" x14ac:dyDescent="0.2">
      <c r="A207" s="137"/>
      <c r="B207" s="138"/>
      <c r="C207" s="138"/>
      <c r="D207" s="138"/>
      <c r="E207" s="138"/>
      <c r="F207" s="138"/>
      <c r="G207" s="138"/>
      <c r="H207" s="138"/>
      <c r="I207" s="138"/>
      <c r="J207" s="138"/>
      <c r="K207" s="139"/>
    </row>
    <row r="208" spans="1:11" x14ac:dyDescent="0.2">
      <c r="A208" s="137"/>
      <c r="B208" s="138"/>
      <c r="C208" s="138"/>
      <c r="D208" s="138"/>
      <c r="E208" s="138"/>
      <c r="F208" s="138"/>
      <c r="G208" s="138"/>
      <c r="H208" s="138"/>
      <c r="I208" s="138"/>
      <c r="J208" s="138"/>
      <c r="K208" s="139"/>
    </row>
    <row r="209" spans="1:11" x14ac:dyDescent="0.2">
      <c r="A209" s="137"/>
      <c r="B209" s="138"/>
      <c r="C209" s="138"/>
      <c r="D209" s="138"/>
      <c r="E209" s="138"/>
      <c r="F209" s="138"/>
      <c r="G209" s="138"/>
      <c r="H209" s="138"/>
      <c r="I209" s="138"/>
      <c r="J209" s="138"/>
      <c r="K209" s="139"/>
    </row>
    <row r="210" spans="1:11" x14ac:dyDescent="0.2">
      <c r="A210" s="137"/>
      <c r="B210" s="138"/>
      <c r="C210" s="138"/>
      <c r="D210" s="138"/>
      <c r="E210" s="138"/>
      <c r="F210" s="138"/>
      <c r="G210" s="138"/>
      <c r="H210" s="138"/>
      <c r="I210" s="138"/>
      <c r="J210" s="138"/>
      <c r="K210" s="139"/>
    </row>
    <row r="211" spans="1:11" x14ac:dyDescent="0.2">
      <c r="A211" s="137"/>
      <c r="B211" s="138"/>
      <c r="C211" s="138"/>
      <c r="D211" s="138"/>
      <c r="E211" s="138"/>
      <c r="F211" s="138"/>
      <c r="G211" s="138"/>
      <c r="H211" s="138"/>
      <c r="I211" s="138"/>
      <c r="J211" s="138"/>
      <c r="K211" s="139"/>
    </row>
    <row r="212" spans="1:11" x14ac:dyDescent="0.2">
      <c r="A212" s="137"/>
      <c r="B212" s="138"/>
      <c r="C212" s="138"/>
      <c r="D212" s="138"/>
      <c r="E212" s="138"/>
      <c r="F212" s="138"/>
      <c r="G212" s="138"/>
      <c r="H212" s="138"/>
      <c r="I212" s="138"/>
      <c r="J212" s="138"/>
      <c r="K212" s="139"/>
    </row>
    <row r="213" spans="1:11" x14ac:dyDescent="0.2">
      <c r="A213" s="137"/>
      <c r="B213" s="138"/>
      <c r="C213" s="138"/>
      <c r="D213" s="138"/>
      <c r="E213" s="138"/>
      <c r="F213" s="138"/>
      <c r="G213" s="138"/>
      <c r="H213" s="138"/>
      <c r="I213" s="138"/>
      <c r="J213" s="138"/>
      <c r="K213" s="139"/>
    </row>
    <row r="214" spans="1:11" x14ac:dyDescent="0.2">
      <c r="A214" s="137"/>
      <c r="B214" s="138"/>
      <c r="C214" s="138"/>
      <c r="D214" s="138"/>
      <c r="E214" s="138"/>
      <c r="F214" s="138"/>
      <c r="G214" s="138"/>
      <c r="H214" s="138"/>
      <c r="I214" s="138"/>
      <c r="J214" s="138"/>
      <c r="K214" s="139"/>
    </row>
    <row r="215" spans="1:11" x14ac:dyDescent="0.2">
      <c r="A215" s="137"/>
      <c r="B215" s="138"/>
      <c r="C215" s="138"/>
      <c r="D215" s="138"/>
      <c r="E215" s="138"/>
      <c r="F215" s="138"/>
      <c r="G215" s="138"/>
      <c r="H215" s="138"/>
      <c r="I215" s="138"/>
      <c r="J215" s="138"/>
      <c r="K215" s="139"/>
    </row>
    <row r="216" spans="1:11" x14ac:dyDescent="0.2">
      <c r="A216" s="137"/>
      <c r="B216" s="138"/>
      <c r="C216" s="138"/>
      <c r="D216" s="138"/>
      <c r="E216" s="138"/>
      <c r="F216" s="138"/>
      <c r="G216" s="138"/>
      <c r="H216" s="138"/>
      <c r="I216" s="138"/>
      <c r="J216" s="138"/>
      <c r="K216" s="139"/>
    </row>
    <row r="217" spans="1:11" x14ac:dyDescent="0.2">
      <c r="A217" s="137"/>
      <c r="B217" s="138"/>
      <c r="C217" s="138"/>
      <c r="D217" s="138"/>
      <c r="E217" s="138"/>
      <c r="F217" s="138"/>
      <c r="G217" s="138"/>
      <c r="H217" s="138"/>
      <c r="I217" s="138"/>
      <c r="J217" s="138"/>
      <c r="K217" s="139"/>
    </row>
    <row r="218" spans="1:11" x14ac:dyDescent="0.2">
      <c r="A218" s="137"/>
      <c r="B218" s="138"/>
      <c r="C218" s="138"/>
      <c r="D218" s="138"/>
      <c r="E218" s="138"/>
      <c r="F218" s="138"/>
      <c r="G218" s="138"/>
      <c r="H218" s="138"/>
      <c r="I218" s="138"/>
      <c r="J218" s="138"/>
      <c r="K218" s="139"/>
    </row>
    <row r="219" spans="1:11" x14ac:dyDescent="0.2">
      <c r="A219" s="137"/>
      <c r="B219" s="138"/>
      <c r="C219" s="138"/>
      <c r="D219" s="138"/>
      <c r="E219" s="138"/>
      <c r="F219" s="138"/>
      <c r="G219" s="138"/>
      <c r="H219" s="138"/>
      <c r="I219" s="138"/>
      <c r="J219" s="138"/>
      <c r="K219" s="139"/>
    </row>
    <row r="220" spans="1:11" x14ac:dyDescent="0.2">
      <c r="A220" s="137"/>
      <c r="B220" s="138"/>
      <c r="C220" s="138"/>
      <c r="D220" s="138"/>
      <c r="E220" s="138"/>
      <c r="F220" s="138"/>
      <c r="G220" s="138"/>
      <c r="H220" s="138"/>
      <c r="I220" s="138"/>
      <c r="J220" s="138"/>
      <c r="K220" s="139"/>
    </row>
    <row r="221" spans="1:11" x14ac:dyDescent="0.2">
      <c r="A221" s="137"/>
      <c r="B221" s="138"/>
      <c r="C221" s="138"/>
      <c r="D221" s="138"/>
      <c r="E221" s="138"/>
      <c r="F221" s="138"/>
      <c r="G221" s="138"/>
      <c r="H221" s="138"/>
      <c r="I221" s="138"/>
      <c r="J221" s="138"/>
      <c r="K221" s="139"/>
    </row>
    <row r="222" spans="1:11" x14ac:dyDescent="0.2">
      <c r="A222" s="137"/>
      <c r="B222" s="138"/>
      <c r="C222" s="138"/>
      <c r="D222" s="138"/>
      <c r="E222" s="138"/>
      <c r="F222" s="138"/>
      <c r="G222" s="138"/>
      <c r="H222" s="138"/>
      <c r="I222" s="138"/>
      <c r="J222" s="138"/>
      <c r="K222" s="139"/>
    </row>
    <row r="223" spans="1:11" x14ac:dyDescent="0.2">
      <c r="A223" s="137"/>
      <c r="B223" s="138"/>
      <c r="C223" s="138"/>
      <c r="D223" s="138"/>
      <c r="E223" s="138"/>
      <c r="F223" s="138"/>
      <c r="G223" s="138"/>
      <c r="H223" s="138"/>
      <c r="I223" s="138"/>
      <c r="J223" s="138"/>
      <c r="K223" s="139"/>
    </row>
    <row r="224" spans="1:11" x14ac:dyDescent="0.2">
      <c r="A224" s="137"/>
      <c r="B224" s="138"/>
      <c r="C224" s="138"/>
      <c r="D224" s="138"/>
      <c r="E224" s="138"/>
      <c r="F224" s="138"/>
      <c r="G224" s="138"/>
      <c r="H224" s="138"/>
      <c r="I224" s="138"/>
      <c r="J224" s="138"/>
      <c r="K224" s="139"/>
    </row>
    <row r="225" spans="1:11" x14ac:dyDescent="0.2">
      <c r="A225" s="137"/>
      <c r="B225" s="138"/>
      <c r="C225" s="138"/>
      <c r="D225" s="138"/>
      <c r="E225" s="138"/>
      <c r="F225" s="138"/>
      <c r="G225" s="138"/>
      <c r="H225" s="138"/>
      <c r="I225" s="138"/>
      <c r="J225" s="138"/>
      <c r="K225" s="139"/>
    </row>
    <row r="226" spans="1:11" x14ac:dyDescent="0.2">
      <c r="A226" s="12"/>
      <c r="B226" s="13"/>
      <c r="C226" s="13"/>
      <c r="D226" s="13"/>
      <c r="E226" s="13"/>
      <c r="F226" s="13"/>
      <c r="G226" s="13"/>
      <c r="H226" s="13"/>
      <c r="I226" s="13"/>
      <c r="J226" s="13"/>
      <c r="K226" s="165"/>
    </row>
    <row r="227" spans="1:11" x14ac:dyDescent="0.2">
      <c r="A227" s="12"/>
      <c r="B227" s="13"/>
      <c r="C227" s="13"/>
      <c r="D227" s="13"/>
      <c r="E227" s="13"/>
      <c r="F227" s="13"/>
      <c r="G227" s="13"/>
      <c r="H227" s="13"/>
      <c r="I227" s="13"/>
      <c r="J227" s="13"/>
      <c r="K227" s="165"/>
    </row>
    <row r="228" spans="1:11" ht="15" thickBot="1" x14ac:dyDescent="0.25">
      <c r="A228" s="25"/>
      <c r="B228" s="26"/>
      <c r="C228" s="26"/>
      <c r="D228" s="26"/>
      <c r="E228" s="26"/>
      <c r="F228" s="26"/>
      <c r="G228" s="26"/>
      <c r="H228" s="26"/>
      <c r="I228" s="26"/>
      <c r="J228" s="26"/>
      <c r="K228" s="166"/>
    </row>
    <row r="1968" spans="1:1" x14ac:dyDescent="0.2">
      <c r="A1968" s="3" t="s">
        <v>54</v>
      </c>
    </row>
    <row r="1969" spans="1:1" x14ac:dyDescent="0.2">
      <c r="A1969" s="3" t="s">
        <v>55</v>
      </c>
    </row>
    <row r="1970" spans="1:1" x14ac:dyDescent="0.2">
      <c r="A1970" s="3" t="s">
        <v>56</v>
      </c>
    </row>
    <row r="1973" spans="1:1" x14ac:dyDescent="0.2">
      <c r="A1973" s="3" t="s">
        <v>69</v>
      </c>
    </row>
    <row r="1974" spans="1:1" x14ac:dyDescent="0.2">
      <c r="A1974" s="3" t="s">
        <v>70</v>
      </c>
    </row>
    <row r="1975" spans="1:1" x14ac:dyDescent="0.2">
      <c r="A1975" s="3" t="s">
        <v>71</v>
      </c>
    </row>
  </sheetData>
  <sheetProtection insertColumns="0" insertRows="0" insertHyperlinks="0"/>
  <mergeCells count="200">
    <mergeCell ref="A69:K69"/>
    <mergeCell ref="A94:K94"/>
    <mergeCell ref="D70:E70"/>
    <mergeCell ref="D71:E71"/>
    <mergeCell ref="D72:E72"/>
    <mergeCell ref="D73:E73"/>
    <mergeCell ref="D74:E74"/>
    <mergeCell ref="C1:I3"/>
    <mergeCell ref="A31:K31"/>
    <mergeCell ref="F32:K32"/>
    <mergeCell ref="A33:E33"/>
    <mergeCell ref="I41:K41"/>
    <mergeCell ref="F42:H42"/>
    <mergeCell ref="I42:K42"/>
    <mergeCell ref="F40:K40"/>
    <mergeCell ref="H39:I39"/>
    <mergeCell ref="J39:K39"/>
    <mergeCell ref="B20:E20"/>
    <mergeCell ref="F20:G20"/>
    <mergeCell ref="I19:J19"/>
    <mergeCell ref="F18:G18"/>
    <mergeCell ref="A19:B19"/>
    <mergeCell ref="D18:E18"/>
    <mergeCell ref="F19:H19"/>
    <mergeCell ref="C19:E19"/>
    <mergeCell ref="E23:F24"/>
    <mergeCell ref="G23:H24"/>
    <mergeCell ref="J18:K18"/>
    <mergeCell ref="H20:K20"/>
    <mergeCell ref="E25:F25"/>
    <mergeCell ref="G25:H25"/>
    <mergeCell ref="B26:D26"/>
    <mergeCell ref="E26:F26"/>
    <mergeCell ref="G26:H26"/>
    <mergeCell ref="B27:D27"/>
    <mergeCell ref="E27:F27"/>
    <mergeCell ref="G27:H27"/>
    <mergeCell ref="B28:D28"/>
    <mergeCell ref="E28:F28"/>
    <mergeCell ref="G28:H28"/>
    <mergeCell ref="B29:D29"/>
    <mergeCell ref="E29:F29"/>
    <mergeCell ref="G29:H29"/>
    <mergeCell ref="B10:C10"/>
    <mergeCell ref="B11:C11"/>
    <mergeCell ref="B12:C12"/>
    <mergeCell ref="D10:D12"/>
    <mergeCell ref="E10:K12"/>
    <mergeCell ref="A13:B13"/>
    <mergeCell ref="I13:J13"/>
    <mergeCell ref="D13:E13"/>
    <mergeCell ref="A14:B14"/>
    <mergeCell ref="D14:E14"/>
    <mergeCell ref="I14:J14"/>
    <mergeCell ref="A15:B15"/>
    <mergeCell ref="D15:E15"/>
    <mergeCell ref="I15:J15"/>
    <mergeCell ref="A17:B17"/>
    <mergeCell ref="D17:E17"/>
    <mergeCell ref="I17:J17"/>
    <mergeCell ref="A16:B16"/>
    <mergeCell ref="D16:E16"/>
    <mergeCell ref="I16:J16"/>
    <mergeCell ref="A32:E32"/>
    <mergeCell ref="A128:K128"/>
    <mergeCell ref="A129:K129"/>
    <mergeCell ref="A118:K118"/>
    <mergeCell ref="A122:K122"/>
    <mergeCell ref="A123:K123"/>
    <mergeCell ref="A124:K124"/>
    <mergeCell ref="A131:K131"/>
    <mergeCell ref="A102:K102"/>
    <mergeCell ref="H35:I35"/>
    <mergeCell ref="J35:K35"/>
    <mergeCell ref="F35:G35"/>
    <mergeCell ref="F34:G34"/>
    <mergeCell ref="H34:I34"/>
    <mergeCell ref="J34:K34"/>
    <mergeCell ref="F36:K36"/>
    <mergeCell ref="H37:I37"/>
    <mergeCell ref="J37:K37"/>
    <mergeCell ref="F41:H41"/>
    <mergeCell ref="A108:K108"/>
    <mergeCell ref="A114:K114"/>
    <mergeCell ref="C83:E83"/>
    <mergeCell ref="F83:J83"/>
    <mergeCell ref="C84:E84"/>
    <mergeCell ref="A1:B3"/>
    <mergeCell ref="A9:K9"/>
    <mergeCell ref="A5:C5"/>
    <mergeCell ref="H5:K5"/>
    <mergeCell ref="G152:K155"/>
    <mergeCell ref="A142:K142"/>
    <mergeCell ref="A143:K143"/>
    <mergeCell ref="A147:K147"/>
    <mergeCell ref="A148:K148"/>
    <mergeCell ref="A149:K149"/>
    <mergeCell ref="A150:K150"/>
    <mergeCell ref="A151:F151"/>
    <mergeCell ref="G151:K151"/>
    <mergeCell ref="A145:K145"/>
    <mergeCell ref="A146:K146"/>
    <mergeCell ref="A119:K119"/>
    <mergeCell ref="A120:K120"/>
    <mergeCell ref="A121:K121"/>
    <mergeCell ref="A140:K140"/>
    <mergeCell ref="A138:K138"/>
    <mergeCell ref="A152:B152"/>
    <mergeCell ref="A153:B153"/>
    <mergeCell ref="A154:B154"/>
    <mergeCell ref="A155:B155"/>
    <mergeCell ref="A156:B158"/>
    <mergeCell ref="C156:I156"/>
    <mergeCell ref="C157:I158"/>
    <mergeCell ref="A160:K160"/>
    <mergeCell ref="A22:K22"/>
    <mergeCell ref="I23:K23"/>
    <mergeCell ref="A23:A24"/>
    <mergeCell ref="B23:D24"/>
    <mergeCell ref="H33:I33"/>
    <mergeCell ref="J33:K33"/>
    <mergeCell ref="J38:K38"/>
    <mergeCell ref="H38:I38"/>
    <mergeCell ref="F33:G33"/>
    <mergeCell ref="F43:H43"/>
    <mergeCell ref="F44:H44"/>
    <mergeCell ref="F45:H45"/>
    <mergeCell ref="F46:H46"/>
    <mergeCell ref="I43:K43"/>
    <mergeCell ref="A98:K98"/>
    <mergeCell ref="I44:K44"/>
    <mergeCell ref="I45:K45"/>
    <mergeCell ref="I46:K46"/>
    <mergeCell ref="B25:D25"/>
    <mergeCell ref="C152:F152"/>
    <mergeCell ref="C153:F153"/>
    <mergeCell ref="C154:F154"/>
    <mergeCell ref="C155:F155"/>
    <mergeCell ref="A99:K99"/>
    <mergeCell ref="A100:K100"/>
    <mergeCell ref="A103:K103"/>
    <mergeCell ref="A104:K104"/>
    <mergeCell ref="A105:K105"/>
    <mergeCell ref="A106:K106"/>
    <mergeCell ref="A107:K107"/>
    <mergeCell ref="A109:K109"/>
    <mergeCell ref="A110:K110"/>
    <mergeCell ref="A111:K111"/>
    <mergeCell ref="A112:K112"/>
    <mergeCell ref="A115:K115"/>
    <mergeCell ref="A144:K144"/>
    <mergeCell ref="A137:K137"/>
    <mergeCell ref="A116:K116"/>
    <mergeCell ref="A113:K113"/>
    <mergeCell ref="A101:K101"/>
    <mergeCell ref="A141:K141"/>
    <mergeCell ref="A125:K125"/>
    <mergeCell ref="A97:C97"/>
    <mergeCell ref="D97:K97"/>
    <mergeCell ref="A95:K95"/>
    <mergeCell ref="A96:K96"/>
    <mergeCell ref="A127:K127"/>
    <mergeCell ref="A130:K130"/>
    <mergeCell ref="A126:K126"/>
    <mergeCell ref="A139:K139"/>
    <mergeCell ref="A117:K117"/>
    <mergeCell ref="A132:K136"/>
    <mergeCell ref="E93:F93"/>
    <mergeCell ref="G93:H93"/>
    <mergeCell ref="I93:K93"/>
    <mergeCell ref="A78:K78"/>
    <mergeCell ref="A79:E79"/>
    <mergeCell ref="F79:J79"/>
    <mergeCell ref="A93:C93"/>
    <mergeCell ref="A92:C92"/>
    <mergeCell ref="J75:K75"/>
    <mergeCell ref="J76:K76"/>
    <mergeCell ref="A87:B89"/>
    <mergeCell ref="C87:I87"/>
    <mergeCell ref="C88:I89"/>
    <mergeCell ref="A91:K91"/>
    <mergeCell ref="I92:K92"/>
    <mergeCell ref="E92:F92"/>
    <mergeCell ref="G92:H92"/>
    <mergeCell ref="F84:J84"/>
    <mergeCell ref="E85:F85"/>
    <mergeCell ref="H85:I85"/>
    <mergeCell ref="C80:E80"/>
    <mergeCell ref="F80:J80"/>
    <mergeCell ref="C81:E81"/>
    <mergeCell ref="F81:J81"/>
    <mergeCell ref="C82:E82"/>
    <mergeCell ref="F82:J82"/>
    <mergeCell ref="D75:E75"/>
    <mergeCell ref="D76:E76"/>
    <mergeCell ref="J70:K70"/>
    <mergeCell ref="J71:K71"/>
    <mergeCell ref="J72:K72"/>
    <mergeCell ref="J73:K73"/>
    <mergeCell ref="J74:K74"/>
  </mergeCells>
  <dataValidations disablePrompts="1" count="2">
    <dataValidation type="list" allowBlank="1" showInputMessage="1" showErrorMessage="1" sqref="C152:F152">
      <formula1>$A$1968:$A$1970</formula1>
    </dataValidation>
    <dataValidation type="list" allowBlank="1" showInputMessage="1" showErrorMessage="1" sqref="B80:B84 K79:K84">
      <formula1>$A$1897:$A$1899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50" fitToHeight="2" orientation="portrait" r:id="rId1"/>
  <rowBreaks count="2" manualBreakCount="2">
    <brk id="86" max="10" man="1"/>
    <brk id="155" max="10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78"/>
  <sheetViews>
    <sheetView showZeros="0" view="pageBreakPreview" topLeftCell="A4" zoomScaleSheetLayoutView="100" workbookViewId="0">
      <selection activeCell="G10" sqref="G10"/>
    </sheetView>
  </sheetViews>
  <sheetFormatPr baseColWidth="10" defaultRowHeight="11.25" x14ac:dyDescent="0.2"/>
  <cols>
    <col min="1" max="1" width="5" style="71" customWidth="1" collapsed="1"/>
    <col min="2" max="2" width="14" style="71" customWidth="1" collapsed="1"/>
    <col min="3" max="3" width="3.7109375" style="71" customWidth="1" collapsed="1"/>
    <col min="4" max="8" width="10.42578125" style="71" customWidth="1" collapsed="1"/>
    <col min="9" max="9" width="11.85546875" style="71" customWidth="1" collapsed="1"/>
    <col min="10" max="11" width="11.140625" style="71" customWidth="1" collapsed="1"/>
    <col min="12" max="12" width="11.85546875" style="71" customWidth="1" collapsed="1"/>
    <col min="13" max="13" width="11.28515625" style="71" customWidth="1" collapsed="1"/>
    <col min="14" max="14" width="11" style="71" customWidth="1" collapsed="1"/>
    <col min="15" max="15" width="11.140625" style="71" customWidth="1" collapsed="1"/>
    <col min="16" max="16" width="10.85546875" style="71" customWidth="1" collapsed="1"/>
    <col min="17" max="17" width="12.42578125" style="71" customWidth="1" collapsed="1"/>
    <col min="18" max="18" width="17.42578125" style="71" customWidth="1" collapsed="1"/>
    <col min="19" max="19" width="12.7109375" style="71" bestFit="1" customWidth="1" collapsed="1"/>
    <col min="20" max="20" width="6.28515625" style="71" bestFit="1" customWidth="1" collapsed="1"/>
    <col min="21" max="259" width="11.42578125" style="71" collapsed="1"/>
    <col min="260" max="260" width="5" style="71" customWidth="1" collapsed="1"/>
    <col min="261" max="261" width="14" style="71" customWidth="1" collapsed="1"/>
    <col min="262" max="262" width="3.7109375" style="71" customWidth="1" collapsed="1"/>
    <col min="263" max="267" width="10.42578125" style="71" customWidth="1" collapsed="1"/>
    <col min="268" max="268" width="11.85546875" style="71" customWidth="1" collapsed="1"/>
    <col min="269" max="271" width="10.42578125" style="71" customWidth="1" collapsed="1"/>
    <col min="272" max="272" width="10.85546875" style="71" customWidth="1" collapsed="1"/>
    <col min="273" max="273" width="12.42578125" style="71" customWidth="1" collapsed="1"/>
    <col min="274" max="274" width="12.5703125" style="71" bestFit="1" customWidth="1" collapsed="1"/>
    <col min="275" max="275" width="12.7109375" style="71" bestFit="1" customWidth="1" collapsed="1"/>
    <col min="276" max="276" width="6.28515625" style="71" bestFit="1" customWidth="1" collapsed="1"/>
    <col min="277" max="515" width="11.42578125" style="71" collapsed="1"/>
    <col min="516" max="516" width="5" style="71" customWidth="1" collapsed="1"/>
    <col min="517" max="517" width="14" style="71" customWidth="1" collapsed="1"/>
    <col min="518" max="518" width="3.7109375" style="71" customWidth="1" collapsed="1"/>
    <col min="519" max="523" width="10.42578125" style="71" customWidth="1" collapsed="1"/>
    <col min="524" max="524" width="11.85546875" style="71" customWidth="1" collapsed="1"/>
    <col min="525" max="527" width="10.42578125" style="71" customWidth="1" collapsed="1"/>
    <col min="528" max="528" width="10.85546875" style="71" customWidth="1" collapsed="1"/>
    <col min="529" max="529" width="12.42578125" style="71" customWidth="1" collapsed="1"/>
    <col min="530" max="530" width="12.5703125" style="71" bestFit="1" customWidth="1" collapsed="1"/>
    <col min="531" max="531" width="12.7109375" style="71" bestFit="1" customWidth="1" collapsed="1"/>
    <col min="532" max="532" width="6.28515625" style="71" bestFit="1" customWidth="1" collapsed="1"/>
    <col min="533" max="771" width="11.42578125" style="71" collapsed="1"/>
    <col min="772" max="772" width="5" style="71" customWidth="1" collapsed="1"/>
    <col min="773" max="773" width="14" style="71" customWidth="1" collapsed="1"/>
    <col min="774" max="774" width="3.7109375" style="71" customWidth="1" collapsed="1"/>
    <col min="775" max="779" width="10.42578125" style="71" customWidth="1" collapsed="1"/>
    <col min="780" max="780" width="11.85546875" style="71" customWidth="1" collapsed="1"/>
    <col min="781" max="783" width="10.42578125" style="71" customWidth="1" collapsed="1"/>
    <col min="784" max="784" width="10.85546875" style="71" customWidth="1" collapsed="1"/>
    <col min="785" max="785" width="12.42578125" style="71" customWidth="1" collapsed="1"/>
    <col min="786" max="786" width="12.5703125" style="71" bestFit="1" customWidth="1" collapsed="1"/>
    <col min="787" max="787" width="12.7109375" style="71" bestFit="1" customWidth="1" collapsed="1"/>
    <col min="788" max="788" width="6.28515625" style="71" bestFit="1" customWidth="1" collapsed="1"/>
    <col min="789" max="1027" width="11.42578125" style="71" collapsed="1"/>
    <col min="1028" max="1028" width="5" style="71" customWidth="1" collapsed="1"/>
    <col min="1029" max="1029" width="14" style="71" customWidth="1" collapsed="1"/>
    <col min="1030" max="1030" width="3.7109375" style="71" customWidth="1" collapsed="1"/>
    <col min="1031" max="1035" width="10.42578125" style="71" customWidth="1" collapsed="1"/>
    <col min="1036" max="1036" width="11.85546875" style="71" customWidth="1" collapsed="1"/>
    <col min="1037" max="1039" width="10.42578125" style="71" customWidth="1" collapsed="1"/>
    <col min="1040" max="1040" width="10.85546875" style="71" customWidth="1" collapsed="1"/>
    <col min="1041" max="1041" width="12.42578125" style="71" customWidth="1" collapsed="1"/>
    <col min="1042" max="1042" width="12.5703125" style="71" bestFit="1" customWidth="1" collapsed="1"/>
    <col min="1043" max="1043" width="12.7109375" style="71" bestFit="1" customWidth="1" collapsed="1"/>
    <col min="1044" max="1044" width="6.28515625" style="71" bestFit="1" customWidth="1" collapsed="1"/>
    <col min="1045" max="1283" width="11.42578125" style="71" collapsed="1"/>
    <col min="1284" max="1284" width="5" style="71" customWidth="1" collapsed="1"/>
    <col min="1285" max="1285" width="14" style="71" customWidth="1" collapsed="1"/>
    <col min="1286" max="1286" width="3.7109375" style="71" customWidth="1" collapsed="1"/>
    <col min="1287" max="1291" width="10.42578125" style="71" customWidth="1" collapsed="1"/>
    <col min="1292" max="1292" width="11.85546875" style="71" customWidth="1" collapsed="1"/>
    <col min="1293" max="1295" width="10.42578125" style="71" customWidth="1" collapsed="1"/>
    <col min="1296" max="1296" width="10.85546875" style="71" customWidth="1" collapsed="1"/>
    <col min="1297" max="1297" width="12.42578125" style="71" customWidth="1" collapsed="1"/>
    <col min="1298" max="1298" width="12.5703125" style="71" bestFit="1" customWidth="1" collapsed="1"/>
    <col min="1299" max="1299" width="12.7109375" style="71" bestFit="1" customWidth="1" collapsed="1"/>
    <col min="1300" max="1300" width="6.28515625" style="71" bestFit="1" customWidth="1" collapsed="1"/>
    <col min="1301" max="1539" width="11.42578125" style="71" collapsed="1"/>
    <col min="1540" max="1540" width="5" style="71" customWidth="1" collapsed="1"/>
    <col min="1541" max="1541" width="14" style="71" customWidth="1" collapsed="1"/>
    <col min="1542" max="1542" width="3.7109375" style="71" customWidth="1" collapsed="1"/>
    <col min="1543" max="1547" width="10.42578125" style="71" customWidth="1" collapsed="1"/>
    <col min="1548" max="1548" width="11.85546875" style="71" customWidth="1" collapsed="1"/>
    <col min="1549" max="1551" width="10.42578125" style="71" customWidth="1" collapsed="1"/>
    <col min="1552" max="1552" width="10.85546875" style="71" customWidth="1" collapsed="1"/>
    <col min="1553" max="1553" width="12.42578125" style="71" customWidth="1" collapsed="1"/>
    <col min="1554" max="1554" width="12.5703125" style="71" bestFit="1" customWidth="1" collapsed="1"/>
    <col min="1555" max="1555" width="12.7109375" style="71" bestFit="1" customWidth="1" collapsed="1"/>
    <col min="1556" max="1556" width="6.28515625" style="71" bestFit="1" customWidth="1" collapsed="1"/>
    <col min="1557" max="1795" width="11.42578125" style="71" collapsed="1"/>
    <col min="1796" max="1796" width="5" style="71" customWidth="1" collapsed="1"/>
    <col min="1797" max="1797" width="14" style="71" customWidth="1" collapsed="1"/>
    <col min="1798" max="1798" width="3.7109375" style="71" customWidth="1" collapsed="1"/>
    <col min="1799" max="1803" width="10.42578125" style="71" customWidth="1" collapsed="1"/>
    <col min="1804" max="1804" width="11.85546875" style="71" customWidth="1" collapsed="1"/>
    <col min="1805" max="1807" width="10.42578125" style="71" customWidth="1" collapsed="1"/>
    <col min="1808" max="1808" width="10.85546875" style="71" customWidth="1" collapsed="1"/>
    <col min="1809" max="1809" width="12.42578125" style="71" customWidth="1" collapsed="1"/>
    <col min="1810" max="1810" width="12.5703125" style="71" bestFit="1" customWidth="1" collapsed="1"/>
    <col min="1811" max="1811" width="12.7109375" style="71" bestFit="1" customWidth="1" collapsed="1"/>
    <col min="1812" max="1812" width="6.28515625" style="71" bestFit="1" customWidth="1" collapsed="1"/>
    <col min="1813" max="2051" width="11.42578125" style="71" collapsed="1"/>
    <col min="2052" max="2052" width="5" style="71" customWidth="1" collapsed="1"/>
    <col min="2053" max="2053" width="14" style="71" customWidth="1" collapsed="1"/>
    <col min="2054" max="2054" width="3.7109375" style="71" customWidth="1" collapsed="1"/>
    <col min="2055" max="2059" width="10.42578125" style="71" customWidth="1" collapsed="1"/>
    <col min="2060" max="2060" width="11.85546875" style="71" customWidth="1" collapsed="1"/>
    <col min="2061" max="2063" width="10.42578125" style="71" customWidth="1" collapsed="1"/>
    <col min="2064" max="2064" width="10.85546875" style="71" customWidth="1" collapsed="1"/>
    <col min="2065" max="2065" width="12.42578125" style="71" customWidth="1" collapsed="1"/>
    <col min="2066" max="2066" width="12.5703125" style="71" bestFit="1" customWidth="1" collapsed="1"/>
    <col min="2067" max="2067" width="12.7109375" style="71" bestFit="1" customWidth="1" collapsed="1"/>
    <col min="2068" max="2068" width="6.28515625" style="71" bestFit="1" customWidth="1" collapsed="1"/>
    <col min="2069" max="2307" width="11.42578125" style="71" collapsed="1"/>
    <col min="2308" max="2308" width="5" style="71" customWidth="1" collapsed="1"/>
    <col min="2309" max="2309" width="14" style="71" customWidth="1" collapsed="1"/>
    <col min="2310" max="2310" width="3.7109375" style="71" customWidth="1" collapsed="1"/>
    <col min="2311" max="2315" width="10.42578125" style="71" customWidth="1" collapsed="1"/>
    <col min="2316" max="2316" width="11.85546875" style="71" customWidth="1" collapsed="1"/>
    <col min="2317" max="2319" width="10.42578125" style="71" customWidth="1" collapsed="1"/>
    <col min="2320" max="2320" width="10.85546875" style="71" customWidth="1" collapsed="1"/>
    <col min="2321" max="2321" width="12.42578125" style="71" customWidth="1" collapsed="1"/>
    <col min="2322" max="2322" width="12.5703125" style="71" bestFit="1" customWidth="1" collapsed="1"/>
    <col min="2323" max="2323" width="12.7109375" style="71" bestFit="1" customWidth="1" collapsed="1"/>
    <col min="2324" max="2324" width="6.28515625" style="71" bestFit="1" customWidth="1" collapsed="1"/>
    <col min="2325" max="2563" width="11.42578125" style="71" collapsed="1"/>
    <col min="2564" max="2564" width="5" style="71" customWidth="1" collapsed="1"/>
    <col min="2565" max="2565" width="14" style="71" customWidth="1" collapsed="1"/>
    <col min="2566" max="2566" width="3.7109375" style="71" customWidth="1" collapsed="1"/>
    <col min="2567" max="2571" width="10.42578125" style="71" customWidth="1" collapsed="1"/>
    <col min="2572" max="2572" width="11.85546875" style="71" customWidth="1" collapsed="1"/>
    <col min="2573" max="2575" width="10.42578125" style="71" customWidth="1" collapsed="1"/>
    <col min="2576" max="2576" width="10.85546875" style="71" customWidth="1" collapsed="1"/>
    <col min="2577" max="2577" width="12.42578125" style="71" customWidth="1" collapsed="1"/>
    <col min="2578" max="2578" width="12.5703125" style="71" bestFit="1" customWidth="1" collapsed="1"/>
    <col min="2579" max="2579" width="12.7109375" style="71" bestFit="1" customWidth="1" collapsed="1"/>
    <col min="2580" max="2580" width="6.28515625" style="71" bestFit="1" customWidth="1" collapsed="1"/>
    <col min="2581" max="2819" width="11.42578125" style="71" collapsed="1"/>
    <col min="2820" max="2820" width="5" style="71" customWidth="1" collapsed="1"/>
    <col min="2821" max="2821" width="14" style="71" customWidth="1" collapsed="1"/>
    <col min="2822" max="2822" width="3.7109375" style="71" customWidth="1" collapsed="1"/>
    <col min="2823" max="2827" width="10.42578125" style="71" customWidth="1" collapsed="1"/>
    <col min="2828" max="2828" width="11.85546875" style="71" customWidth="1" collapsed="1"/>
    <col min="2829" max="2831" width="10.42578125" style="71" customWidth="1" collapsed="1"/>
    <col min="2832" max="2832" width="10.85546875" style="71" customWidth="1" collapsed="1"/>
    <col min="2833" max="2833" width="12.42578125" style="71" customWidth="1" collapsed="1"/>
    <col min="2834" max="2834" width="12.5703125" style="71" bestFit="1" customWidth="1" collapsed="1"/>
    <col min="2835" max="2835" width="12.7109375" style="71" bestFit="1" customWidth="1" collapsed="1"/>
    <col min="2836" max="2836" width="6.28515625" style="71" bestFit="1" customWidth="1" collapsed="1"/>
    <col min="2837" max="3075" width="11.42578125" style="71" collapsed="1"/>
    <col min="3076" max="3076" width="5" style="71" customWidth="1" collapsed="1"/>
    <col min="3077" max="3077" width="14" style="71" customWidth="1" collapsed="1"/>
    <col min="3078" max="3078" width="3.7109375" style="71" customWidth="1" collapsed="1"/>
    <col min="3079" max="3083" width="10.42578125" style="71" customWidth="1" collapsed="1"/>
    <col min="3084" max="3084" width="11.85546875" style="71" customWidth="1" collapsed="1"/>
    <col min="3085" max="3087" width="10.42578125" style="71" customWidth="1" collapsed="1"/>
    <col min="3088" max="3088" width="10.85546875" style="71" customWidth="1" collapsed="1"/>
    <col min="3089" max="3089" width="12.42578125" style="71" customWidth="1" collapsed="1"/>
    <col min="3090" max="3090" width="12.5703125" style="71" bestFit="1" customWidth="1" collapsed="1"/>
    <col min="3091" max="3091" width="12.7109375" style="71" bestFit="1" customWidth="1" collapsed="1"/>
    <col min="3092" max="3092" width="6.28515625" style="71" bestFit="1" customWidth="1" collapsed="1"/>
    <col min="3093" max="3331" width="11.42578125" style="71" collapsed="1"/>
    <col min="3332" max="3332" width="5" style="71" customWidth="1" collapsed="1"/>
    <col min="3333" max="3333" width="14" style="71" customWidth="1" collapsed="1"/>
    <col min="3334" max="3334" width="3.7109375" style="71" customWidth="1" collapsed="1"/>
    <col min="3335" max="3339" width="10.42578125" style="71" customWidth="1" collapsed="1"/>
    <col min="3340" max="3340" width="11.85546875" style="71" customWidth="1" collapsed="1"/>
    <col min="3341" max="3343" width="10.42578125" style="71" customWidth="1" collapsed="1"/>
    <col min="3344" max="3344" width="10.85546875" style="71" customWidth="1" collapsed="1"/>
    <col min="3345" max="3345" width="12.42578125" style="71" customWidth="1" collapsed="1"/>
    <col min="3346" max="3346" width="12.5703125" style="71" bestFit="1" customWidth="1" collapsed="1"/>
    <col min="3347" max="3347" width="12.7109375" style="71" bestFit="1" customWidth="1" collapsed="1"/>
    <col min="3348" max="3348" width="6.28515625" style="71" bestFit="1" customWidth="1" collapsed="1"/>
    <col min="3349" max="3587" width="11.42578125" style="71" collapsed="1"/>
    <col min="3588" max="3588" width="5" style="71" customWidth="1" collapsed="1"/>
    <col min="3589" max="3589" width="14" style="71" customWidth="1" collapsed="1"/>
    <col min="3590" max="3590" width="3.7109375" style="71" customWidth="1" collapsed="1"/>
    <col min="3591" max="3595" width="10.42578125" style="71" customWidth="1" collapsed="1"/>
    <col min="3596" max="3596" width="11.85546875" style="71" customWidth="1" collapsed="1"/>
    <col min="3597" max="3599" width="10.42578125" style="71" customWidth="1" collapsed="1"/>
    <col min="3600" max="3600" width="10.85546875" style="71" customWidth="1" collapsed="1"/>
    <col min="3601" max="3601" width="12.42578125" style="71" customWidth="1" collapsed="1"/>
    <col min="3602" max="3602" width="12.5703125" style="71" bestFit="1" customWidth="1" collapsed="1"/>
    <col min="3603" max="3603" width="12.7109375" style="71" bestFit="1" customWidth="1" collapsed="1"/>
    <col min="3604" max="3604" width="6.28515625" style="71" bestFit="1" customWidth="1" collapsed="1"/>
    <col min="3605" max="3843" width="11.42578125" style="71" collapsed="1"/>
    <col min="3844" max="3844" width="5" style="71" customWidth="1" collapsed="1"/>
    <col min="3845" max="3845" width="14" style="71" customWidth="1" collapsed="1"/>
    <col min="3846" max="3846" width="3.7109375" style="71" customWidth="1" collapsed="1"/>
    <col min="3847" max="3851" width="10.42578125" style="71" customWidth="1" collapsed="1"/>
    <col min="3852" max="3852" width="11.85546875" style="71" customWidth="1" collapsed="1"/>
    <col min="3853" max="3855" width="10.42578125" style="71" customWidth="1" collapsed="1"/>
    <col min="3856" max="3856" width="10.85546875" style="71" customWidth="1" collapsed="1"/>
    <col min="3857" max="3857" width="12.42578125" style="71" customWidth="1" collapsed="1"/>
    <col min="3858" max="3858" width="12.5703125" style="71" bestFit="1" customWidth="1" collapsed="1"/>
    <col min="3859" max="3859" width="12.7109375" style="71" bestFit="1" customWidth="1" collapsed="1"/>
    <col min="3860" max="3860" width="6.28515625" style="71" bestFit="1" customWidth="1" collapsed="1"/>
    <col min="3861" max="4099" width="11.42578125" style="71" collapsed="1"/>
    <col min="4100" max="4100" width="5" style="71" customWidth="1" collapsed="1"/>
    <col min="4101" max="4101" width="14" style="71" customWidth="1" collapsed="1"/>
    <col min="4102" max="4102" width="3.7109375" style="71" customWidth="1" collapsed="1"/>
    <col min="4103" max="4107" width="10.42578125" style="71" customWidth="1" collapsed="1"/>
    <col min="4108" max="4108" width="11.85546875" style="71" customWidth="1" collapsed="1"/>
    <col min="4109" max="4111" width="10.42578125" style="71" customWidth="1" collapsed="1"/>
    <col min="4112" max="4112" width="10.85546875" style="71" customWidth="1" collapsed="1"/>
    <col min="4113" max="4113" width="12.42578125" style="71" customWidth="1" collapsed="1"/>
    <col min="4114" max="4114" width="12.5703125" style="71" bestFit="1" customWidth="1" collapsed="1"/>
    <col min="4115" max="4115" width="12.7109375" style="71" bestFit="1" customWidth="1" collapsed="1"/>
    <col min="4116" max="4116" width="6.28515625" style="71" bestFit="1" customWidth="1" collapsed="1"/>
    <col min="4117" max="4355" width="11.42578125" style="71" collapsed="1"/>
    <col min="4356" max="4356" width="5" style="71" customWidth="1" collapsed="1"/>
    <col min="4357" max="4357" width="14" style="71" customWidth="1" collapsed="1"/>
    <col min="4358" max="4358" width="3.7109375" style="71" customWidth="1" collapsed="1"/>
    <col min="4359" max="4363" width="10.42578125" style="71" customWidth="1" collapsed="1"/>
    <col min="4364" max="4364" width="11.85546875" style="71" customWidth="1" collapsed="1"/>
    <col min="4365" max="4367" width="10.42578125" style="71" customWidth="1" collapsed="1"/>
    <col min="4368" max="4368" width="10.85546875" style="71" customWidth="1" collapsed="1"/>
    <col min="4369" max="4369" width="12.42578125" style="71" customWidth="1" collapsed="1"/>
    <col min="4370" max="4370" width="12.5703125" style="71" bestFit="1" customWidth="1" collapsed="1"/>
    <col min="4371" max="4371" width="12.7109375" style="71" bestFit="1" customWidth="1" collapsed="1"/>
    <col min="4372" max="4372" width="6.28515625" style="71" bestFit="1" customWidth="1" collapsed="1"/>
    <col min="4373" max="4611" width="11.42578125" style="71" collapsed="1"/>
    <col min="4612" max="4612" width="5" style="71" customWidth="1" collapsed="1"/>
    <col min="4613" max="4613" width="14" style="71" customWidth="1" collapsed="1"/>
    <col min="4614" max="4614" width="3.7109375" style="71" customWidth="1" collapsed="1"/>
    <col min="4615" max="4619" width="10.42578125" style="71" customWidth="1" collapsed="1"/>
    <col min="4620" max="4620" width="11.85546875" style="71" customWidth="1" collapsed="1"/>
    <col min="4621" max="4623" width="10.42578125" style="71" customWidth="1" collapsed="1"/>
    <col min="4624" max="4624" width="10.85546875" style="71" customWidth="1" collapsed="1"/>
    <col min="4625" max="4625" width="12.42578125" style="71" customWidth="1" collapsed="1"/>
    <col min="4626" max="4626" width="12.5703125" style="71" bestFit="1" customWidth="1" collapsed="1"/>
    <col min="4627" max="4627" width="12.7109375" style="71" bestFit="1" customWidth="1" collapsed="1"/>
    <col min="4628" max="4628" width="6.28515625" style="71" bestFit="1" customWidth="1" collapsed="1"/>
    <col min="4629" max="4867" width="11.42578125" style="71" collapsed="1"/>
    <col min="4868" max="4868" width="5" style="71" customWidth="1" collapsed="1"/>
    <col min="4869" max="4869" width="14" style="71" customWidth="1" collapsed="1"/>
    <col min="4870" max="4870" width="3.7109375" style="71" customWidth="1" collapsed="1"/>
    <col min="4871" max="4875" width="10.42578125" style="71" customWidth="1" collapsed="1"/>
    <col min="4876" max="4876" width="11.85546875" style="71" customWidth="1" collapsed="1"/>
    <col min="4877" max="4879" width="10.42578125" style="71" customWidth="1" collapsed="1"/>
    <col min="4880" max="4880" width="10.85546875" style="71" customWidth="1" collapsed="1"/>
    <col min="4881" max="4881" width="12.42578125" style="71" customWidth="1" collapsed="1"/>
    <col min="4882" max="4882" width="12.5703125" style="71" bestFit="1" customWidth="1" collapsed="1"/>
    <col min="4883" max="4883" width="12.7109375" style="71" bestFit="1" customWidth="1" collapsed="1"/>
    <col min="4884" max="4884" width="6.28515625" style="71" bestFit="1" customWidth="1" collapsed="1"/>
    <col min="4885" max="5123" width="11.42578125" style="71" collapsed="1"/>
    <col min="5124" max="5124" width="5" style="71" customWidth="1" collapsed="1"/>
    <col min="5125" max="5125" width="14" style="71" customWidth="1" collapsed="1"/>
    <col min="5126" max="5126" width="3.7109375" style="71" customWidth="1" collapsed="1"/>
    <col min="5127" max="5131" width="10.42578125" style="71" customWidth="1" collapsed="1"/>
    <col min="5132" max="5132" width="11.85546875" style="71" customWidth="1" collapsed="1"/>
    <col min="5133" max="5135" width="10.42578125" style="71" customWidth="1" collapsed="1"/>
    <col min="5136" max="5136" width="10.85546875" style="71" customWidth="1" collapsed="1"/>
    <col min="5137" max="5137" width="12.42578125" style="71" customWidth="1" collapsed="1"/>
    <col min="5138" max="5138" width="12.5703125" style="71" bestFit="1" customWidth="1" collapsed="1"/>
    <col min="5139" max="5139" width="12.7109375" style="71" bestFit="1" customWidth="1" collapsed="1"/>
    <col min="5140" max="5140" width="6.28515625" style="71" bestFit="1" customWidth="1" collapsed="1"/>
    <col min="5141" max="5379" width="11.42578125" style="71" collapsed="1"/>
    <col min="5380" max="5380" width="5" style="71" customWidth="1" collapsed="1"/>
    <col min="5381" max="5381" width="14" style="71" customWidth="1" collapsed="1"/>
    <col min="5382" max="5382" width="3.7109375" style="71" customWidth="1" collapsed="1"/>
    <col min="5383" max="5387" width="10.42578125" style="71" customWidth="1" collapsed="1"/>
    <col min="5388" max="5388" width="11.85546875" style="71" customWidth="1" collapsed="1"/>
    <col min="5389" max="5391" width="10.42578125" style="71" customWidth="1" collapsed="1"/>
    <col min="5392" max="5392" width="10.85546875" style="71" customWidth="1" collapsed="1"/>
    <col min="5393" max="5393" width="12.42578125" style="71" customWidth="1" collapsed="1"/>
    <col min="5394" max="5394" width="12.5703125" style="71" bestFit="1" customWidth="1" collapsed="1"/>
    <col min="5395" max="5395" width="12.7109375" style="71" bestFit="1" customWidth="1" collapsed="1"/>
    <col min="5396" max="5396" width="6.28515625" style="71" bestFit="1" customWidth="1" collapsed="1"/>
    <col min="5397" max="5635" width="11.42578125" style="71" collapsed="1"/>
    <col min="5636" max="5636" width="5" style="71" customWidth="1" collapsed="1"/>
    <col min="5637" max="5637" width="14" style="71" customWidth="1" collapsed="1"/>
    <col min="5638" max="5638" width="3.7109375" style="71" customWidth="1" collapsed="1"/>
    <col min="5639" max="5643" width="10.42578125" style="71" customWidth="1" collapsed="1"/>
    <col min="5644" max="5644" width="11.85546875" style="71" customWidth="1" collapsed="1"/>
    <col min="5645" max="5647" width="10.42578125" style="71" customWidth="1" collapsed="1"/>
    <col min="5648" max="5648" width="10.85546875" style="71" customWidth="1" collapsed="1"/>
    <col min="5649" max="5649" width="12.42578125" style="71" customWidth="1" collapsed="1"/>
    <col min="5650" max="5650" width="12.5703125" style="71" bestFit="1" customWidth="1" collapsed="1"/>
    <col min="5651" max="5651" width="12.7109375" style="71" bestFit="1" customWidth="1" collapsed="1"/>
    <col min="5652" max="5652" width="6.28515625" style="71" bestFit="1" customWidth="1" collapsed="1"/>
    <col min="5653" max="5891" width="11.42578125" style="71" collapsed="1"/>
    <col min="5892" max="5892" width="5" style="71" customWidth="1" collapsed="1"/>
    <col min="5893" max="5893" width="14" style="71" customWidth="1" collapsed="1"/>
    <col min="5894" max="5894" width="3.7109375" style="71" customWidth="1" collapsed="1"/>
    <col min="5895" max="5899" width="10.42578125" style="71" customWidth="1" collapsed="1"/>
    <col min="5900" max="5900" width="11.85546875" style="71" customWidth="1" collapsed="1"/>
    <col min="5901" max="5903" width="10.42578125" style="71" customWidth="1" collapsed="1"/>
    <col min="5904" max="5904" width="10.85546875" style="71" customWidth="1" collapsed="1"/>
    <col min="5905" max="5905" width="12.42578125" style="71" customWidth="1" collapsed="1"/>
    <col min="5906" max="5906" width="12.5703125" style="71" bestFit="1" customWidth="1" collapsed="1"/>
    <col min="5907" max="5907" width="12.7109375" style="71" bestFit="1" customWidth="1" collapsed="1"/>
    <col min="5908" max="5908" width="6.28515625" style="71" bestFit="1" customWidth="1" collapsed="1"/>
    <col min="5909" max="6147" width="11.42578125" style="71" collapsed="1"/>
    <col min="6148" max="6148" width="5" style="71" customWidth="1" collapsed="1"/>
    <col min="6149" max="6149" width="14" style="71" customWidth="1" collapsed="1"/>
    <col min="6150" max="6150" width="3.7109375" style="71" customWidth="1" collapsed="1"/>
    <col min="6151" max="6155" width="10.42578125" style="71" customWidth="1" collapsed="1"/>
    <col min="6156" max="6156" width="11.85546875" style="71" customWidth="1" collapsed="1"/>
    <col min="6157" max="6159" width="10.42578125" style="71" customWidth="1" collapsed="1"/>
    <col min="6160" max="6160" width="10.85546875" style="71" customWidth="1" collapsed="1"/>
    <col min="6161" max="6161" width="12.42578125" style="71" customWidth="1" collapsed="1"/>
    <col min="6162" max="6162" width="12.5703125" style="71" bestFit="1" customWidth="1" collapsed="1"/>
    <col min="6163" max="6163" width="12.7109375" style="71" bestFit="1" customWidth="1" collapsed="1"/>
    <col min="6164" max="6164" width="6.28515625" style="71" bestFit="1" customWidth="1" collapsed="1"/>
    <col min="6165" max="6403" width="11.42578125" style="71" collapsed="1"/>
    <col min="6404" max="6404" width="5" style="71" customWidth="1" collapsed="1"/>
    <col min="6405" max="6405" width="14" style="71" customWidth="1" collapsed="1"/>
    <col min="6406" max="6406" width="3.7109375" style="71" customWidth="1" collapsed="1"/>
    <col min="6407" max="6411" width="10.42578125" style="71" customWidth="1" collapsed="1"/>
    <col min="6412" max="6412" width="11.85546875" style="71" customWidth="1" collapsed="1"/>
    <col min="6413" max="6415" width="10.42578125" style="71" customWidth="1" collapsed="1"/>
    <col min="6416" max="6416" width="10.85546875" style="71" customWidth="1" collapsed="1"/>
    <col min="6417" max="6417" width="12.42578125" style="71" customWidth="1" collapsed="1"/>
    <col min="6418" max="6418" width="12.5703125" style="71" bestFit="1" customWidth="1" collapsed="1"/>
    <col min="6419" max="6419" width="12.7109375" style="71" bestFit="1" customWidth="1" collapsed="1"/>
    <col min="6420" max="6420" width="6.28515625" style="71" bestFit="1" customWidth="1" collapsed="1"/>
    <col min="6421" max="6659" width="11.42578125" style="71" collapsed="1"/>
    <col min="6660" max="6660" width="5" style="71" customWidth="1" collapsed="1"/>
    <col min="6661" max="6661" width="14" style="71" customWidth="1" collapsed="1"/>
    <col min="6662" max="6662" width="3.7109375" style="71" customWidth="1" collapsed="1"/>
    <col min="6663" max="6667" width="10.42578125" style="71" customWidth="1" collapsed="1"/>
    <col min="6668" max="6668" width="11.85546875" style="71" customWidth="1" collapsed="1"/>
    <col min="6669" max="6671" width="10.42578125" style="71" customWidth="1" collapsed="1"/>
    <col min="6672" max="6672" width="10.85546875" style="71" customWidth="1" collapsed="1"/>
    <col min="6673" max="6673" width="12.42578125" style="71" customWidth="1" collapsed="1"/>
    <col min="6674" max="6674" width="12.5703125" style="71" bestFit="1" customWidth="1" collapsed="1"/>
    <col min="6675" max="6675" width="12.7109375" style="71" bestFit="1" customWidth="1" collapsed="1"/>
    <col min="6676" max="6676" width="6.28515625" style="71" bestFit="1" customWidth="1" collapsed="1"/>
    <col min="6677" max="6915" width="11.42578125" style="71" collapsed="1"/>
    <col min="6916" max="6916" width="5" style="71" customWidth="1" collapsed="1"/>
    <col min="6917" max="6917" width="14" style="71" customWidth="1" collapsed="1"/>
    <col min="6918" max="6918" width="3.7109375" style="71" customWidth="1" collapsed="1"/>
    <col min="6919" max="6923" width="10.42578125" style="71" customWidth="1" collapsed="1"/>
    <col min="6924" max="6924" width="11.85546875" style="71" customWidth="1" collapsed="1"/>
    <col min="6925" max="6927" width="10.42578125" style="71" customWidth="1" collapsed="1"/>
    <col min="6928" max="6928" width="10.85546875" style="71" customWidth="1" collapsed="1"/>
    <col min="6929" max="6929" width="12.42578125" style="71" customWidth="1" collapsed="1"/>
    <col min="6930" max="6930" width="12.5703125" style="71" bestFit="1" customWidth="1" collapsed="1"/>
    <col min="6931" max="6931" width="12.7109375" style="71" bestFit="1" customWidth="1" collapsed="1"/>
    <col min="6932" max="6932" width="6.28515625" style="71" bestFit="1" customWidth="1" collapsed="1"/>
    <col min="6933" max="7171" width="11.42578125" style="71" collapsed="1"/>
    <col min="7172" max="7172" width="5" style="71" customWidth="1" collapsed="1"/>
    <col min="7173" max="7173" width="14" style="71" customWidth="1" collapsed="1"/>
    <col min="7174" max="7174" width="3.7109375" style="71" customWidth="1" collapsed="1"/>
    <col min="7175" max="7179" width="10.42578125" style="71" customWidth="1" collapsed="1"/>
    <col min="7180" max="7180" width="11.85546875" style="71" customWidth="1" collapsed="1"/>
    <col min="7181" max="7183" width="10.42578125" style="71" customWidth="1" collapsed="1"/>
    <col min="7184" max="7184" width="10.85546875" style="71" customWidth="1" collapsed="1"/>
    <col min="7185" max="7185" width="12.42578125" style="71" customWidth="1" collapsed="1"/>
    <col min="7186" max="7186" width="12.5703125" style="71" bestFit="1" customWidth="1" collapsed="1"/>
    <col min="7187" max="7187" width="12.7109375" style="71" bestFit="1" customWidth="1" collapsed="1"/>
    <col min="7188" max="7188" width="6.28515625" style="71" bestFit="1" customWidth="1" collapsed="1"/>
    <col min="7189" max="7427" width="11.42578125" style="71" collapsed="1"/>
    <col min="7428" max="7428" width="5" style="71" customWidth="1" collapsed="1"/>
    <col min="7429" max="7429" width="14" style="71" customWidth="1" collapsed="1"/>
    <col min="7430" max="7430" width="3.7109375" style="71" customWidth="1" collapsed="1"/>
    <col min="7431" max="7435" width="10.42578125" style="71" customWidth="1" collapsed="1"/>
    <col min="7436" max="7436" width="11.85546875" style="71" customWidth="1" collapsed="1"/>
    <col min="7437" max="7439" width="10.42578125" style="71" customWidth="1" collapsed="1"/>
    <col min="7440" max="7440" width="10.85546875" style="71" customWidth="1" collapsed="1"/>
    <col min="7441" max="7441" width="12.42578125" style="71" customWidth="1" collapsed="1"/>
    <col min="7442" max="7442" width="12.5703125" style="71" bestFit="1" customWidth="1" collapsed="1"/>
    <col min="7443" max="7443" width="12.7109375" style="71" bestFit="1" customWidth="1" collapsed="1"/>
    <col min="7444" max="7444" width="6.28515625" style="71" bestFit="1" customWidth="1" collapsed="1"/>
    <col min="7445" max="7683" width="11.42578125" style="71" collapsed="1"/>
    <col min="7684" max="7684" width="5" style="71" customWidth="1" collapsed="1"/>
    <col min="7685" max="7685" width="14" style="71" customWidth="1" collapsed="1"/>
    <col min="7686" max="7686" width="3.7109375" style="71" customWidth="1" collapsed="1"/>
    <col min="7687" max="7691" width="10.42578125" style="71" customWidth="1" collapsed="1"/>
    <col min="7692" max="7692" width="11.85546875" style="71" customWidth="1" collapsed="1"/>
    <col min="7693" max="7695" width="10.42578125" style="71" customWidth="1" collapsed="1"/>
    <col min="7696" max="7696" width="10.85546875" style="71" customWidth="1" collapsed="1"/>
    <col min="7697" max="7697" width="12.42578125" style="71" customWidth="1" collapsed="1"/>
    <col min="7698" max="7698" width="12.5703125" style="71" bestFit="1" customWidth="1" collapsed="1"/>
    <col min="7699" max="7699" width="12.7109375" style="71" bestFit="1" customWidth="1" collapsed="1"/>
    <col min="7700" max="7700" width="6.28515625" style="71" bestFit="1" customWidth="1" collapsed="1"/>
    <col min="7701" max="7939" width="11.42578125" style="71" collapsed="1"/>
    <col min="7940" max="7940" width="5" style="71" customWidth="1" collapsed="1"/>
    <col min="7941" max="7941" width="14" style="71" customWidth="1" collapsed="1"/>
    <col min="7942" max="7942" width="3.7109375" style="71" customWidth="1" collapsed="1"/>
    <col min="7943" max="7947" width="10.42578125" style="71" customWidth="1" collapsed="1"/>
    <col min="7948" max="7948" width="11.85546875" style="71" customWidth="1" collapsed="1"/>
    <col min="7949" max="7951" width="10.42578125" style="71" customWidth="1" collapsed="1"/>
    <col min="7952" max="7952" width="10.85546875" style="71" customWidth="1" collapsed="1"/>
    <col min="7953" max="7953" width="12.42578125" style="71" customWidth="1" collapsed="1"/>
    <col min="7954" max="7954" width="12.5703125" style="71" bestFit="1" customWidth="1" collapsed="1"/>
    <col min="7955" max="7955" width="12.7109375" style="71" bestFit="1" customWidth="1" collapsed="1"/>
    <col min="7956" max="7956" width="6.28515625" style="71" bestFit="1" customWidth="1" collapsed="1"/>
    <col min="7957" max="8195" width="11.42578125" style="71" collapsed="1"/>
    <col min="8196" max="8196" width="5" style="71" customWidth="1" collapsed="1"/>
    <col min="8197" max="8197" width="14" style="71" customWidth="1" collapsed="1"/>
    <col min="8198" max="8198" width="3.7109375" style="71" customWidth="1" collapsed="1"/>
    <col min="8199" max="8203" width="10.42578125" style="71" customWidth="1" collapsed="1"/>
    <col min="8204" max="8204" width="11.85546875" style="71" customWidth="1" collapsed="1"/>
    <col min="8205" max="8207" width="10.42578125" style="71" customWidth="1" collapsed="1"/>
    <col min="8208" max="8208" width="10.85546875" style="71" customWidth="1" collapsed="1"/>
    <col min="8209" max="8209" width="12.42578125" style="71" customWidth="1" collapsed="1"/>
    <col min="8210" max="8210" width="12.5703125" style="71" bestFit="1" customWidth="1" collapsed="1"/>
    <col min="8211" max="8211" width="12.7109375" style="71" bestFit="1" customWidth="1" collapsed="1"/>
    <col min="8212" max="8212" width="6.28515625" style="71" bestFit="1" customWidth="1" collapsed="1"/>
    <col min="8213" max="8451" width="11.42578125" style="71" collapsed="1"/>
    <col min="8452" max="8452" width="5" style="71" customWidth="1" collapsed="1"/>
    <col min="8453" max="8453" width="14" style="71" customWidth="1" collapsed="1"/>
    <col min="8454" max="8454" width="3.7109375" style="71" customWidth="1" collapsed="1"/>
    <col min="8455" max="8459" width="10.42578125" style="71" customWidth="1" collapsed="1"/>
    <col min="8460" max="8460" width="11.85546875" style="71" customWidth="1" collapsed="1"/>
    <col min="8461" max="8463" width="10.42578125" style="71" customWidth="1" collapsed="1"/>
    <col min="8464" max="8464" width="10.85546875" style="71" customWidth="1" collapsed="1"/>
    <col min="8465" max="8465" width="12.42578125" style="71" customWidth="1" collapsed="1"/>
    <col min="8466" max="8466" width="12.5703125" style="71" bestFit="1" customWidth="1" collapsed="1"/>
    <col min="8467" max="8467" width="12.7109375" style="71" bestFit="1" customWidth="1" collapsed="1"/>
    <col min="8468" max="8468" width="6.28515625" style="71" bestFit="1" customWidth="1" collapsed="1"/>
    <col min="8469" max="8707" width="11.42578125" style="71" collapsed="1"/>
    <col min="8708" max="8708" width="5" style="71" customWidth="1" collapsed="1"/>
    <col min="8709" max="8709" width="14" style="71" customWidth="1" collapsed="1"/>
    <col min="8710" max="8710" width="3.7109375" style="71" customWidth="1" collapsed="1"/>
    <col min="8711" max="8715" width="10.42578125" style="71" customWidth="1" collapsed="1"/>
    <col min="8716" max="8716" width="11.85546875" style="71" customWidth="1" collapsed="1"/>
    <col min="8717" max="8719" width="10.42578125" style="71" customWidth="1" collapsed="1"/>
    <col min="8720" max="8720" width="10.85546875" style="71" customWidth="1" collapsed="1"/>
    <col min="8721" max="8721" width="12.42578125" style="71" customWidth="1" collapsed="1"/>
    <col min="8722" max="8722" width="12.5703125" style="71" bestFit="1" customWidth="1" collapsed="1"/>
    <col min="8723" max="8723" width="12.7109375" style="71" bestFit="1" customWidth="1" collapsed="1"/>
    <col min="8724" max="8724" width="6.28515625" style="71" bestFit="1" customWidth="1" collapsed="1"/>
    <col min="8725" max="8963" width="11.42578125" style="71" collapsed="1"/>
    <col min="8964" max="8964" width="5" style="71" customWidth="1" collapsed="1"/>
    <col min="8965" max="8965" width="14" style="71" customWidth="1" collapsed="1"/>
    <col min="8966" max="8966" width="3.7109375" style="71" customWidth="1" collapsed="1"/>
    <col min="8967" max="8971" width="10.42578125" style="71" customWidth="1" collapsed="1"/>
    <col min="8972" max="8972" width="11.85546875" style="71" customWidth="1" collapsed="1"/>
    <col min="8973" max="8975" width="10.42578125" style="71" customWidth="1" collapsed="1"/>
    <col min="8976" max="8976" width="10.85546875" style="71" customWidth="1" collapsed="1"/>
    <col min="8977" max="8977" width="12.42578125" style="71" customWidth="1" collapsed="1"/>
    <col min="8978" max="8978" width="12.5703125" style="71" bestFit="1" customWidth="1" collapsed="1"/>
    <col min="8979" max="8979" width="12.7109375" style="71" bestFit="1" customWidth="1" collapsed="1"/>
    <col min="8980" max="8980" width="6.28515625" style="71" bestFit="1" customWidth="1" collapsed="1"/>
    <col min="8981" max="9219" width="11.42578125" style="71" collapsed="1"/>
    <col min="9220" max="9220" width="5" style="71" customWidth="1" collapsed="1"/>
    <col min="9221" max="9221" width="14" style="71" customWidth="1" collapsed="1"/>
    <col min="9222" max="9222" width="3.7109375" style="71" customWidth="1" collapsed="1"/>
    <col min="9223" max="9227" width="10.42578125" style="71" customWidth="1" collapsed="1"/>
    <col min="9228" max="9228" width="11.85546875" style="71" customWidth="1" collapsed="1"/>
    <col min="9229" max="9231" width="10.42578125" style="71" customWidth="1" collapsed="1"/>
    <col min="9232" max="9232" width="10.85546875" style="71" customWidth="1" collapsed="1"/>
    <col min="9233" max="9233" width="12.42578125" style="71" customWidth="1" collapsed="1"/>
    <col min="9234" max="9234" width="12.5703125" style="71" bestFit="1" customWidth="1" collapsed="1"/>
    <col min="9235" max="9235" width="12.7109375" style="71" bestFit="1" customWidth="1" collapsed="1"/>
    <col min="9236" max="9236" width="6.28515625" style="71" bestFit="1" customWidth="1" collapsed="1"/>
    <col min="9237" max="9475" width="11.42578125" style="71" collapsed="1"/>
    <col min="9476" max="9476" width="5" style="71" customWidth="1" collapsed="1"/>
    <col min="9477" max="9477" width="14" style="71" customWidth="1" collapsed="1"/>
    <col min="9478" max="9478" width="3.7109375" style="71" customWidth="1" collapsed="1"/>
    <col min="9479" max="9483" width="10.42578125" style="71" customWidth="1" collapsed="1"/>
    <col min="9484" max="9484" width="11.85546875" style="71" customWidth="1" collapsed="1"/>
    <col min="9485" max="9487" width="10.42578125" style="71" customWidth="1" collapsed="1"/>
    <col min="9488" max="9488" width="10.85546875" style="71" customWidth="1" collapsed="1"/>
    <col min="9489" max="9489" width="12.42578125" style="71" customWidth="1" collapsed="1"/>
    <col min="9490" max="9490" width="12.5703125" style="71" bestFit="1" customWidth="1" collapsed="1"/>
    <col min="9491" max="9491" width="12.7109375" style="71" bestFit="1" customWidth="1" collapsed="1"/>
    <col min="9492" max="9492" width="6.28515625" style="71" bestFit="1" customWidth="1" collapsed="1"/>
    <col min="9493" max="9731" width="11.42578125" style="71" collapsed="1"/>
    <col min="9732" max="9732" width="5" style="71" customWidth="1" collapsed="1"/>
    <col min="9733" max="9733" width="14" style="71" customWidth="1" collapsed="1"/>
    <col min="9734" max="9734" width="3.7109375" style="71" customWidth="1" collapsed="1"/>
    <col min="9735" max="9739" width="10.42578125" style="71" customWidth="1" collapsed="1"/>
    <col min="9740" max="9740" width="11.85546875" style="71" customWidth="1" collapsed="1"/>
    <col min="9741" max="9743" width="10.42578125" style="71" customWidth="1" collapsed="1"/>
    <col min="9744" max="9744" width="10.85546875" style="71" customWidth="1" collapsed="1"/>
    <col min="9745" max="9745" width="12.42578125" style="71" customWidth="1" collapsed="1"/>
    <col min="9746" max="9746" width="12.5703125" style="71" bestFit="1" customWidth="1" collapsed="1"/>
    <col min="9747" max="9747" width="12.7109375" style="71" bestFit="1" customWidth="1" collapsed="1"/>
    <col min="9748" max="9748" width="6.28515625" style="71" bestFit="1" customWidth="1" collapsed="1"/>
    <col min="9749" max="9987" width="11.42578125" style="71" collapsed="1"/>
    <col min="9988" max="9988" width="5" style="71" customWidth="1" collapsed="1"/>
    <col min="9989" max="9989" width="14" style="71" customWidth="1" collapsed="1"/>
    <col min="9990" max="9990" width="3.7109375" style="71" customWidth="1" collapsed="1"/>
    <col min="9991" max="9995" width="10.42578125" style="71" customWidth="1" collapsed="1"/>
    <col min="9996" max="9996" width="11.85546875" style="71" customWidth="1" collapsed="1"/>
    <col min="9997" max="9999" width="10.42578125" style="71" customWidth="1" collapsed="1"/>
    <col min="10000" max="10000" width="10.85546875" style="71" customWidth="1" collapsed="1"/>
    <col min="10001" max="10001" width="12.42578125" style="71" customWidth="1" collapsed="1"/>
    <col min="10002" max="10002" width="12.5703125" style="71" bestFit="1" customWidth="1" collapsed="1"/>
    <col min="10003" max="10003" width="12.7109375" style="71" bestFit="1" customWidth="1" collapsed="1"/>
    <col min="10004" max="10004" width="6.28515625" style="71" bestFit="1" customWidth="1" collapsed="1"/>
    <col min="10005" max="10243" width="11.42578125" style="71" collapsed="1"/>
    <col min="10244" max="10244" width="5" style="71" customWidth="1" collapsed="1"/>
    <col min="10245" max="10245" width="14" style="71" customWidth="1" collapsed="1"/>
    <col min="10246" max="10246" width="3.7109375" style="71" customWidth="1" collapsed="1"/>
    <col min="10247" max="10251" width="10.42578125" style="71" customWidth="1" collapsed="1"/>
    <col min="10252" max="10252" width="11.85546875" style="71" customWidth="1" collapsed="1"/>
    <col min="10253" max="10255" width="10.42578125" style="71" customWidth="1" collapsed="1"/>
    <col min="10256" max="10256" width="10.85546875" style="71" customWidth="1" collapsed="1"/>
    <col min="10257" max="10257" width="12.42578125" style="71" customWidth="1" collapsed="1"/>
    <col min="10258" max="10258" width="12.5703125" style="71" bestFit="1" customWidth="1" collapsed="1"/>
    <col min="10259" max="10259" width="12.7109375" style="71" bestFit="1" customWidth="1" collapsed="1"/>
    <col min="10260" max="10260" width="6.28515625" style="71" bestFit="1" customWidth="1" collapsed="1"/>
    <col min="10261" max="10499" width="11.42578125" style="71" collapsed="1"/>
    <col min="10500" max="10500" width="5" style="71" customWidth="1" collapsed="1"/>
    <col min="10501" max="10501" width="14" style="71" customWidth="1" collapsed="1"/>
    <col min="10502" max="10502" width="3.7109375" style="71" customWidth="1" collapsed="1"/>
    <col min="10503" max="10507" width="10.42578125" style="71" customWidth="1" collapsed="1"/>
    <col min="10508" max="10508" width="11.85546875" style="71" customWidth="1" collapsed="1"/>
    <col min="10509" max="10511" width="10.42578125" style="71" customWidth="1" collapsed="1"/>
    <col min="10512" max="10512" width="10.85546875" style="71" customWidth="1" collapsed="1"/>
    <col min="10513" max="10513" width="12.42578125" style="71" customWidth="1" collapsed="1"/>
    <col min="10514" max="10514" width="12.5703125" style="71" bestFit="1" customWidth="1" collapsed="1"/>
    <col min="10515" max="10515" width="12.7109375" style="71" bestFit="1" customWidth="1" collapsed="1"/>
    <col min="10516" max="10516" width="6.28515625" style="71" bestFit="1" customWidth="1" collapsed="1"/>
    <col min="10517" max="10755" width="11.42578125" style="71" collapsed="1"/>
    <col min="10756" max="10756" width="5" style="71" customWidth="1" collapsed="1"/>
    <col min="10757" max="10757" width="14" style="71" customWidth="1" collapsed="1"/>
    <col min="10758" max="10758" width="3.7109375" style="71" customWidth="1" collapsed="1"/>
    <col min="10759" max="10763" width="10.42578125" style="71" customWidth="1" collapsed="1"/>
    <col min="10764" max="10764" width="11.85546875" style="71" customWidth="1" collapsed="1"/>
    <col min="10765" max="10767" width="10.42578125" style="71" customWidth="1" collapsed="1"/>
    <col min="10768" max="10768" width="10.85546875" style="71" customWidth="1" collapsed="1"/>
    <col min="10769" max="10769" width="12.42578125" style="71" customWidth="1" collapsed="1"/>
    <col min="10770" max="10770" width="12.5703125" style="71" bestFit="1" customWidth="1" collapsed="1"/>
    <col min="10771" max="10771" width="12.7109375" style="71" bestFit="1" customWidth="1" collapsed="1"/>
    <col min="10772" max="10772" width="6.28515625" style="71" bestFit="1" customWidth="1" collapsed="1"/>
    <col min="10773" max="11011" width="11.42578125" style="71" collapsed="1"/>
    <col min="11012" max="11012" width="5" style="71" customWidth="1" collapsed="1"/>
    <col min="11013" max="11013" width="14" style="71" customWidth="1" collapsed="1"/>
    <col min="11014" max="11014" width="3.7109375" style="71" customWidth="1" collapsed="1"/>
    <col min="11015" max="11019" width="10.42578125" style="71" customWidth="1" collapsed="1"/>
    <col min="11020" max="11020" width="11.85546875" style="71" customWidth="1" collapsed="1"/>
    <col min="11021" max="11023" width="10.42578125" style="71" customWidth="1" collapsed="1"/>
    <col min="11024" max="11024" width="10.85546875" style="71" customWidth="1" collapsed="1"/>
    <col min="11025" max="11025" width="12.42578125" style="71" customWidth="1" collapsed="1"/>
    <col min="11026" max="11026" width="12.5703125" style="71" bestFit="1" customWidth="1" collapsed="1"/>
    <col min="11027" max="11027" width="12.7109375" style="71" bestFit="1" customWidth="1" collapsed="1"/>
    <col min="11028" max="11028" width="6.28515625" style="71" bestFit="1" customWidth="1" collapsed="1"/>
    <col min="11029" max="11267" width="11.42578125" style="71" collapsed="1"/>
    <col min="11268" max="11268" width="5" style="71" customWidth="1" collapsed="1"/>
    <col min="11269" max="11269" width="14" style="71" customWidth="1" collapsed="1"/>
    <col min="11270" max="11270" width="3.7109375" style="71" customWidth="1" collapsed="1"/>
    <col min="11271" max="11275" width="10.42578125" style="71" customWidth="1" collapsed="1"/>
    <col min="11276" max="11276" width="11.85546875" style="71" customWidth="1" collapsed="1"/>
    <col min="11277" max="11279" width="10.42578125" style="71" customWidth="1" collapsed="1"/>
    <col min="11280" max="11280" width="10.85546875" style="71" customWidth="1" collapsed="1"/>
    <col min="11281" max="11281" width="12.42578125" style="71" customWidth="1" collapsed="1"/>
    <col min="11282" max="11282" width="12.5703125" style="71" bestFit="1" customWidth="1" collapsed="1"/>
    <col min="11283" max="11283" width="12.7109375" style="71" bestFit="1" customWidth="1" collapsed="1"/>
    <col min="11284" max="11284" width="6.28515625" style="71" bestFit="1" customWidth="1" collapsed="1"/>
    <col min="11285" max="11523" width="11.42578125" style="71" collapsed="1"/>
    <col min="11524" max="11524" width="5" style="71" customWidth="1" collapsed="1"/>
    <col min="11525" max="11525" width="14" style="71" customWidth="1" collapsed="1"/>
    <col min="11526" max="11526" width="3.7109375" style="71" customWidth="1" collapsed="1"/>
    <col min="11527" max="11531" width="10.42578125" style="71" customWidth="1" collapsed="1"/>
    <col min="11532" max="11532" width="11.85546875" style="71" customWidth="1" collapsed="1"/>
    <col min="11533" max="11535" width="10.42578125" style="71" customWidth="1" collapsed="1"/>
    <col min="11536" max="11536" width="10.85546875" style="71" customWidth="1" collapsed="1"/>
    <col min="11537" max="11537" width="12.42578125" style="71" customWidth="1" collapsed="1"/>
    <col min="11538" max="11538" width="12.5703125" style="71" bestFit="1" customWidth="1" collapsed="1"/>
    <col min="11539" max="11539" width="12.7109375" style="71" bestFit="1" customWidth="1" collapsed="1"/>
    <col min="11540" max="11540" width="6.28515625" style="71" bestFit="1" customWidth="1" collapsed="1"/>
    <col min="11541" max="11779" width="11.42578125" style="71" collapsed="1"/>
    <col min="11780" max="11780" width="5" style="71" customWidth="1" collapsed="1"/>
    <col min="11781" max="11781" width="14" style="71" customWidth="1" collapsed="1"/>
    <col min="11782" max="11782" width="3.7109375" style="71" customWidth="1" collapsed="1"/>
    <col min="11783" max="11787" width="10.42578125" style="71" customWidth="1" collapsed="1"/>
    <col min="11788" max="11788" width="11.85546875" style="71" customWidth="1" collapsed="1"/>
    <col min="11789" max="11791" width="10.42578125" style="71" customWidth="1" collapsed="1"/>
    <col min="11792" max="11792" width="10.85546875" style="71" customWidth="1" collapsed="1"/>
    <col min="11793" max="11793" width="12.42578125" style="71" customWidth="1" collapsed="1"/>
    <col min="11794" max="11794" width="12.5703125" style="71" bestFit="1" customWidth="1" collapsed="1"/>
    <col min="11795" max="11795" width="12.7109375" style="71" bestFit="1" customWidth="1" collapsed="1"/>
    <col min="11796" max="11796" width="6.28515625" style="71" bestFit="1" customWidth="1" collapsed="1"/>
    <col min="11797" max="12035" width="11.42578125" style="71" collapsed="1"/>
    <col min="12036" max="12036" width="5" style="71" customWidth="1" collapsed="1"/>
    <col min="12037" max="12037" width="14" style="71" customWidth="1" collapsed="1"/>
    <col min="12038" max="12038" width="3.7109375" style="71" customWidth="1" collapsed="1"/>
    <col min="12039" max="12043" width="10.42578125" style="71" customWidth="1" collapsed="1"/>
    <col min="12044" max="12044" width="11.85546875" style="71" customWidth="1" collapsed="1"/>
    <col min="12045" max="12047" width="10.42578125" style="71" customWidth="1" collapsed="1"/>
    <col min="12048" max="12048" width="10.85546875" style="71" customWidth="1" collapsed="1"/>
    <col min="12049" max="12049" width="12.42578125" style="71" customWidth="1" collapsed="1"/>
    <col min="12050" max="12050" width="12.5703125" style="71" bestFit="1" customWidth="1" collapsed="1"/>
    <col min="12051" max="12051" width="12.7109375" style="71" bestFit="1" customWidth="1" collapsed="1"/>
    <col min="12052" max="12052" width="6.28515625" style="71" bestFit="1" customWidth="1" collapsed="1"/>
    <col min="12053" max="12291" width="11.42578125" style="71" collapsed="1"/>
    <col min="12292" max="12292" width="5" style="71" customWidth="1" collapsed="1"/>
    <col min="12293" max="12293" width="14" style="71" customWidth="1" collapsed="1"/>
    <col min="12294" max="12294" width="3.7109375" style="71" customWidth="1" collapsed="1"/>
    <col min="12295" max="12299" width="10.42578125" style="71" customWidth="1" collapsed="1"/>
    <col min="12300" max="12300" width="11.85546875" style="71" customWidth="1" collapsed="1"/>
    <col min="12301" max="12303" width="10.42578125" style="71" customWidth="1" collapsed="1"/>
    <col min="12304" max="12304" width="10.85546875" style="71" customWidth="1" collapsed="1"/>
    <col min="12305" max="12305" width="12.42578125" style="71" customWidth="1" collapsed="1"/>
    <col min="12306" max="12306" width="12.5703125" style="71" bestFit="1" customWidth="1" collapsed="1"/>
    <col min="12307" max="12307" width="12.7109375" style="71" bestFit="1" customWidth="1" collapsed="1"/>
    <col min="12308" max="12308" width="6.28515625" style="71" bestFit="1" customWidth="1" collapsed="1"/>
    <col min="12309" max="12547" width="11.42578125" style="71" collapsed="1"/>
    <col min="12548" max="12548" width="5" style="71" customWidth="1" collapsed="1"/>
    <col min="12549" max="12549" width="14" style="71" customWidth="1" collapsed="1"/>
    <col min="12550" max="12550" width="3.7109375" style="71" customWidth="1" collapsed="1"/>
    <col min="12551" max="12555" width="10.42578125" style="71" customWidth="1" collapsed="1"/>
    <col min="12556" max="12556" width="11.85546875" style="71" customWidth="1" collapsed="1"/>
    <col min="12557" max="12559" width="10.42578125" style="71" customWidth="1" collapsed="1"/>
    <col min="12560" max="12560" width="10.85546875" style="71" customWidth="1" collapsed="1"/>
    <col min="12561" max="12561" width="12.42578125" style="71" customWidth="1" collapsed="1"/>
    <col min="12562" max="12562" width="12.5703125" style="71" bestFit="1" customWidth="1" collapsed="1"/>
    <col min="12563" max="12563" width="12.7109375" style="71" bestFit="1" customWidth="1" collapsed="1"/>
    <col min="12564" max="12564" width="6.28515625" style="71" bestFit="1" customWidth="1" collapsed="1"/>
    <col min="12565" max="12803" width="11.42578125" style="71" collapsed="1"/>
    <col min="12804" max="12804" width="5" style="71" customWidth="1" collapsed="1"/>
    <col min="12805" max="12805" width="14" style="71" customWidth="1" collapsed="1"/>
    <col min="12806" max="12806" width="3.7109375" style="71" customWidth="1" collapsed="1"/>
    <col min="12807" max="12811" width="10.42578125" style="71" customWidth="1" collapsed="1"/>
    <col min="12812" max="12812" width="11.85546875" style="71" customWidth="1" collapsed="1"/>
    <col min="12813" max="12815" width="10.42578125" style="71" customWidth="1" collapsed="1"/>
    <col min="12816" max="12816" width="10.85546875" style="71" customWidth="1" collapsed="1"/>
    <col min="12817" max="12817" width="12.42578125" style="71" customWidth="1" collapsed="1"/>
    <col min="12818" max="12818" width="12.5703125" style="71" bestFit="1" customWidth="1" collapsed="1"/>
    <col min="12819" max="12819" width="12.7109375" style="71" bestFit="1" customWidth="1" collapsed="1"/>
    <col min="12820" max="12820" width="6.28515625" style="71" bestFit="1" customWidth="1" collapsed="1"/>
    <col min="12821" max="13059" width="11.42578125" style="71" collapsed="1"/>
    <col min="13060" max="13060" width="5" style="71" customWidth="1" collapsed="1"/>
    <col min="13061" max="13061" width="14" style="71" customWidth="1" collapsed="1"/>
    <col min="13062" max="13062" width="3.7109375" style="71" customWidth="1" collapsed="1"/>
    <col min="13063" max="13067" width="10.42578125" style="71" customWidth="1" collapsed="1"/>
    <col min="13068" max="13068" width="11.85546875" style="71" customWidth="1" collapsed="1"/>
    <col min="13069" max="13071" width="10.42578125" style="71" customWidth="1" collapsed="1"/>
    <col min="13072" max="13072" width="10.85546875" style="71" customWidth="1" collapsed="1"/>
    <col min="13073" max="13073" width="12.42578125" style="71" customWidth="1" collapsed="1"/>
    <col min="13074" max="13074" width="12.5703125" style="71" bestFit="1" customWidth="1" collapsed="1"/>
    <col min="13075" max="13075" width="12.7109375" style="71" bestFit="1" customWidth="1" collapsed="1"/>
    <col min="13076" max="13076" width="6.28515625" style="71" bestFit="1" customWidth="1" collapsed="1"/>
    <col min="13077" max="13315" width="11.42578125" style="71" collapsed="1"/>
    <col min="13316" max="13316" width="5" style="71" customWidth="1" collapsed="1"/>
    <col min="13317" max="13317" width="14" style="71" customWidth="1" collapsed="1"/>
    <col min="13318" max="13318" width="3.7109375" style="71" customWidth="1" collapsed="1"/>
    <col min="13319" max="13323" width="10.42578125" style="71" customWidth="1" collapsed="1"/>
    <col min="13324" max="13324" width="11.85546875" style="71" customWidth="1" collapsed="1"/>
    <col min="13325" max="13327" width="10.42578125" style="71" customWidth="1" collapsed="1"/>
    <col min="13328" max="13328" width="10.85546875" style="71" customWidth="1" collapsed="1"/>
    <col min="13329" max="13329" width="12.42578125" style="71" customWidth="1" collapsed="1"/>
    <col min="13330" max="13330" width="12.5703125" style="71" bestFit="1" customWidth="1" collapsed="1"/>
    <col min="13331" max="13331" width="12.7109375" style="71" bestFit="1" customWidth="1" collapsed="1"/>
    <col min="13332" max="13332" width="6.28515625" style="71" bestFit="1" customWidth="1" collapsed="1"/>
    <col min="13333" max="13571" width="11.42578125" style="71" collapsed="1"/>
    <col min="13572" max="13572" width="5" style="71" customWidth="1" collapsed="1"/>
    <col min="13573" max="13573" width="14" style="71" customWidth="1" collapsed="1"/>
    <col min="13574" max="13574" width="3.7109375" style="71" customWidth="1" collapsed="1"/>
    <col min="13575" max="13579" width="10.42578125" style="71" customWidth="1" collapsed="1"/>
    <col min="13580" max="13580" width="11.85546875" style="71" customWidth="1" collapsed="1"/>
    <col min="13581" max="13583" width="10.42578125" style="71" customWidth="1" collapsed="1"/>
    <col min="13584" max="13584" width="10.85546875" style="71" customWidth="1" collapsed="1"/>
    <col min="13585" max="13585" width="12.42578125" style="71" customWidth="1" collapsed="1"/>
    <col min="13586" max="13586" width="12.5703125" style="71" bestFit="1" customWidth="1" collapsed="1"/>
    <col min="13587" max="13587" width="12.7109375" style="71" bestFit="1" customWidth="1" collapsed="1"/>
    <col min="13588" max="13588" width="6.28515625" style="71" bestFit="1" customWidth="1" collapsed="1"/>
    <col min="13589" max="13827" width="11.42578125" style="71" collapsed="1"/>
    <col min="13828" max="13828" width="5" style="71" customWidth="1" collapsed="1"/>
    <col min="13829" max="13829" width="14" style="71" customWidth="1" collapsed="1"/>
    <col min="13830" max="13830" width="3.7109375" style="71" customWidth="1" collapsed="1"/>
    <col min="13831" max="13835" width="10.42578125" style="71" customWidth="1" collapsed="1"/>
    <col min="13836" max="13836" width="11.85546875" style="71" customWidth="1" collapsed="1"/>
    <col min="13837" max="13839" width="10.42578125" style="71" customWidth="1" collapsed="1"/>
    <col min="13840" max="13840" width="10.85546875" style="71" customWidth="1" collapsed="1"/>
    <col min="13841" max="13841" width="12.42578125" style="71" customWidth="1" collapsed="1"/>
    <col min="13842" max="13842" width="12.5703125" style="71" bestFit="1" customWidth="1" collapsed="1"/>
    <col min="13843" max="13843" width="12.7109375" style="71" bestFit="1" customWidth="1" collapsed="1"/>
    <col min="13844" max="13844" width="6.28515625" style="71" bestFit="1" customWidth="1" collapsed="1"/>
    <col min="13845" max="14083" width="11.42578125" style="71" collapsed="1"/>
    <col min="14084" max="14084" width="5" style="71" customWidth="1" collapsed="1"/>
    <col min="14085" max="14085" width="14" style="71" customWidth="1" collapsed="1"/>
    <col min="14086" max="14086" width="3.7109375" style="71" customWidth="1" collapsed="1"/>
    <col min="14087" max="14091" width="10.42578125" style="71" customWidth="1" collapsed="1"/>
    <col min="14092" max="14092" width="11.85546875" style="71" customWidth="1" collapsed="1"/>
    <col min="14093" max="14095" width="10.42578125" style="71" customWidth="1" collapsed="1"/>
    <col min="14096" max="14096" width="10.85546875" style="71" customWidth="1" collapsed="1"/>
    <col min="14097" max="14097" width="12.42578125" style="71" customWidth="1" collapsed="1"/>
    <col min="14098" max="14098" width="12.5703125" style="71" bestFit="1" customWidth="1" collapsed="1"/>
    <col min="14099" max="14099" width="12.7109375" style="71" bestFit="1" customWidth="1" collapsed="1"/>
    <col min="14100" max="14100" width="6.28515625" style="71" bestFit="1" customWidth="1" collapsed="1"/>
    <col min="14101" max="14339" width="11.42578125" style="71" collapsed="1"/>
    <col min="14340" max="14340" width="5" style="71" customWidth="1" collapsed="1"/>
    <col min="14341" max="14341" width="14" style="71" customWidth="1" collapsed="1"/>
    <col min="14342" max="14342" width="3.7109375" style="71" customWidth="1" collapsed="1"/>
    <col min="14343" max="14347" width="10.42578125" style="71" customWidth="1" collapsed="1"/>
    <col min="14348" max="14348" width="11.85546875" style="71" customWidth="1" collapsed="1"/>
    <col min="14349" max="14351" width="10.42578125" style="71" customWidth="1" collapsed="1"/>
    <col min="14352" max="14352" width="10.85546875" style="71" customWidth="1" collapsed="1"/>
    <col min="14353" max="14353" width="12.42578125" style="71" customWidth="1" collapsed="1"/>
    <col min="14354" max="14354" width="12.5703125" style="71" bestFit="1" customWidth="1" collapsed="1"/>
    <col min="14355" max="14355" width="12.7109375" style="71" bestFit="1" customWidth="1" collapsed="1"/>
    <col min="14356" max="14356" width="6.28515625" style="71" bestFit="1" customWidth="1" collapsed="1"/>
    <col min="14357" max="14595" width="11.42578125" style="71" collapsed="1"/>
    <col min="14596" max="14596" width="5" style="71" customWidth="1" collapsed="1"/>
    <col min="14597" max="14597" width="14" style="71" customWidth="1" collapsed="1"/>
    <col min="14598" max="14598" width="3.7109375" style="71" customWidth="1" collapsed="1"/>
    <col min="14599" max="14603" width="10.42578125" style="71" customWidth="1" collapsed="1"/>
    <col min="14604" max="14604" width="11.85546875" style="71" customWidth="1" collapsed="1"/>
    <col min="14605" max="14607" width="10.42578125" style="71" customWidth="1" collapsed="1"/>
    <col min="14608" max="14608" width="10.85546875" style="71" customWidth="1" collapsed="1"/>
    <col min="14609" max="14609" width="12.42578125" style="71" customWidth="1" collapsed="1"/>
    <col min="14610" max="14610" width="12.5703125" style="71" bestFit="1" customWidth="1" collapsed="1"/>
    <col min="14611" max="14611" width="12.7109375" style="71" bestFit="1" customWidth="1" collapsed="1"/>
    <col min="14612" max="14612" width="6.28515625" style="71" bestFit="1" customWidth="1" collapsed="1"/>
    <col min="14613" max="14851" width="11.42578125" style="71" collapsed="1"/>
    <col min="14852" max="14852" width="5" style="71" customWidth="1" collapsed="1"/>
    <col min="14853" max="14853" width="14" style="71" customWidth="1" collapsed="1"/>
    <col min="14854" max="14854" width="3.7109375" style="71" customWidth="1" collapsed="1"/>
    <col min="14855" max="14859" width="10.42578125" style="71" customWidth="1" collapsed="1"/>
    <col min="14860" max="14860" width="11.85546875" style="71" customWidth="1" collapsed="1"/>
    <col min="14861" max="14863" width="10.42578125" style="71" customWidth="1" collapsed="1"/>
    <col min="14864" max="14864" width="10.85546875" style="71" customWidth="1" collapsed="1"/>
    <col min="14865" max="14865" width="12.42578125" style="71" customWidth="1" collapsed="1"/>
    <col min="14866" max="14866" width="12.5703125" style="71" bestFit="1" customWidth="1" collapsed="1"/>
    <col min="14867" max="14867" width="12.7109375" style="71" bestFit="1" customWidth="1" collapsed="1"/>
    <col min="14868" max="14868" width="6.28515625" style="71" bestFit="1" customWidth="1" collapsed="1"/>
    <col min="14869" max="15107" width="11.42578125" style="71" collapsed="1"/>
    <col min="15108" max="15108" width="5" style="71" customWidth="1" collapsed="1"/>
    <col min="15109" max="15109" width="14" style="71" customWidth="1" collapsed="1"/>
    <col min="15110" max="15110" width="3.7109375" style="71" customWidth="1" collapsed="1"/>
    <col min="15111" max="15115" width="10.42578125" style="71" customWidth="1" collapsed="1"/>
    <col min="15116" max="15116" width="11.85546875" style="71" customWidth="1" collapsed="1"/>
    <col min="15117" max="15119" width="10.42578125" style="71" customWidth="1" collapsed="1"/>
    <col min="15120" max="15120" width="10.85546875" style="71" customWidth="1" collapsed="1"/>
    <col min="15121" max="15121" width="12.42578125" style="71" customWidth="1" collapsed="1"/>
    <col min="15122" max="15122" width="12.5703125" style="71" bestFit="1" customWidth="1" collapsed="1"/>
    <col min="15123" max="15123" width="12.7109375" style="71" bestFit="1" customWidth="1" collapsed="1"/>
    <col min="15124" max="15124" width="6.28515625" style="71" bestFit="1" customWidth="1" collapsed="1"/>
    <col min="15125" max="15363" width="11.42578125" style="71" collapsed="1"/>
    <col min="15364" max="15364" width="5" style="71" customWidth="1" collapsed="1"/>
    <col min="15365" max="15365" width="14" style="71" customWidth="1" collapsed="1"/>
    <col min="15366" max="15366" width="3.7109375" style="71" customWidth="1" collapsed="1"/>
    <col min="15367" max="15371" width="10.42578125" style="71" customWidth="1" collapsed="1"/>
    <col min="15372" max="15372" width="11.85546875" style="71" customWidth="1" collapsed="1"/>
    <col min="15373" max="15375" width="10.42578125" style="71" customWidth="1" collapsed="1"/>
    <col min="15376" max="15376" width="10.85546875" style="71" customWidth="1" collapsed="1"/>
    <col min="15377" max="15377" width="12.42578125" style="71" customWidth="1" collapsed="1"/>
    <col min="15378" max="15378" width="12.5703125" style="71" bestFit="1" customWidth="1" collapsed="1"/>
    <col min="15379" max="15379" width="12.7109375" style="71" bestFit="1" customWidth="1" collapsed="1"/>
    <col min="15380" max="15380" width="6.28515625" style="71" bestFit="1" customWidth="1" collapsed="1"/>
    <col min="15381" max="15619" width="11.42578125" style="71" collapsed="1"/>
    <col min="15620" max="15620" width="5" style="71" customWidth="1" collapsed="1"/>
    <col min="15621" max="15621" width="14" style="71" customWidth="1" collapsed="1"/>
    <col min="15622" max="15622" width="3.7109375" style="71" customWidth="1" collapsed="1"/>
    <col min="15623" max="15627" width="10.42578125" style="71" customWidth="1" collapsed="1"/>
    <col min="15628" max="15628" width="11.85546875" style="71" customWidth="1" collapsed="1"/>
    <col min="15629" max="15631" width="10.42578125" style="71" customWidth="1" collapsed="1"/>
    <col min="15632" max="15632" width="10.85546875" style="71" customWidth="1" collapsed="1"/>
    <col min="15633" max="15633" width="12.42578125" style="71" customWidth="1" collapsed="1"/>
    <col min="15634" max="15634" width="12.5703125" style="71" bestFit="1" customWidth="1" collapsed="1"/>
    <col min="15635" max="15635" width="12.7109375" style="71" bestFit="1" customWidth="1" collapsed="1"/>
    <col min="15636" max="15636" width="6.28515625" style="71" bestFit="1" customWidth="1" collapsed="1"/>
    <col min="15637" max="15875" width="11.42578125" style="71" collapsed="1"/>
    <col min="15876" max="15876" width="5" style="71" customWidth="1" collapsed="1"/>
    <col min="15877" max="15877" width="14" style="71" customWidth="1" collapsed="1"/>
    <col min="15878" max="15878" width="3.7109375" style="71" customWidth="1" collapsed="1"/>
    <col min="15879" max="15883" width="10.42578125" style="71" customWidth="1" collapsed="1"/>
    <col min="15884" max="15884" width="11.85546875" style="71" customWidth="1" collapsed="1"/>
    <col min="15885" max="15887" width="10.42578125" style="71" customWidth="1" collapsed="1"/>
    <col min="15888" max="15888" width="10.85546875" style="71" customWidth="1" collapsed="1"/>
    <col min="15889" max="15889" width="12.42578125" style="71" customWidth="1" collapsed="1"/>
    <col min="15890" max="15890" width="12.5703125" style="71" bestFit="1" customWidth="1" collapsed="1"/>
    <col min="15891" max="15891" width="12.7109375" style="71" bestFit="1" customWidth="1" collapsed="1"/>
    <col min="15892" max="15892" width="6.28515625" style="71" bestFit="1" customWidth="1" collapsed="1"/>
    <col min="15893" max="16131" width="11.42578125" style="71" collapsed="1"/>
    <col min="16132" max="16132" width="5" style="71" customWidth="1" collapsed="1"/>
    <col min="16133" max="16133" width="14" style="71" customWidth="1" collapsed="1"/>
    <col min="16134" max="16134" width="3.7109375" style="71" customWidth="1" collapsed="1"/>
    <col min="16135" max="16139" width="10.42578125" style="71" customWidth="1" collapsed="1"/>
    <col min="16140" max="16140" width="11.85546875" style="71" customWidth="1" collapsed="1"/>
    <col min="16141" max="16143" width="10.42578125" style="71" customWidth="1" collapsed="1"/>
    <col min="16144" max="16144" width="10.85546875" style="71" customWidth="1" collapsed="1"/>
    <col min="16145" max="16145" width="12.42578125" style="71" customWidth="1" collapsed="1"/>
    <col min="16146" max="16146" width="12.5703125" style="71" bestFit="1" customWidth="1" collapsed="1"/>
    <col min="16147" max="16147" width="12.7109375" style="71" bestFit="1" customWidth="1" collapsed="1"/>
    <col min="16148" max="16148" width="6.28515625" style="71" bestFit="1" customWidth="1" collapsed="1"/>
    <col min="16149" max="16384" width="11.42578125" style="71" collapsed="1"/>
  </cols>
  <sheetData>
    <row r="1" spans="1:20" ht="29.25" customHeight="1" thickBot="1" x14ac:dyDescent="0.25">
      <c r="A1" s="431"/>
      <c r="B1" s="432"/>
      <c r="C1" s="428" t="s">
        <v>81</v>
      </c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30"/>
      <c r="R1" s="426"/>
    </row>
    <row r="2" spans="1:20" ht="29.25" customHeight="1" thickBot="1" x14ac:dyDescent="0.25">
      <c r="A2" s="433"/>
      <c r="B2" s="434"/>
      <c r="C2" s="387" t="str">
        <f>+CONCATENATE(Informe!B10," - ",Informe!E10)</f>
        <v>ENV-09-32-0853-25 - MANTENIMIENTO PREVENTIVO, CORRECTIVO CON SUMINISTRO DE REPUESTOS PARA
LAS PLANTAS ELECTRICAS SEGUN REQUERIMIENTO DEL MUNICIPIO DE ENVIGADO.</v>
      </c>
      <c r="D2" s="388"/>
      <c r="E2" s="388"/>
      <c r="F2" s="388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9"/>
      <c r="R2" s="427"/>
    </row>
    <row r="3" spans="1:20" s="72" customFormat="1" ht="11.25" customHeight="1" x14ac:dyDescent="0.25">
      <c r="A3" s="390" t="s">
        <v>82</v>
      </c>
      <c r="B3" s="392" t="s">
        <v>83</v>
      </c>
      <c r="C3" s="393"/>
      <c r="D3" s="400"/>
      <c r="E3" s="401"/>
      <c r="F3" s="401"/>
      <c r="G3" s="400"/>
      <c r="H3" s="401"/>
      <c r="I3" s="401"/>
      <c r="J3" s="401"/>
      <c r="K3" s="401"/>
      <c r="L3" s="401"/>
      <c r="M3" s="401"/>
      <c r="N3" s="401"/>
      <c r="O3" s="402"/>
      <c r="P3" s="396" t="s">
        <v>84</v>
      </c>
      <c r="Q3" s="398" t="s">
        <v>85</v>
      </c>
      <c r="R3" s="424" t="s">
        <v>91</v>
      </c>
    </row>
    <row r="4" spans="1:20" s="72" customFormat="1" ht="12" thickBot="1" x14ac:dyDescent="0.3">
      <c r="A4" s="391"/>
      <c r="B4" s="394"/>
      <c r="C4" s="395"/>
      <c r="D4" s="131" t="s">
        <v>90</v>
      </c>
      <c r="E4" s="131" t="s">
        <v>156</v>
      </c>
      <c r="F4" s="131" t="s">
        <v>157</v>
      </c>
      <c r="G4" s="131" t="s">
        <v>158</v>
      </c>
      <c r="H4" s="131"/>
      <c r="I4" s="131"/>
      <c r="J4" s="131"/>
      <c r="K4" s="131"/>
      <c r="L4" s="131"/>
      <c r="M4" s="131"/>
      <c r="N4" s="131"/>
      <c r="O4" s="131"/>
      <c r="P4" s="397"/>
      <c r="Q4" s="399"/>
      <c r="R4" s="425"/>
    </row>
    <row r="5" spans="1:20" s="77" customFormat="1" ht="3.75" customHeight="1" thickBot="1" x14ac:dyDescent="0.25">
      <c r="A5" s="73" t="s">
        <v>1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5"/>
      <c r="Q5" s="76"/>
    </row>
    <row r="6" spans="1:20" s="84" customFormat="1" ht="11.25" customHeight="1" thickBot="1" x14ac:dyDescent="0.25">
      <c r="A6" s="379"/>
      <c r="B6" s="382"/>
      <c r="C6" s="385" t="s">
        <v>86</v>
      </c>
      <c r="D6" s="78">
        <f>+D7/$R$66</f>
        <v>0.1038961038961039</v>
      </c>
      <c r="E6" s="78">
        <f>+E7/$R$66</f>
        <v>0.12033975772127033</v>
      </c>
      <c r="F6" s="78">
        <f t="shared" ref="F6:O6" si="0">+F7/$R$66</f>
        <v>0.31168831168831168</v>
      </c>
      <c r="G6" s="78">
        <f t="shared" si="0"/>
        <v>0.46407582669431408</v>
      </c>
      <c r="H6" s="78">
        <f t="shared" si="0"/>
        <v>0</v>
      </c>
      <c r="I6" s="78">
        <f t="shared" si="0"/>
        <v>0</v>
      </c>
      <c r="J6" s="78">
        <f t="shared" si="0"/>
        <v>0</v>
      </c>
      <c r="K6" s="78">
        <f t="shared" si="0"/>
        <v>0</v>
      </c>
      <c r="L6" s="78">
        <f t="shared" si="0"/>
        <v>0</v>
      </c>
      <c r="M6" s="78">
        <f t="shared" si="0"/>
        <v>0</v>
      </c>
      <c r="N6" s="78">
        <f t="shared" si="0"/>
        <v>0</v>
      </c>
      <c r="O6" s="78">
        <f t="shared" si="0"/>
        <v>0</v>
      </c>
      <c r="P6" s="79">
        <f>SUM(D6:O6)</f>
        <v>1</v>
      </c>
      <c r="Q6" s="80">
        <f>+SUM(D6:O6)</f>
        <v>1</v>
      </c>
      <c r="R6" s="81"/>
      <c r="S6" s="82"/>
      <c r="T6" s="83"/>
    </row>
    <row r="7" spans="1:20" s="84" customFormat="1" ht="11.25" customHeight="1" thickBot="1" x14ac:dyDescent="0.3">
      <c r="A7" s="380"/>
      <c r="B7" s="383"/>
      <c r="C7" s="386"/>
      <c r="D7" s="128">
        <v>2380000</v>
      </c>
      <c r="E7" s="128">
        <v>2756683</v>
      </c>
      <c r="F7" s="128">
        <v>7140000</v>
      </c>
      <c r="G7" s="128">
        <v>10630817</v>
      </c>
      <c r="H7" s="128"/>
      <c r="I7" s="128"/>
      <c r="J7" s="128"/>
      <c r="K7" s="128"/>
      <c r="L7" s="128"/>
      <c r="M7" s="128"/>
      <c r="N7" s="128"/>
      <c r="O7" s="128"/>
      <c r="P7" s="85">
        <f>+SUM(D7:O7)</f>
        <v>22907500</v>
      </c>
      <c r="Q7" s="86">
        <f>SUM(D7:O7)</f>
        <v>22907500</v>
      </c>
      <c r="R7" s="87"/>
      <c r="S7" s="82"/>
      <c r="T7" s="83"/>
    </row>
    <row r="8" spans="1:20" s="84" customFormat="1" ht="12" customHeight="1" x14ac:dyDescent="0.2">
      <c r="A8" s="380"/>
      <c r="B8" s="383"/>
      <c r="C8" s="385" t="s">
        <v>87</v>
      </c>
      <c r="D8" s="88">
        <f>+D9/$R$66</f>
        <v>0.1038961038961039</v>
      </c>
      <c r="E8" s="88">
        <f t="shared" ref="E8" si="1">+E9/$R$66</f>
        <v>0.12033975772127033</v>
      </c>
      <c r="F8" s="88">
        <f t="shared" ref="F8" si="2">+F9/$R$66</f>
        <v>0.31168831168831168</v>
      </c>
      <c r="G8" s="88">
        <f t="shared" ref="G8" si="3">+G9/$R$66</f>
        <v>0.46407582669431408</v>
      </c>
      <c r="H8" s="88">
        <f t="shared" ref="H8" si="4">+H9/$R$66</f>
        <v>0</v>
      </c>
      <c r="I8" s="88">
        <f t="shared" ref="I8" si="5">+I9/$R$66</f>
        <v>0</v>
      </c>
      <c r="J8" s="88">
        <f t="shared" ref="J8" si="6">+J9/$R$66</f>
        <v>0</v>
      </c>
      <c r="K8" s="88">
        <f t="shared" ref="K8" si="7">+K9/$R$66</f>
        <v>0</v>
      </c>
      <c r="L8" s="88">
        <f t="shared" ref="L8" si="8">+L9/$R$66</f>
        <v>0</v>
      </c>
      <c r="M8" s="88">
        <f t="shared" ref="M8" si="9">+M9/$R$66</f>
        <v>0</v>
      </c>
      <c r="N8" s="88">
        <f t="shared" ref="N8" si="10">+N9/$R$66</f>
        <v>0</v>
      </c>
      <c r="O8" s="88">
        <f t="shared" ref="O8" si="11">+O9/$R$66</f>
        <v>0</v>
      </c>
      <c r="P8" s="79">
        <f>SUM(D8:O8)</f>
        <v>1</v>
      </c>
      <c r="Q8" s="80">
        <f>+SUM(D8:O8)</f>
        <v>1</v>
      </c>
      <c r="R8" s="87"/>
      <c r="S8" s="82"/>
      <c r="T8" s="83"/>
    </row>
    <row r="9" spans="1:20" s="84" customFormat="1" ht="12.75" customHeight="1" thickBot="1" x14ac:dyDescent="0.3">
      <c r="A9" s="381"/>
      <c r="B9" s="384"/>
      <c r="C9" s="386"/>
      <c r="D9" s="129">
        <v>2380000</v>
      </c>
      <c r="E9" s="129">
        <v>2756683</v>
      </c>
      <c r="F9" s="129">
        <v>7140000</v>
      </c>
      <c r="G9" s="129">
        <v>10630817</v>
      </c>
      <c r="H9" s="129"/>
      <c r="I9" s="130"/>
      <c r="J9" s="130"/>
      <c r="K9" s="130"/>
      <c r="L9" s="130"/>
      <c r="M9" s="130"/>
      <c r="N9" s="130"/>
      <c r="O9" s="130"/>
      <c r="P9" s="85">
        <f>+SUM(D9:O9)</f>
        <v>22907500</v>
      </c>
      <c r="Q9" s="86">
        <f>SUM(D9:O9)</f>
        <v>22907500</v>
      </c>
      <c r="R9" s="87"/>
      <c r="S9" s="82"/>
      <c r="T9" s="83"/>
    </row>
    <row r="10" spans="1:20" s="98" customFormat="1" ht="3.75" customHeight="1" thickBot="1" x14ac:dyDescent="0.25">
      <c r="A10" s="89"/>
      <c r="B10" s="90"/>
      <c r="C10" s="91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3">
        <f>SUM(D10:O10)</f>
        <v>0</v>
      </c>
      <c r="Q10" s="94"/>
      <c r="R10" s="95"/>
      <c r="S10" s="96"/>
      <c r="T10" s="97"/>
    </row>
    <row r="11" spans="1:20" s="84" customFormat="1" ht="11.25" customHeight="1" thickBot="1" x14ac:dyDescent="0.25">
      <c r="A11" s="379"/>
      <c r="B11" s="382"/>
      <c r="C11" s="385" t="s">
        <v>86</v>
      </c>
      <c r="D11" s="78">
        <f>+D12/$R$66</f>
        <v>0</v>
      </c>
      <c r="E11" s="78">
        <f t="shared" ref="E11" si="12">+E12/$R$66</f>
        <v>0</v>
      </c>
      <c r="F11" s="78">
        <f t="shared" ref="F11" si="13">+F12/$R$66</f>
        <v>0</v>
      </c>
      <c r="G11" s="78">
        <f t="shared" ref="G11" si="14">+G12/$R$66</f>
        <v>0</v>
      </c>
      <c r="H11" s="78">
        <f t="shared" ref="H11" si="15">+H12/$R$66</f>
        <v>0</v>
      </c>
      <c r="I11" s="78">
        <f t="shared" ref="I11" si="16">+I12/$R$66</f>
        <v>0</v>
      </c>
      <c r="J11" s="78">
        <f t="shared" ref="J11" si="17">+J12/$R$66</f>
        <v>0</v>
      </c>
      <c r="K11" s="78">
        <f t="shared" ref="K11" si="18">+K12/$R$66</f>
        <v>0</v>
      </c>
      <c r="L11" s="78">
        <f t="shared" ref="L11" si="19">+L12/$R$66</f>
        <v>0</v>
      </c>
      <c r="M11" s="78">
        <f t="shared" ref="M11" si="20">+M12/$R$66</f>
        <v>0</v>
      </c>
      <c r="N11" s="78">
        <f t="shared" ref="N11" si="21">+N12/$R$66</f>
        <v>0</v>
      </c>
      <c r="O11" s="78">
        <f t="shared" ref="O11" si="22">+O12/$R$66</f>
        <v>0</v>
      </c>
      <c r="P11" s="79">
        <f>SUM(D11:O11)</f>
        <v>0</v>
      </c>
      <c r="Q11" s="80"/>
      <c r="R11" s="81"/>
      <c r="S11" s="82"/>
      <c r="T11" s="83"/>
    </row>
    <row r="12" spans="1:20" s="84" customFormat="1" ht="11.25" customHeight="1" thickBot="1" x14ac:dyDescent="0.3">
      <c r="A12" s="380"/>
      <c r="B12" s="383"/>
      <c r="C12" s="386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28"/>
      <c r="P12" s="85"/>
      <c r="Q12" s="86">
        <f>SUM(D12:O12)</f>
        <v>0</v>
      </c>
      <c r="R12" s="87"/>
      <c r="S12" s="82"/>
      <c r="T12" s="83"/>
    </row>
    <row r="13" spans="1:20" s="84" customFormat="1" ht="12" customHeight="1" x14ac:dyDescent="0.2">
      <c r="A13" s="380"/>
      <c r="B13" s="383"/>
      <c r="C13" s="385" t="s">
        <v>87</v>
      </c>
      <c r="D13" s="88">
        <f>+D14/$R$66</f>
        <v>0</v>
      </c>
      <c r="E13" s="88">
        <f t="shared" ref="E13" si="23">+E14/$R$66</f>
        <v>0</v>
      </c>
      <c r="F13" s="88">
        <f t="shared" ref="F13" si="24">+F14/$R$66</f>
        <v>0</v>
      </c>
      <c r="G13" s="88">
        <f t="shared" ref="G13" si="25">+G14/$R$66</f>
        <v>0</v>
      </c>
      <c r="H13" s="88">
        <f t="shared" ref="H13" si="26">+H14/$R$66</f>
        <v>0</v>
      </c>
      <c r="I13" s="88">
        <f t="shared" ref="I13" si="27">+I14/$R$66</f>
        <v>0</v>
      </c>
      <c r="J13" s="88">
        <f t="shared" ref="J13" si="28">+J14/$R$66</f>
        <v>0</v>
      </c>
      <c r="K13" s="88">
        <f t="shared" ref="K13" si="29">+K14/$R$66</f>
        <v>0</v>
      </c>
      <c r="L13" s="88">
        <f t="shared" ref="L13" si="30">+L14/$R$66</f>
        <v>0</v>
      </c>
      <c r="M13" s="88">
        <f t="shared" ref="M13" si="31">+M14/$R$66</f>
        <v>0</v>
      </c>
      <c r="N13" s="88">
        <f t="shared" ref="N13" si="32">+N14/$R$66</f>
        <v>0</v>
      </c>
      <c r="O13" s="88">
        <f t="shared" ref="O13" si="33">+O14/$R$66</f>
        <v>0</v>
      </c>
      <c r="P13" s="79">
        <f>SUM(D13:O13)</f>
        <v>0</v>
      </c>
      <c r="Q13" s="80"/>
      <c r="R13" s="87"/>
      <c r="S13" s="82"/>
      <c r="T13" s="83"/>
    </row>
    <row r="14" spans="1:20" s="84" customFormat="1" ht="12.75" customHeight="1" thickBot="1" x14ac:dyDescent="0.3">
      <c r="A14" s="381"/>
      <c r="B14" s="384"/>
      <c r="C14" s="386"/>
      <c r="D14" s="129"/>
      <c r="E14" s="129"/>
      <c r="F14" s="129"/>
      <c r="G14" s="129"/>
      <c r="H14" s="129"/>
      <c r="I14" s="130"/>
      <c r="J14" s="130"/>
      <c r="K14" s="130"/>
      <c r="L14" s="130"/>
      <c r="M14" s="130"/>
      <c r="N14" s="130"/>
      <c r="O14" s="130"/>
      <c r="P14" s="85"/>
      <c r="Q14" s="86">
        <f>SUM(D14:O14)</f>
        <v>0</v>
      </c>
      <c r="R14" s="87"/>
      <c r="S14" s="82"/>
      <c r="T14" s="83"/>
    </row>
    <row r="15" spans="1:20" s="98" customFormat="1" ht="3.75" customHeight="1" thickBot="1" x14ac:dyDescent="0.25">
      <c r="A15" s="89"/>
      <c r="B15" s="90"/>
      <c r="C15" s="91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3">
        <f>SUM(D15:O15)</f>
        <v>0</v>
      </c>
      <c r="Q15" s="94"/>
      <c r="R15" s="95"/>
      <c r="S15" s="96"/>
      <c r="T15" s="97"/>
    </row>
    <row r="16" spans="1:20" s="84" customFormat="1" ht="11.25" customHeight="1" thickBot="1" x14ac:dyDescent="0.25">
      <c r="A16" s="379"/>
      <c r="B16" s="382"/>
      <c r="C16" s="385" t="s">
        <v>86</v>
      </c>
      <c r="D16" s="78">
        <f>+D17/$R$66</f>
        <v>0</v>
      </c>
      <c r="E16" s="78">
        <f t="shared" ref="E16" si="34">+E17/$R$66</f>
        <v>0</v>
      </c>
      <c r="F16" s="78">
        <f t="shared" ref="F16" si="35">+F17/$R$66</f>
        <v>0</v>
      </c>
      <c r="G16" s="78">
        <f t="shared" ref="G16" si="36">+G17/$R$66</f>
        <v>0</v>
      </c>
      <c r="H16" s="78">
        <f t="shared" ref="H16" si="37">+H17/$R$66</f>
        <v>0</v>
      </c>
      <c r="I16" s="78">
        <f t="shared" ref="I16" si="38">+I17/$R$66</f>
        <v>0</v>
      </c>
      <c r="J16" s="78">
        <f t="shared" ref="J16" si="39">+J17/$R$66</f>
        <v>0</v>
      </c>
      <c r="K16" s="78">
        <f t="shared" ref="K16" si="40">+K17/$R$66</f>
        <v>0</v>
      </c>
      <c r="L16" s="78">
        <f t="shared" ref="L16" si="41">+L17/$R$66</f>
        <v>0</v>
      </c>
      <c r="M16" s="78">
        <f t="shared" ref="M16" si="42">+M17/$R$66</f>
        <v>0</v>
      </c>
      <c r="N16" s="78">
        <f t="shared" ref="N16" si="43">+N17/$R$66</f>
        <v>0</v>
      </c>
      <c r="O16" s="78">
        <f t="shared" ref="O16" si="44">+O17/$R$66</f>
        <v>0</v>
      </c>
      <c r="P16" s="79">
        <f>SUM(D16:O16)</f>
        <v>0</v>
      </c>
      <c r="Q16" s="80"/>
      <c r="R16" s="81"/>
      <c r="S16" s="82"/>
      <c r="T16" s="83"/>
    </row>
    <row r="17" spans="1:20" s="84" customFormat="1" ht="11.25" customHeight="1" thickBot="1" x14ac:dyDescent="0.3">
      <c r="A17" s="380"/>
      <c r="B17" s="383"/>
      <c r="C17" s="386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85"/>
      <c r="Q17" s="86">
        <f>SUM(D17:O17)</f>
        <v>0</v>
      </c>
      <c r="R17" s="87"/>
      <c r="S17" s="82"/>
      <c r="T17" s="83"/>
    </row>
    <row r="18" spans="1:20" s="84" customFormat="1" ht="12" customHeight="1" x14ac:dyDescent="0.2">
      <c r="A18" s="380"/>
      <c r="B18" s="383"/>
      <c r="C18" s="385" t="s">
        <v>87</v>
      </c>
      <c r="D18" s="88">
        <f>+D19/$R$66</f>
        <v>0</v>
      </c>
      <c r="E18" s="88">
        <f t="shared" ref="E18" si="45">+E19/$R$66</f>
        <v>0</v>
      </c>
      <c r="F18" s="88">
        <f t="shared" ref="F18" si="46">+F19/$R$66</f>
        <v>0</v>
      </c>
      <c r="G18" s="88">
        <f t="shared" ref="G18" si="47">+G19/$R$66</f>
        <v>0</v>
      </c>
      <c r="H18" s="88">
        <f t="shared" ref="H18" si="48">+H19/$R$66</f>
        <v>0</v>
      </c>
      <c r="I18" s="88">
        <f t="shared" ref="I18" si="49">+I19/$R$66</f>
        <v>0</v>
      </c>
      <c r="J18" s="88">
        <f t="shared" ref="J18" si="50">+J19/$R$66</f>
        <v>0</v>
      </c>
      <c r="K18" s="88">
        <f t="shared" ref="K18" si="51">+K19/$R$66</f>
        <v>0</v>
      </c>
      <c r="L18" s="88">
        <f t="shared" ref="L18" si="52">+L19/$R$66</f>
        <v>0</v>
      </c>
      <c r="M18" s="88">
        <f t="shared" ref="M18" si="53">+M19/$R$66</f>
        <v>0</v>
      </c>
      <c r="N18" s="88">
        <f t="shared" ref="N18" si="54">+N19/$R$66</f>
        <v>0</v>
      </c>
      <c r="O18" s="88">
        <f t="shared" ref="O18" si="55">+O19/$R$66</f>
        <v>0</v>
      </c>
      <c r="P18" s="79">
        <f>SUM(D18:O18)</f>
        <v>0</v>
      </c>
      <c r="Q18" s="80"/>
      <c r="R18" s="87"/>
      <c r="S18" s="82"/>
      <c r="T18" s="83"/>
    </row>
    <row r="19" spans="1:20" s="84" customFormat="1" ht="12.75" customHeight="1" thickBot="1" x14ac:dyDescent="0.3">
      <c r="A19" s="381"/>
      <c r="B19" s="384"/>
      <c r="C19" s="386"/>
      <c r="D19" s="129"/>
      <c r="E19" s="129"/>
      <c r="F19" s="129"/>
      <c r="G19" s="129"/>
      <c r="H19" s="129"/>
      <c r="I19" s="130"/>
      <c r="J19" s="130"/>
      <c r="K19" s="130"/>
      <c r="L19" s="130"/>
      <c r="M19" s="130"/>
      <c r="N19" s="130"/>
      <c r="O19" s="130"/>
      <c r="P19" s="85"/>
      <c r="Q19" s="86">
        <f>SUM(D19:O19)</f>
        <v>0</v>
      </c>
      <c r="R19" s="87"/>
      <c r="S19" s="82"/>
      <c r="T19" s="83"/>
    </row>
    <row r="20" spans="1:20" s="98" customFormat="1" ht="3.75" customHeight="1" thickBot="1" x14ac:dyDescent="0.25">
      <c r="A20" s="89"/>
      <c r="B20" s="90"/>
      <c r="C20" s="91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3">
        <f>SUM(D20:O20)</f>
        <v>0</v>
      </c>
      <c r="Q20" s="94"/>
      <c r="R20" s="95"/>
      <c r="S20" s="96"/>
      <c r="T20" s="97"/>
    </row>
    <row r="21" spans="1:20" s="84" customFormat="1" ht="11.25" customHeight="1" thickBot="1" x14ac:dyDescent="0.25">
      <c r="A21" s="379"/>
      <c r="B21" s="382"/>
      <c r="C21" s="385" t="s">
        <v>86</v>
      </c>
      <c r="D21" s="78">
        <f>+D22/$R$66</f>
        <v>0</v>
      </c>
      <c r="E21" s="78">
        <f t="shared" ref="E21" si="56">+E22/$R$66</f>
        <v>0</v>
      </c>
      <c r="F21" s="78">
        <f t="shared" ref="F21" si="57">+F22/$R$66</f>
        <v>0</v>
      </c>
      <c r="G21" s="78">
        <f t="shared" ref="G21" si="58">+G22/$R$66</f>
        <v>0</v>
      </c>
      <c r="H21" s="78">
        <f t="shared" ref="H21" si="59">+H22/$R$66</f>
        <v>0</v>
      </c>
      <c r="I21" s="78">
        <f t="shared" ref="I21" si="60">+I22/$R$66</f>
        <v>0</v>
      </c>
      <c r="J21" s="78">
        <f t="shared" ref="J21" si="61">+J22/$R$66</f>
        <v>0</v>
      </c>
      <c r="K21" s="78">
        <f t="shared" ref="K21" si="62">+K22/$R$66</f>
        <v>0</v>
      </c>
      <c r="L21" s="78">
        <f t="shared" ref="L21" si="63">+L22/$R$66</f>
        <v>0</v>
      </c>
      <c r="M21" s="78">
        <f t="shared" ref="M21" si="64">+M22/$R$66</f>
        <v>0</v>
      </c>
      <c r="N21" s="78">
        <f t="shared" ref="N21" si="65">+N22/$R$66</f>
        <v>0</v>
      </c>
      <c r="O21" s="78">
        <f t="shared" ref="O21" si="66">+O22/$R$66</f>
        <v>0</v>
      </c>
      <c r="P21" s="79">
        <f>SUM(D21:O21)</f>
        <v>0</v>
      </c>
      <c r="Q21" s="80"/>
      <c r="R21" s="81"/>
      <c r="S21" s="82">
        <f>SUM(R6:R21)</f>
        <v>0</v>
      </c>
      <c r="T21" s="83"/>
    </row>
    <row r="22" spans="1:20" s="84" customFormat="1" ht="11.25" customHeight="1" thickBot="1" x14ac:dyDescent="0.3">
      <c r="A22" s="380"/>
      <c r="B22" s="383"/>
      <c r="C22" s="386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85"/>
      <c r="Q22" s="86">
        <f>SUM(D22:O22)</f>
        <v>0</v>
      </c>
      <c r="R22" s="87"/>
      <c r="S22" s="82"/>
      <c r="T22" s="83"/>
    </row>
    <row r="23" spans="1:20" s="84" customFormat="1" ht="12" customHeight="1" x14ac:dyDescent="0.2">
      <c r="A23" s="380"/>
      <c r="B23" s="383"/>
      <c r="C23" s="385" t="s">
        <v>87</v>
      </c>
      <c r="D23" s="88">
        <f>+D24/$R$66</f>
        <v>0</v>
      </c>
      <c r="E23" s="88">
        <f t="shared" ref="E23" si="67">+E24/$R$66</f>
        <v>0</v>
      </c>
      <c r="F23" s="88">
        <f t="shared" ref="F23" si="68">+F24/$R$66</f>
        <v>0</v>
      </c>
      <c r="G23" s="88">
        <f t="shared" ref="G23" si="69">+G24/$R$66</f>
        <v>0</v>
      </c>
      <c r="H23" s="88">
        <f t="shared" ref="H23" si="70">+H24/$R$66</f>
        <v>0</v>
      </c>
      <c r="I23" s="88">
        <f t="shared" ref="I23" si="71">+I24/$R$66</f>
        <v>0</v>
      </c>
      <c r="J23" s="88">
        <f t="shared" ref="J23" si="72">+J24/$R$66</f>
        <v>0</v>
      </c>
      <c r="K23" s="88">
        <f t="shared" ref="K23" si="73">+K24/$R$66</f>
        <v>0</v>
      </c>
      <c r="L23" s="88">
        <f t="shared" ref="L23" si="74">+L24/$R$66</f>
        <v>0</v>
      </c>
      <c r="M23" s="88">
        <f t="shared" ref="M23" si="75">+M24/$R$66</f>
        <v>0</v>
      </c>
      <c r="N23" s="88">
        <f t="shared" ref="N23" si="76">+N24/$R$66</f>
        <v>0</v>
      </c>
      <c r="O23" s="88">
        <f t="shared" ref="O23" si="77">+O24/$R$66</f>
        <v>0</v>
      </c>
      <c r="P23" s="79">
        <f>SUM(D23:O23)</f>
        <v>0</v>
      </c>
      <c r="Q23" s="80"/>
      <c r="R23" s="87"/>
      <c r="S23" s="82"/>
      <c r="T23" s="83"/>
    </row>
    <row r="24" spans="1:20" s="84" customFormat="1" ht="12.75" customHeight="1" thickBot="1" x14ac:dyDescent="0.3">
      <c r="A24" s="381"/>
      <c r="B24" s="384"/>
      <c r="C24" s="386"/>
      <c r="D24" s="129"/>
      <c r="E24" s="129"/>
      <c r="F24" s="129"/>
      <c r="G24" s="129"/>
      <c r="H24" s="129"/>
      <c r="I24" s="130"/>
      <c r="J24" s="130"/>
      <c r="K24" s="130"/>
      <c r="L24" s="130"/>
      <c r="M24" s="130"/>
      <c r="N24" s="130"/>
      <c r="O24" s="130"/>
      <c r="P24" s="85"/>
      <c r="Q24" s="86">
        <f>SUM(D24:O24)</f>
        <v>0</v>
      </c>
      <c r="R24" s="87"/>
      <c r="S24" s="82"/>
      <c r="T24" s="83"/>
    </row>
    <row r="25" spans="1:20" s="98" customFormat="1" ht="3.75" customHeight="1" thickBot="1" x14ac:dyDescent="0.25">
      <c r="A25" s="89"/>
      <c r="B25" s="90"/>
      <c r="C25" s="91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3">
        <f>SUM(D25:O25)</f>
        <v>0</v>
      </c>
      <c r="Q25" s="94"/>
      <c r="R25" s="95"/>
      <c r="S25" s="96"/>
      <c r="T25" s="97"/>
    </row>
    <row r="26" spans="1:20" s="84" customFormat="1" ht="11.25" customHeight="1" thickBot="1" x14ac:dyDescent="0.25">
      <c r="A26" s="379"/>
      <c r="B26" s="382"/>
      <c r="C26" s="385" t="s">
        <v>86</v>
      </c>
      <c r="D26" s="78">
        <f>+D27/$R$66</f>
        <v>0</v>
      </c>
      <c r="E26" s="78">
        <f t="shared" ref="E26" si="78">+E27/$R$66</f>
        <v>0</v>
      </c>
      <c r="F26" s="78">
        <f t="shared" ref="F26" si="79">+F27/$R$66</f>
        <v>0</v>
      </c>
      <c r="G26" s="78">
        <f t="shared" ref="G26" si="80">+G27/$R$66</f>
        <v>0</v>
      </c>
      <c r="H26" s="78">
        <f t="shared" ref="H26" si="81">+H27/$R$66</f>
        <v>0</v>
      </c>
      <c r="I26" s="78">
        <f t="shared" ref="I26" si="82">+I27/$R$66</f>
        <v>0</v>
      </c>
      <c r="J26" s="78">
        <f t="shared" ref="J26" si="83">+J27/$R$66</f>
        <v>0</v>
      </c>
      <c r="K26" s="78">
        <f t="shared" ref="K26" si="84">+K27/$R$66</f>
        <v>0</v>
      </c>
      <c r="L26" s="78">
        <f t="shared" ref="L26" si="85">+L27/$R$66</f>
        <v>0</v>
      </c>
      <c r="M26" s="78">
        <f t="shared" ref="M26" si="86">+M27/$R$66</f>
        <v>0</v>
      </c>
      <c r="N26" s="78">
        <f t="shared" ref="N26" si="87">+N27/$R$66</f>
        <v>0</v>
      </c>
      <c r="O26" s="78">
        <f t="shared" ref="O26" si="88">+O27/$R$66</f>
        <v>0</v>
      </c>
      <c r="P26" s="79">
        <f>SUM(D26:O26)</f>
        <v>0</v>
      </c>
      <c r="Q26" s="80"/>
      <c r="R26" s="81"/>
      <c r="S26" s="82"/>
      <c r="T26" s="83"/>
    </row>
    <row r="27" spans="1:20" s="84" customFormat="1" ht="11.25" customHeight="1" thickBot="1" x14ac:dyDescent="0.3">
      <c r="A27" s="380"/>
      <c r="B27" s="383"/>
      <c r="C27" s="386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85"/>
      <c r="Q27" s="86">
        <f>SUM(D27:O27)</f>
        <v>0</v>
      </c>
      <c r="R27" s="87"/>
      <c r="S27" s="82"/>
      <c r="T27" s="83"/>
    </row>
    <row r="28" spans="1:20" s="84" customFormat="1" ht="12" customHeight="1" x14ac:dyDescent="0.2">
      <c r="A28" s="380"/>
      <c r="B28" s="383"/>
      <c r="C28" s="385" t="s">
        <v>87</v>
      </c>
      <c r="D28" s="88">
        <f>+D29/$R$66</f>
        <v>0</v>
      </c>
      <c r="E28" s="88">
        <f t="shared" ref="E28" si="89">+E29/$R$66</f>
        <v>0</v>
      </c>
      <c r="F28" s="88">
        <f t="shared" ref="F28" si="90">+F29/$R$66</f>
        <v>0</v>
      </c>
      <c r="G28" s="88">
        <f t="shared" ref="G28" si="91">+G29/$R$66</f>
        <v>0</v>
      </c>
      <c r="H28" s="88">
        <f t="shared" ref="H28" si="92">+H29/$R$66</f>
        <v>0</v>
      </c>
      <c r="I28" s="88">
        <f t="shared" ref="I28" si="93">+I29/$R$66</f>
        <v>0</v>
      </c>
      <c r="J28" s="88">
        <f t="shared" ref="J28" si="94">+J29/$R$66</f>
        <v>0</v>
      </c>
      <c r="K28" s="88">
        <f t="shared" ref="K28" si="95">+K29/$R$66</f>
        <v>0</v>
      </c>
      <c r="L28" s="88">
        <f t="shared" ref="L28" si="96">+L29/$R$66</f>
        <v>0</v>
      </c>
      <c r="M28" s="88">
        <f t="shared" ref="M28" si="97">+M29/$R$66</f>
        <v>0</v>
      </c>
      <c r="N28" s="88">
        <f t="shared" ref="N28" si="98">+N29/$R$66</f>
        <v>0</v>
      </c>
      <c r="O28" s="88">
        <f t="shared" ref="O28" si="99">+O29/$R$66</f>
        <v>0</v>
      </c>
      <c r="P28" s="79">
        <f>SUM(D28:O28)</f>
        <v>0</v>
      </c>
      <c r="Q28" s="80"/>
      <c r="R28" s="87"/>
      <c r="S28" s="82"/>
      <c r="T28" s="83"/>
    </row>
    <row r="29" spans="1:20" s="84" customFormat="1" ht="12.75" customHeight="1" thickBot="1" x14ac:dyDescent="0.3">
      <c r="A29" s="381"/>
      <c r="B29" s="384"/>
      <c r="C29" s="386"/>
      <c r="D29" s="129"/>
      <c r="E29" s="129"/>
      <c r="F29" s="129"/>
      <c r="G29" s="129"/>
      <c r="H29" s="129"/>
      <c r="I29" s="130"/>
      <c r="J29" s="130"/>
      <c r="K29" s="130"/>
      <c r="L29" s="130"/>
      <c r="M29" s="130"/>
      <c r="N29" s="130"/>
      <c r="O29" s="130"/>
      <c r="P29" s="85"/>
      <c r="Q29" s="86">
        <f>SUM(D29:O29)</f>
        <v>0</v>
      </c>
      <c r="R29" s="87"/>
      <c r="S29" s="82"/>
      <c r="T29" s="83"/>
    </row>
    <row r="30" spans="1:20" s="98" customFormat="1" ht="3.75" customHeight="1" thickBot="1" x14ac:dyDescent="0.25">
      <c r="A30" s="89"/>
      <c r="B30" s="90"/>
      <c r="C30" s="91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3">
        <v>0</v>
      </c>
      <c r="Q30" s="94"/>
      <c r="R30" s="95"/>
      <c r="S30" s="96"/>
      <c r="T30" s="97"/>
    </row>
    <row r="31" spans="1:20" s="84" customFormat="1" ht="11.25" customHeight="1" thickBot="1" x14ac:dyDescent="0.25">
      <c r="A31" s="379"/>
      <c r="B31" s="382"/>
      <c r="C31" s="385" t="s">
        <v>86</v>
      </c>
      <c r="D31" s="78">
        <f>+D32/$R$66</f>
        <v>0</v>
      </c>
      <c r="E31" s="78">
        <f t="shared" ref="E31" si="100">+E32/$R$66</f>
        <v>0</v>
      </c>
      <c r="F31" s="78">
        <f t="shared" ref="F31" si="101">+F32/$R$66</f>
        <v>0</v>
      </c>
      <c r="G31" s="78">
        <f t="shared" ref="G31" si="102">+G32/$R$66</f>
        <v>0</v>
      </c>
      <c r="H31" s="78">
        <f t="shared" ref="H31" si="103">+H32/$R$66</f>
        <v>0</v>
      </c>
      <c r="I31" s="78">
        <f t="shared" ref="I31" si="104">+I32/$R$66</f>
        <v>0</v>
      </c>
      <c r="J31" s="78">
        <f t="shared" ref="J31" si="105">+J32/$R$66</f>
        <v>0</v>
      </c>
      <c r="K31" s="78">
        <f t="shared" ref="K31" si="106">+K32/$R$66</f>
        <v>0</v>
      </c>
      <c r="L31" s="78">
        <f t="shared" ref="L31" si="107">+L32/$R$66</f>
        <v>0</v>
      </c>
      <c r="M31" s="78">
        <f t="shared" ref="M31" si="108">+M32/$R$66</f>
        <v>0</v>
      </c>
      <c r="N31" s="78">
        <f t="shared" ref="N31" si="109">+N32/$R$66</f>
        <v>0</v>
      </c>
      <c r="O31" s="78">
        <f t="shared" ref="O31" si="110">+O32/$R$66</f>
        <v>0</v>
      </c>
      <c r="P31" s="79">
        <f>SUM(D31:O31)</f>
        <v>0</v>
      </c>
      <c r="Q31" s="80"/>
      <c r="R31" s="81"/>
      <c r="S31" s="82"/>
      <c r="T31" s="83"/>
    </row>
    <row r="32" spans="1:20" s="84" customFormat="1" ht="11.25" customHeight="1" thickBot="1" x14ac:dyDescent="0.3">
      <c r="A32" s="380"/>
      <c r="B32" s="383"/>
      <c r="C32" s="386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85"/>
      <c r="Q32" s="86">
        <f>SUM(D32:O32)</f>
        <v>0</v>
      </c>
      <c r="R32" s="87"/>
      <c r="S32" s="82"/>
      <c r="T32" s="83"/>
    </row>
    <row r="33" spans="1:20" s="84" customFormat="1" ht="12" customHeight="1" x14ac:dyDescent="0.2">
      <c r="A33" s="380"/>
      <c r="B33" s="383"/>
      <c r="C33" s="385" t="s">
        <v>87</v>
      </c>
      <c r="D33" s="88">
        <f>+D34/$R$66</f>
        <v>0</v>
      </c>
      <c r="E33" s="88">
        <f t="shared" ref="E33" si="111">+E34/$R$66</f>
        <v>0</v>
      </c>
      <c r="F33" s="88">
        <f t="shared" ref="F33" si="112">+F34/$R$66</f>
        <v>0</v>
      </c>
      <c r="G33" s="88">
        <f t="shared" ref="G33" si="113">+G34/$R$66</f>
        <v>0</v>
      </c>
      <c r="H33" s="88">
        <f t="shared" ref="H33" si="114">+H34/$R$66</f>
        <v>0</v>
      </c>
      <c r="I33" s="88">
        <f t="shared" ref="I33" si="115">+I34/$R$66</f>
        <v>0</v>
      </c>
      <c r="J33" s="88">
        <f t="shared" ref="J33" si="116">+J34/$R$66</f>
        <v>0</v>
      </c>
      <c r="K33" s="88">
        <f t="shared" ref="K33" si="117">+K34/$R$66</f>
        <v>0</v>
      </c>
      <c r="L33" s="88">
        <f t="shared" ref="L33" si="118">+L34/$R$66</f>
        <v>0</v>
      </c>
      <c r="M33" s="88">
        <f t="shared" ref="M33" si="119">+M34/$R$66</f>
        <v>0</v>
      </c>
      <c r="N33" s="88">
        <f t="shared" ref="N33" si="120">+N34/$R$66</f>
        <v>0</v>
      </c>
      <c r="O33" s="88">
        <f t="shared" ref="O33" si="121">+O34/$R$66</f>
        <v>0</v>
      </c>
      <c r="P33" s="79">
        <f>SUM(D33:O33)</f>
        <v>0</v>
      </c>
      <c r="Q33" s="80"/>
      <c r="R33" s="87"/>
      <c r="S33" s="82"/>
      <c r="T33" s="83"/>
    </row>
    <row r="34" spans="1:20" s="84" customFormat="1" ht="12.75" customHeight="1" thickBot="1" x14ac:dyDescent="0.3">
      <c r="A34" s="381"/>
      <c r="B34" s="384"/>
      <c r="C34" s="386"/>
      <c r="D34" s="129"/>
      <c r="E34" s="129"/>
      <c r="F34" s="129"/>
      <c r="G34" s="129"/>
      <c r="H34" s="129"/>
      <c r="I34" s="130"/>
      <c r="J34" s="130"/>
      <c r="K34" s="130"/>
      <c r="L34" s="130"/>
      <c r="M34" s="130"/>
      <c r="N34" s="130"/>
      <c r="O34" s="130"/>
      <c r="P34" s="85"/>
      <c r="Q34" s="86">
        <f>SUM(D34:O34)</f>
        <v>0</v>
      </c>
      <c r="R34" s="87"/>
      <c r="S34" s="82"/>
      <c r="T34" s="83"/>
    </row>
    <row r="35" spans="1:20" s="98" customFormat="1" ht="3.75" customHeight="1" thickBot="1" x14ac:dyDescent="0.25">
      <c r="A35" s="89"/>
      <c r="B35" s="90"/>
      <c r="C35" s="91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3">
        <v>0</v>
      </c>
      <c r="Q35" s="94"/>
      <c r="R35" s="95"/>
      <c r="S35" s="96"/>
      <c r="T35" s="97"/>
    </row>
    <row r="36" spans="1:20" s="84" customFormat="1" ht="11.25" customHeight="1" thickBot="1" x14ac:dyDescent="0.25">
      <c r="A36" s="379"/>
      <c r="B36" s="382"/>
      <c r="C36" s="385" t="s">
        <v>86</v>
      </c>
      <c r="D36" s="78">
        <f>+D37/$R$66</f>
        <v>0</v>
      </c>
      <c r="E36" s="78">
        <f t="shared" ref="E36" si="122">+E37/$R$66</f>
        <v>0</v>
      </c>
      <c r="F36" s="78">
        <f t="shared" ref="F36" si="123">+F37/$R$66</f>
        <v>0</v>
      </c>
      <c r="G36" s="78">
        <f t="shared" ref="G36" si="124">+G37/$R$66</f>
        <v>0</v>
      </c>
      <c r="H36" s="78">
        <f t="shared" ref="H36" si="125">+H37/$R$66</f>
        <v>0</v>
      </c>
      <c r="I36" s="78">
        <f t="shared" ref="I36" si="126">+I37/$R$66</f>
        <v>0</v>
      </c>
      <c r="J36" s="78">
        <f t="shared" ref="J36" si="127">+J37/$R$66</f>
        <v>0</v>
      </c>
      <c r="K36" s="78">
        <f t="shared" ref="K36" si="128">+K37/$R$66</f>
        <v>0</v>
      </c>
      <c r="L36" s="78">
        <f t="shared" ref="L36" si="129">+L37/$R$66</f>
        <v>0</v>
      </c>
      <c r="M36" s="78">
        <f t="shared" ref="M36" si="130">+M37/$R$66</f>
        <v>0</v>
      </c>
      <c r="N36" s="78">
        <f t="shared" ref="N36" si="131">+N37/$R$66</f>
        <v>0</v>
      </c>
      <c r="O36" s="78">
        <f t="shared" ref="O36" si="132">+O37/$R$66</f>
        <v>0</v>
      </c>
      <c r="P36" s="79">
        <f>SUM(D36:O36)</f>
        <v>0</v>
      </c>
      <c r="Q36" s="80"/>
      <c r="R36" s="81"/>
      <c r="S36" s="82"/>
      <c r="T36" s="83"/>
    </row>
    <row r="37" spans="1:20" s="84" customFormat="1" ht="11.25" customHeight="1" thickBot="1" x14ac:dyDescent="0.3">
      <c r="A37" s="380"/>
      <c r="B37" s="383"/>
      <c r="C37" s="386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85"/>
      <c r="Q37" s="86">
        <f>SUM(D37:O37)</f>
        <v>0</v>
      </c>
      <c r="R37" s="87"/>
      <c r="S37" s="82"/>
      <c r="T37" s="83"/>
    </row>
    <row r="38" spans="1:20" s="84" customFormat="1" ht="12" customHeight="1" x14ac:dyDescent="0.2">
      <c r="A38" s="380"/>
      <c r="B38" s="383"/>
      <c r="C38" s="385" t="s">
        <v>87</v>
      </c>
      <c r="D38" s="88">
        <f>+D39/$R$66</f>
        <v>0</v>
      </c>
      <c r="E38" s="88">
        <f t="shared" ref="E38" si="133">+E39/$R$66</f>
        <v>0</v>
      </c>
      <c r="F38" s="88">
        <f t="shared" ref="F38" si="134">+F39/$R$66</f>
        <v>0</v>
      </c>
      <c r="G38" s="88">
        <f t="shared" ref="G38" si="135">+G39/$R$66</f>
        <v>0</v>
      </c>
      <c r="H38" s="88">
        <f t="shared" ref="H38" si="136">+H39/$R$66</f>
        <v>0</v>
      </c>
      <c r="I38" s="88">
        <f t="shared" ref="I38" si="137">+I39/$R$66</f>
        <v>0</v>
      </c>
      <c r="J38" s="88">
        <f t="shared" ref="J38" si="138">+J39/$R$66</f>
        <v>0</v>
      </c>
      <c r="K38" s="88">
        <f t="shared" ref="K38" si="139">+K39/$R$66</f>
        <v>0</v>
      </c>
      <c r="L38" s="88">
        <f t="shared" ref="L38" si="140">+L39/$R$66</f>
        <v>0</v>
      </c>
      <c r="M38" s="88">
        <f t="shared" ref="M38" si="141">+M39/$R$66</f>
        <v>0</v>
      </c>
      <c r="N38" s="88">
        <f t="shared" ref="N38" si="142">+N39/$R$66</f>
        <v>0</v>
      </c>
      <c r="O38" s="88">
        <f t="shared" ref="O38" si="143">+O39/$R$66</f>
        <v>0</v>
      </c>
      <c r="P38" s="79">
        <f>SUM(D38:O38)</f>
        <v>0</v>
      </c>
      <c r="Q38" s="80"/>
      <c r="R38" s="87"/>
      <c r="S38" s="82"/>
      <c r="T38" s="83"/>
    </row>
    <row r="39" spans="1:20" s="84" customFormat="1" ht="12.75" customHeight="1" thickBot="1" x14ac:dyDescent="0.3">
      <c r="A39" s="381"/>
      <c r="B39" s="384"/>
      <c r="C39" s="386"/>
      <c r="D39" s="129"/>
      <c r="E39" s="129"/>
      <c r="F39" s="129"/>
      <c r="G39" s="129"/>
      <c r="H39" s="129"/>
      <c r="I39" s="130"/>
      <c r="J39" s="130"/>
      <c r="K39" s="130"/>
      <c r="L39" s="130"/>
      <c r="M39" s="130"/>
      <c r="N39" s="130"/>
      <c r="O39" s="130"/>
      <c r="P39" s="85"/>
      <c r="Q39" s="86">
        <f>SUM(D39:O39)</f>
        <v>0</v>
      </c>
      <c r="R39" s="87"/>
      <c r="S39" s="82"/>
      <c r="T39" s="83"/>
    </row>
    <row r="40" spans="1:20" s="98" customFormat="1" ht="3.75" customHeight="1" thickBot="1" x14ac:dyDescent="0.25">
      <c r="A40" s="89"/>
      <c r="B40" s="90"/>
      <c r="C40" s="91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3">
        <v>0</v>
      </c>
      <c r="Q40" s="94"/>
      <c r="R40" s="95"/>
      <c r="S40" s="96"/>
      <c r="T40" s="97"/>
    </row>
    <row r="41" spans="1:20" s="84" customFormat="1" ht="11.25" customHeight="1" thickBot="1" x14ac:dyDescent="0.25">
      <c r="A41" s="379"/>
      <c r="B41" s="382"/>
      <c r="C41" s="385" t="s">
        <v>86</v>
      </c>
      <c r="D41" s="78">
        <f>+D42/$R$66</f>
        <v>0</v>
      </c>
      <c r="E41" s="78">
        <f t="shared" ref="E41" si="144">+E42/$R$66</f>
        <v>0</v>
      </c>
      <c r="F41" s="78">
        <f t="shared" ref="F41" si="145">+F42/$R$66</f>
        <v>0</v>
      </c>
      <c r="G41" s="78">
        <f t="shared" ref="G41" si="146">+G42/$R$66</f>
        <v>0</v>
      </c>
      <c r="H41" s="78">
        <f t="shared" ref="H41" si="147">+H42/$R$66</f>
        <v>0</v>
      </c>
      <c r="I41" s="78">
        <f t="shared" ref="I41" si="148">+I42/$R$66</f>
        <v>0</v>
      </c>
      <c r="J41" s="78">
        <f t="shared" ref="J41" si="149">+J42/$R$66</f>
        <v>0</v>
      </c>
      <c r="K41" s="78">
        <f t="shared" ref="K41" si="150">+K42/$R$66</f>
        <v>0</v>
      </c>
      <c r="L41" s="78">
        <f t="shared" ref="L41" si="151">+L42/$R$66</f>
        <v>0</v>
      </c>
      <c r="M41" s="78">
        <f t="shared" ref="M41" si="152">+M42/$R$66</f>
        <v>0</v>
      </c>
      <c r="N41" s="78">
        <f t="shared" ref="N41" si="153">+N42/$R$66</f>
        <v>0</v>
      </c>
      <c r="O41" s="78">
        <f t="shared" ref="O41" si="154">+O42/$R$66</f>
        <v>0</v>
      </c>
      <c r="P41" s="79">
        <f>SUM(D41:O41)</f>
        <v>0</v>
      </c>
      <c r="Q41" s="80"/>
      <c r="R41" s="81"/>
      <c r="S41" s="82"/>
      <c r="T41" s="83"/>
    </row>
    <row r="42" spans="1:20" s="84" customFormat="1" ht="11.25" customHeight="1" thickBot="1" x14ac:dyDescent="0.3">
      <c r="A42" s="380"/>
      <c r="B42" s="383"/>
      <c r="C42" s="386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85"/>
      <c r="Q42" s="86">
        <f>SUM(D42:O42)</f>
        <v>0</v>
      </c>
      <c r="R42" s="87"/>
      <c r="S42" s="82"/>
      <c r="T42" s="83"/>
    </row>
    <row r="43" spans="1:20" s="84" customFormat="1" ht="12" customHeight="1" x14ac:dyDescent="0.2">
      <c r="A43" s="380"/>
      <c r="B43" s="383"/>
      <c r="C43" s="385" t="s">
        <v>87</v>
      </c>
      <c r="D43" s="88">
        <f>+D44/$R$66</f>
        <v>0</v>
      </c>
      <c r="E43" s="88">
        <f t="shared" ref="E43" si="155">+E44/$R$66</f>
        <v>0</v>
      </c>
      <c r="F43" s="88">
        <f t="shared" ref="F43" si="156">+F44/$R$66</f>
        <v>0</v>
      </c>
      <c r="G43" s="88">
        <f t="shared" ref="G43" si="157">+G44/$R$66</f>
        <v>0</v>
      </c>
      <c r="H43" s="88">
        <f t="shared" ref="H43" si="158">+H44/$R$66</f>
        <v>0</v>
      </c>
      <c r="I43" s="88">
        <f t="shared" ref="I43" si="159">+I44/$R$66</f>
        <v>0</v>
      </c>
      <c r="J43" s="88">
        <f t="shared" ref="J43" si="160">+J44/$R$66</f>
        <v>0</v>
      </c>
      <c r="K43" s="88">
        <f t="shared" ref="K43" si="161">+K44/$R$66</f>
        <v>0</v>
      </c>
      <c r="L43" s="88">
        <f t="shared" ref="L43" si="162">+L44/$R$66</f>
        <v>0</v>
      </c>
      <c r="M43" s="88">
        <f t="shared" ref="M43" si="163">+M44/$R$66</f>
        <v>0</v>
      </c>
      <c r="N43" s="88">
        <f t="shared" ref="N43" si="164">+N44/$R$66</f>
        <v>0</v>
      </c>
      <c r="O43" s="88">
        <f t="shared" ref="O43" si="165">+O44/$R$66</f>
        <v>0</v>
      </c>
      <c r="P43" s="79">
        <f>SUM(D43:O43)</f>
        <v>0</v>
      </c>
      <c r="Q43" s="80"/>
      <c r="R43" s="87"/>
      <c r="S43" s="82"/>
      <c r="T43" s="83"/>
    </row>
    <row r="44" spans="1:20" s="84" customFormat="1" ht="12.75" customHeight="1" thickBot="1" x14ac:dyDescent="0.3">
      <c r="A44" s="381"/>
      <c r="B44" s="384"/>
      <c r="C44" s="386"/>
      <c r="D44" s="129"/>
      <c r="E44" s="129"/>
      <c r="F44" s="129"/>
      <c r="G44" s="129"/>
      <c r="H44" s="129"/>
      <c r="I44" s="130"/>
      <c r="J44" s="130"/>
      <c r="K44" s="130"/>
      <c r="L44" s="130"/>
      <c r="M44" s="130"/>
      <c r="N44" s="130"/>
      <c r="O44" s="130"/>
      <c r="P44" s="85"/>
      <c r="Q44" s="86">
        <f>SUM(D44:O44)</f>
        <v>0</v>
      </c>
      <c r="R44" s="87"/>
      <c r="S44" s="82"/>
      <c r="T44" s="83"/>
    </row>
    <row r="45" spans="1:20" s="98" customFormat="1" ht="3.75" customHeight="1" thickBot="1" x14ac:dyDescent="0.25">
      <c r="A45" s="89"/>
      <c r="B45" s="90"/>
      <c r="C45" s="91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3">
        <v>0</v>
      </c>
      <c r="Q45" s="94"/>
      <c r="R45" s="95"/>
      <c r="S45" s="96"/>
      <c r="T45" s="97"/>
    </row>
    <row r="46" spans="1:20" s="84" customFormat="1" ht="11.25" customHeight="1" thickBot="1" x14ac:dyDescent="0.25">
      <c r="A46" s="379"/>
      <c r="B46" s="382"/>
      <c r="C46" s="385" t="s">
        <v>86</v>
      </c>
      <c r="D46" s="78">
        <f>+D47/$R$66</f>
        <v>0</v>
      </c>
      <c r="E46" s="78">
        <f t="shared" ref="E46" si="166">+E47/$R$66</f>
        <v>0</v>
      </c>
      <c r="F46" s="78">
        <f t="shared" ref="F46" si="167">+F47/$R$66</f>
        <v>0</v>
      </c>
      <c r="G46" s="78">
        <f t="shared" ref="G46" si="168">+G47/$R$66</f>
        <v>0</v>
      </c>
      <c r="H46" s="78">
        <f t="shared" ref="H46" si="169">+H47/$R$66</f>
        <v>0</v>
      </c>
      <c r="I46" s="78">
        <f t="shared" ref="I46" si="170">+I47/$R$66</f>
        <v>0</v>
      </c>
      <c r="J46" s="78">
        <f t="shared" ref="J46" si="171">+J47/$R$66</f>
        <v>0</v>
      </c>
      <c r="K46" s="78">
        <f t="shared" ref="K46" si="172">+K47/$R$66</f>
        <v>0</v>
      </c>
      <c r="L46" s="78">
        <f t="shared" ref="L46" si="173">+L47/$R$66</f>
        <v>0</v>
      </c>
      <c r="M46" s="78">
        <f t="shared" ref="M46" si="174">+M47/$R$66</f>
        <v>0</v>
      </c>
      <c r="N46" s="78">
        <f t="shared" ref="N46" si="175">+N47/$R$66</f>
        <v>0</v>
      </c>
      <c r="O46" s="78">
        <f t="shared" ref="O46" si="176">+O47/$R$66</f>
        <v>0</v>
      </c>
      <c r="P46" s="79">
        <f>SUM(D46:O46)</f>
        <v>0</v>
      </c>
      <c r="Q46" s="80"/>
      <c r="R46" s="81"/>
      <c r="S46" s="82"/>
      <c r="T46" s="83"/>
    </row>
    <row r="47" spans="1:20" s="84" customFormat="1" ht="11.25" customHeight="1" thickBot="1" x14ac:dyDescent="0.3">
      <c r="A47" s="380"/>
      <c r="B47" s="383"/>
      <c r="C47" s="386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85"/>
      <c r="Q47" s="86">
        <f>SUM(D47:O47)</f>
        <v>0</v>
      </c>
      <c r="R47" s="87"/>
      <c r="S47" s="82"/>
      <c r="T47" s="83"/>
    </row>
    <row r="48" spans="1:20" s="84" customFormat="1" ht="12" customHeight="1" x14ac:dyDescent="0.2">
      <c r="A48" s="380"/>
      <c r="B48" s="383"/>
      <c r="C48" s="385" t="s">
        <v>87</v>
      </c>
      <c r="D48" s="88">
        <f>+D49/$R$66</f>
        <v>0</v>
      </c>
      <c r="E48" s="88">
        <f t="shared" ref="E48" si="177">+E49/$R$66</f>
        <v>0</v>
      </c>
      <c r="F48" s="88">
        <f t="shared" ref="F48" si="178">+F49/$R$66</f>
        <v>0</v>
      </c>
      <c r="G48" s="88">
        <f t="shared" ref="G48" si="179">+G49/$R$66</f>
        <v>0</v>
      </c>
      <c r="H48" s="88">
        <f t="shared" ref="H48" si="180">+H49/$R$66</f>
        <v>0</v>
      </c>
      <c r="I48" s="88">
        <f t="shared" ref="I48" si="181">+I49/$R$66</f>
        <v>0</v>
      </c>
      <c r="J48" s="88">
        <f t="shared" ref="J48" si="182">+J49/$R$66</f>
        <v>0</v>
      </c>
      <c r="K48" s="88">
        <f t="shared" ref="K48" si="183">+K49/$R$66</f>
        <v>0</v>
      </c>
      <c r="L48" s="88">
        <f t="shared" ref="L48" si="184">+L49/$R$66</f>
        <v>0</v>
      </c>
      <c r="M48" s="88">
        <f t="shared" ref="M48" si="185">+M49/$R$66</f>
        <v>0</v>
      </c>
      <c r="N48" s="88">
        <f t="shared" ref="N48" si="186">+N49/$R$66</f>
        <v>0</v>
      </c>
      <c r="O48" s="88">
        <f t="shared" ref="O48" si="187">+O49/$R$66</f>
        <v>0</v>
      </c>
      <c r="P48" s="79">
        <f>SUM(D48:O48)</f>
        <v>0</v>
      </c>
      <c r="Q48" s="80"/>
      <c r="R48" s="87"/>
      <c r="S48" s="82"/>
      <c r="T48" s="83"/>
    </row>
    <row r="49" spans="1:20" s="84" customFormat="1" ht="12.75" customHeight="1" thickBot="1" x14ac:dyDescent="0.3">
      <c r="A49" s="381"/>
      <c r="B49" s="384"/>
      <c r="C49" s="386"/>
      <c r="D49" s="129"/>
      <c r="E49" s="129"/>
      <c r="F49" s="129"/>
      <c r="G49" s="129"/>
      <c r="H49" s="129"/>
      <c r="I49" s="130"/>
      <c r="J49" s="130"/>
      <c r="K49" s="130"/>
      <c r="L49" s="130"/>
      <c r="M49" s="130"/>
      <c r="N49" s="130"/>
      <c r="O49" s="130"/>
      <c r="P49" s="85"/>
      <c r="Q49" s="86">
        <f>SUM(D49:O49)</f>
        <v>0</v>
      </c>
      <c r="R49" s="87"/>
      <c r="S49" s="82"/>
      <c r="T49" s="83"/>
    </row>
    <row r="50" spans="1:20" s="98" customFormat="1" ht="3.75" customHeight="1" thickBot="1" x14ac:dyDescent="0.25">
      <c r="A50" s="89"/>
      <c r="B50" s="90"/>
      <c r="C50" s="91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3">
        <v>0</v>
      </c>
      <c r="Q50" s="94"/>
      <c r="R50" s="95"/>
      <c r="S50" s="96"/>
      <c r="T50" s="97"/>
    </row>
    <row r="51" spans="1:20" s="84" customFormat="1" ht="11.25" customHeight="1" thickBot="1" x14ac:dyDescent="0.25">
      <c r="A51" s="379"/>
      <c r="B51" s="382"/>
      <c r="C51" s="385" t="s">
        <v>86</v>
      </c>
      <c r="D51" s="78">
        <f>+D52/$R$66</f>
        <v>0</v>
      </c>
      <c r="E51" s="78">
        <f t="shared" ref="E51" si="188">+E52/$R$66</f>
        <v>0</v>
      </c>
      <c r="F51" s="78">
        <f t="shared" ref="F51" si="189">+F52/$R$66</f>
        <v>0</v>
      </c>
      <c r="G51" s="78">
        <f t="shared" ref="G51" si="190">+G52/$R$66</f>
        <v>0</v>
      </c>
      <c r="H51" s="78">
        <f t="shared" ref="H51" si="191">+H52/$R$66</f>
        <v>0</v>
      </c>
      <c r="I51" s="78">
        <f t="shared" ref="I51" si="192">+I52/$R$66</f>
        <v>0</v>
      </c>
      <c r="J51" s="78">
        <f t="shared" ref="J51" si="193">+J52/$R$66</f>
        <v>0</v>
      </c>
      <c r="K51" s="78">
        <f t="shared" ref="K51" si="194">+K52/$R$66</f>
        <v>0</v>
      </c>
      <c r="L51" s="78">
        <f t="shared" ref="L51" si="195">+L52/$R$66</f>
        <v>0</v>
      </c>
      <c r="M51" s="78">
        <f t="shared" ref="M51" si="196">+M52/$R$66</f>
        <v>0</v>
      </c>
      <c r="N51" s="78">
        <f t="shared" ref="N51" si="197">+N52/$R$66</f>
        <v>0</v>
      </c>
      <c r="O51" s="78">
        <f t="shared" ref="O51" si="198">+O52/$R$66</f>
        <v>0</v>
      </c>
      <c r="P51" s="79">
        <f>SUM(D51:O51)</f>
        <v>0</v>
      </c>
      <c r="Q51" s="80"/>
      <c r="R51" s="81"/>
      <c r="S51" s="82"/>
      <c r="T51" s="83"/>
    </row>
    <row r="52" spans="1:20" s="84" customFormat="1" ht="11.25" customHeight="1" thickBot="1" x14ac:dyDescent="0.3">
      <c r="A52" s="380"/>
      <c r="B52" s="383"/>
      <c r="C52" s="386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85"/>
      <c r="Q52" s="86">
        <f>SUM(D52:O52)</f>
        <v>0</v>
      </c>
      <c r="R52" s="87"/>
      <c r="S52" s="82"/>
      <c r="T52" s="83"/>
    </row>
    <row r="53" spans="1:20" s="84" customFormat="1" ht="12" customHeight="1" x14ac:dyDescent="0.2">
      <c r="A53" s="380"/>
      <c r="B53" s="383"/>
      <c r="C53" s="385" t="s">
        <v>87</v>
      </c>
      <c r="D53" s="88">
        <f>+D54/$R$66</f>
        <v>0</v>
      </c>
      <c r="E53" s="88">
        <f t="shared" ref="E53" si="199">+E54/$R$66</f>
        <v>0</v>
      </c>
      <c r="F53" s="88">
        <f t="shared" ref="F53" si="200">+F54/$R$66</f>
        <v>0</v>
      </c>
      <c r="G53" s="88">
        <f t="shared" ref="G53" si="201">+G54/$R$66</f>
        <v>0</v>
      </c>
      <c r="H53" s="88">
        <f t="shared" ref="H53" si="202">+H54/$R$66</f>
        <v>0</v>
      </c>
      <c r="I53" s="88">
        <f t="shared" ref="I53" si="203">+I54/$R$66</f>
        <v>0</v>
      </c>
      <c r="J53" s="88">
        <f t="shared" ref="J53" si="204">+J54/$R$66</f>
        <v>0</v>
      </c>
      <c r="K53" s="88">
        <f t="shared" ref="K53" si="205">+K54/$R$66</f>
        <v>0</v>
      </c>
      <c r="L53" s="88">
        <f t="shared" ref="L53" si="206">+L54/$R$66</f>
        <v>0</v>
      </c>
      <c r="M53" s="88">
        <f t="shared" ref="M53" si="207">+M54/$R$66</f>
        <v>0</v>
      </c>
      <c r="N53" s="88">
        <f t="shared" ref="N53" si="208">+N54/$R$66</f>
        <v>0</v>
      </c>
      <c r="O53" s="88">
        <f t="shared" ref="O53" si="209">+O54/$R$66</f>
        <v>0</v>
      </c>
      <c r="P53" s="79">
        <f>SUM(D53:O53)</f>
        <v>0</v>
      </c>
      <c r="Q53" s="80"/>
      <c r="R53" s="87"/>
      <c r="S53" s="82"/>
      <c r="T53" s="83"/>
    </row>
    <row r="54" spans="1:20" s="84" customFormat="1" ht="12.75" customHeight="1" thickBot="1" x14ac:dyDescent="0.3">
      <c r="A54" s="381"/>
      <c r="B54" s="384"/>
      <c r="C54" s="386"/>
      <c r="D54" s="129"/>
      <c r="E54" s="129"/>
      <c r="F54" s="129"/>
      <c r="G54" s="129"/>
      <c r="H54" s="129"/>
      <c r="I54" s="130"/>
      <c r="J54" s="130"/>
      <c r="K54" s="130"/>
      <c r="L54" s="130"/>
      <c r="M54" s="130"/>
      <c r="N54" s="130"/>
      <c r="O54" s="130"/>
      <c r="P54" s="85"/>
      <c r="Q54" s="86">
        <f>SUM(D54:O54)</f>
        <v>0</v>
      </c>
      <c r="R54" s="87"/>
      <c r="S54" s="82"/>
      <c r="T54" s="83"/>
    </row>
    <row r="55" spans="1:20" s="98" customFormat="1" ht="3.75" customHeight="1" thickBot="1" x14ac:dyDescent="0.25">
      <c r="A55" s="89"/>
      <c r="B55" s="90"/>
      <c r="C55" s="91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3">
        <v>0</v>
      </c>
      <c r="Q55" s="94"/>
      <c r="R55" s="95"/>
      <c r="S55" s="96"/>
      <c r="T55" s="97"/>
    </row>
    <row r="56" spans="1:20" s="84" customFormat="1" ht="11.25" customHeight="1" thickBot="1" x14ac:dyDescent="0.25">
      <c r="A56" s="379"/>
      <c r="B56" s="382"/>
      <c r="C56" s="385" t="s">
        <v>86</v>
      </c>
      <c r="D56" s="78">
        <f>+D57/$R$66</f>
        <v>0</v>
      </c>
      <c r="E56" s="78">
        <f t="shared" ref="E56" si="210">+E57/$R$66</f>
        <v>0</v>
      </c>
      <c r="F56" s="78">
        <f t="shared" ref="F56" si="211">+F57/$R$66</f>
        <v>0</v>
      </c>
      <c r="G56" s="78">
        <f t="shared" ref="G56" si="212">+G57/$R$66</f>
        <v>0</v>
      </c>
      <c r="H56" s="78">
        <f t="shared" ref="H56" si="213">+H57/$R$66</f>
        <v>0</v>
      </c>
      <c r="I56" s="78">
        <f t="shared" ref="I56" si="214">+I57/$R$66</f>
        <v>0</v>
      </c>
      <c r="J56" s="78">
        <f t="shared" ref="J56" si="215">+J57/$R$66</f>
        <v>0</v>
      </c>
      <c r="K56" s="78">
        <f t="shared" ref="K56" si="216">+K57/$R$66</f>
        <v>0</v>
      </c>
      <c r="L56" s="78">
        <f t="shared" ref="L56" si="217">+L57/$R$66</f>
        <v>0</v>
      </c>
      <c r="M56" s="78">
        <f t="shared" ref="M56" si="218">+M57/$R$66</f>
        <v>0</v>
      </c>
      <c r="N56" s="78">
        <f t="shared" ref="N56" si="219">+N57/$R$66</f>
        <v>0</v>
      </c>
      <c r="O56" s="78">
        <f t="shared" ref="O56" si="220">+O57/$R$66</f>
        <v>0</v>
      </c>
      <c r="P56" s="79">
        <f>SUM(D56:O56)</f>
        <v>0</v>
      </c>
      <c r="Q56" s="80"/>
      <c r="R56" s="81"/>
      <c r="S56" s="82"/>
      <c r="T56" s="83"/>
    </row>
    <row r="57" spans="1:20" s="84" customFormat="1" ht="11.25" customHeight="1" thickBot="1" x14ac:dyDescent="0.3">
      <c r="A57" s="380"/>
      <c r="B57" s="383"/>
      <c r="C57" s="386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85"/>
      <c r="Q57" s="86">
        <f>SUM(D57:O57)</f>
        <v>0</v>
      </c>
      <c r="R57" s="87"/>
      <c r="S57" s="82"/>
      <c r="T57" s="83"/>
    </row>
    <row r="58" spans="1:20" s="84" customFormat="1" ht="12" customHeight="1" x14ac:dyDescent="0.2">
      <c r="A58" s="380"/>
      <c r="B58" s="383"/>
      <c r="C58" s="385" t="s">
        <v>87</v>
      </c>
      <c r="D58" s="88">
        <f>+D59/$R$66</f>
        <v>0</v>
      </c>
      <c r="E58" s="88">
        <f t="shared" ref="E58" si="221">+E59/$R$66</f>
        <v>0</v>
      </c>
      <c r="F58" s="88">
        <f t="shared" ref="F58" si="222">+F59/$R$66</f>
        <v>0</v>
      </c>
      <c r="G58" s="88">
        <f t="shared" ref="G58" si="223">+G59/$R$66</f>
        <v>0</v>
      </c>
      <c r="H58" s="88">
        <f t="shared" ref="H58" si="224">+H59/$R$66</f>
        <v>0</v>
      </c>
      <c r="I58" s="88">
        <f t="shared" ref="I58" si="225">+I59/$R$66</f>
        <v>0</v>
      </c>
      <c r="J58" s="88">
        <f t="shared" ref="J58" si="226">+J59/$R$66</f>
        <v>0</v>
      </c>
      <c r="K58" s="88">
        <f t="shared" ref="K58" si="227">+K59/$R$66</f>
        <v>0</v>
      </c>
      <c r="L58" s="88">
        <f t="shared" ref="L58" si="228">+L59/$R$66</f>
        <v>0</v>
      </c>
      <c r="M58" s="88">
        <f t="shared" ref="M58" si="229">+M59/$R$66</f>
        <v>0</v>
      </c>
      <c r="N58" s="88">
        <f t="shared" ref="N58" si="230">+N59/$R$66</f>
        <v>0</v>
      </c>
      <c r="O58" s="88">
        <f t="shared" ref="O58" si="231">+O59/$R$66</f>
        <v>0</v>
      </c>
      <c r="P58" s="79">
        <f>SUM(D58:O58)</f>
        <v>0</v>
      </c>
      <c r="Q58" s="80"/>
      <c r="R58" s="87"/>
      <c r="S58" s="82"/>
      <c r="T58" s="83"/>
    </row>
    <row r="59" spans="1:20" s="84" customFormat="1" ht="12.75" customHeight="1" thickBot="1" x14ac:dyDescent="0.3">
      <c r="A59" s="381"/>
      <c r="B59" s="384"/>
      <c r="C59" s="386"/>
      <c r="D59" s="129"/>
      <c r="E59" s="129"/>
      <c r="F59" s="129"/>
      <c r="G59" s="129"/>
      <c r="H59" s="129"/>
      <c r="I59" s="130"/>
      <c r="J59" s="130"/>
      <c r="K59" s="130"/>
      <c r="L59" s="130"/>
      <c r="M59" s="130"/>
      <c r="N59" s="130"/>
      <c r="O59" s="130"/>
      <c r="P59" s="85"/>
      <c r="Q59" s="86">
        <f>SUM(D59:O59)</f>
        <v>0</v>
      </c>
      <c r="R59" s="87"/>
      <c r="S59" s="82"/>
      <c r="T59" s="83"/>
    </row>
    <row r="60" spans="1:20" s="98" customFormat="1" ht="3.75" customHeight="1" thickBot="1" x14ac:dyDescent="0.25">
      <c r="A60" s="89"/>
      <c r="B60" s="90"/>
      <c r="C60" s="91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3">
        <f>SUM(D60:O60)</f>
        <v>0</v>
      </c>
      <c r="Q60" s="94"/>
      <c r="R60" s="95"/>
      <c r="S60" s="96"/>
      <c r="T60" s="97"/>
    </row>
    <row r="61" spans="1:20" s="84" customFormat="1" ht="11.25" customHeight="1" thickBot="1" x14ac:dyDescent="0.25">
      <c r="A61" s="379"/>
      <c r="B61" s="382"/>
      <c r="C61" s="385" t="s">
        <v>86</v>
      </c>
      <c r="D61" s="78">
        <f>+D62/$R$66</f>
        <v>0</v>
      </c>
      <c r="E61" s="78">
        <f t="shared" ref="E61" si="232">+E62/$R$66</f>
        <v>0</v>
      </c>
      <c r="F61" s="78">
        <f t="shared" ref="F61" si="233">+F62/$R$66</f>
        <v>0</v>
      </c>
      <c r="G61" s="78">
        <f t="shared" ref="G61" si="234">+G62/$R$66</f>
        <v>0</v>
      </c>
      <c r="H61" s="78">
        <f t="shared" ref="H61" si="235">+H62/$R$66</f>
        <v>0</v>
      </c>
      <c r="I61" s="78">
        <f t="shared" ref="I61" si="236">+I62/$R$66</f>
        <v>0</v>
      </c>
      <c r="J61" s="78">
        <f t="shared" ref="J61" si="237">+J62/$R$66</f>
        <v>0</v>
      </c>
      <c r="K61" s="78">
        <f t="shared" ref="K61" si="238">+K62/$R$66</f>
        <v>0</v>
      </c>
      <c r="L61" s="78">
        <f t="shared" ref="L61" si="239">+L62/$R$66</f>
        <v>0</v>
      </c>
      <c r="M61" s="78">
        <f t="shared" ref="M61" si="240">+M62/$R$66</f>
        <v>0</v>
      </c>
      <c r="N61" s="78">
        <f t="shared" ref="N61" si="241">+N62/$R$66</f>
        <v>0</v>
      </c>
      <c r="O61" s="78">
        <f t="shared" ref="O61" si="242">+O62/$R$66</f>
        <v>0</v>
      </c>
      <c r="P61" s="79">
        <f>SUM(D61:O61)</f>
        <v>0</v>
      </c>
      <c r="Q61" s="80"/>
      <c r="R61" s="81"/>
      <c r="S61" s="82"/>
      <c r="T61" s="83"/>
    </row>
    <row r="62" spans="1:20" s="84" customFormat="1" ht="11.25" customHeight="1" thickBot="1" x14ac:dyDescent="0.3">
      <c r="A62" s="380"/>
      <c r="B62" s="383"/>
      <c r="C62" s="386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O62" s="128"/>
      <c r="P62" s="85"/>
      <c r="Q62" s="86">
        <f>SUM(D62:O62)</f>
        <v>0</v>
      </c>
      <c r="R62" s="99"/>
      <c r="S62" s="82"/>
      <c r="T62" s="83"/>
    </row>
    <row r="63" spans="1:20" s="84" customFormat="1" ht="12" customHeight="1" x14ac:dyDescent="0.2">
      <c r="A63" s="380"/>
      <c r="B63" s="383"/>
      <c r="C63" s="385" t="s">
        <v>87</v>
      </c>
      <c r="D63" s="88">
        <f>+D64/$R$66</f>
        <v>0</v>
      </c>
      <c r="E63" s="88">
        <f t="shared" ref="E63" si="243">+E64/$R$66</f>
        <v>0</v>
      </c>
      <c r="F63" s="88">
        <f t="shared" ref="F63" si="244">+F64/$R$66</f>
        <v>0</v>
      </c>
      <c r="G63" s="88">
        <f t="shared" ref="G63" si="245">+G64/$R$66</f>
        <v>0</v>
      </c>
      <c r="H63" s="88">
        <f t="shared" ref="H63" si="246">+H64/$R$66</f>
        <v>0</v>
      </c>
      <c r="I63" s="88">
        <f t="shared" ref="I63" si="247">+I64/$R$66</f>
        <v>0</v>
      </c>
      <c r="J63" s="88">
        <f t="shared" ref="J63" si="248">+J64/$R$66</f>
        <v>0</v>
      </c>
      <c r="K63" s="88">
        <f t="shared" ref="K63" si="249">+K64/$R$66</f>
        <v>0</v>
      </c>
      <c r="L63" s="88">
        <f t="shared" ref="L63" si="250">+L64/$R$66</f>
        <v>0</v>
      </c>
      <c r="M63" s="88">
        <f t="shared" ref="M63" si="251">+M64/$R$66</f>
        <v>0</v>
      </c>
      <c r="N63" s="88">
        <f t="shared" ref="N63" si="252">+N64/$R$66</f>
        <v>0</v>
      </c>
      <c r="O63" s="88">
        <f t="shared" ref="O63" si="253">+O64/$R$66</f>
        <v>0</v>
      </c>
      <c r="P63" s="79">
        <f>SUM(D63:O63)</f>
        <v>0</v>
      </c>
      <c r="Q63" s="80"/>
      <c r="R63" s="99"/>
      <c r="S63" s="82"/>
      <c r="T63" s="83"/>
    </row>
    <row r="64" spans="1:20" s="84" customFormat="1" ht="12.75" customHeight="1" thickBot="1" x14ac:dyDescent="0.3">
      <c r="A64" s="381"/>
      <c r="B64" s="384"/>
      <c r="C64" s="386"/>
      <c r="D64" s="129"/>
      <c r="E64" s="129"/>
      <c r="F64" s="129"/>
      <c r="G64" s="129"/>
      <c r="H64" s="129"/>
      <c r="I64" s="130"/>
      <c r="J64" s="130"/>
      <c r="K64" s="130"/>
      <c r="L64" s="130"/>
      <c r="M64" s="130"/>
      <c r="N64" s="130"/>
      <c r="O64" s="130"/>
      <c r="P64" s="85"/>
      <c r="Q64" s="86">
        <f>SUM(D64:O64)</f>
        <v>0</v>
      </c>
      <c r="R64" s="99"/>
      <c r="S64" s="82"/>
      <c r="T64" s="83"/>
    </row>
    <row r="65" spans="1:32" s="98" customFormat="1" ht="3.75" customHeight="1" thickBot="1" x14ac:dyDescent="0.25">
      <c r="A65" s="89"/>
      <c r="B65" s="90"/>
      <c r="C65" s="91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3">
        <f>SUM(D65:O65)</f>
        <v>0</v>
      </c>
      <c r="Q65" s="94"/>
      <c r="R65" s="100"/>
      <c r="S65" s="96"/>
      <c r="T65" s="97"/>
    </row>
    <row r="66" spans="1:32" s="107" customFormat="1" ht="12.75" customHeight="1" x14ac:dyDescent="0.2">
      <c r="A66" s="403" t="s">
        <v>88</v>
      </c>
      <c r="B66" s="404"/>
      <c r="C66" s="409" t="s">
        <v>86</v>
      </c>
      <c r="D66" s="101">
        <f>+SUM(D6,D11,D16,D21,D26,D31,D36,D41,D46,D51,D56,D61)</f>
        <v>0.1038961038961039</v>
      </c>
      <c r="E66" s="102">
        <f t="shared" ref="E66:O66" si="254">+SUM(E6,E11,E16,E21,E26,E31,E36,E41,E46,E51,E56,E61)</f>
        <v>0.12033975772127033</v>
      </c>
      <c r="F66" s="102">
        <f t="shared" si="254"/>
        <v>0.31168831168831168</v>
      </c>
      <c r="G66" s="102">
        <f t="shared" si="254"/>
        <v>0.46407582669431408</v>
      </c>
      <c r="H66" s="102">
        <f t="shared" si="254"/>
        <v>0</v>
      </c>
      <c r="I66" s="102">
        <f t="shared" si="254"/>
        <v>0</v>
      </c>
      <c r="J66" s="102">
        <f t="shared" si="254"/>
        <v>0</v>
      </c>
      <c r="K66" s="102">
        <f t="shared" si="254"/>
        <v>0</v>
      </c>
      <c r="L66" s="102">
        <f t="shared" si="254"/>
        <v>0</v>
      </c>
      <c r="M66" s="102">
        <f t="shared" si="254"/>
        <v>0</v>
      </c>
      <c r="N66" s="102">
        <f t="shared" si="254"/>
        <v>0</v>
      </c>
      <c r="O66" s="103">
        <f t="shared" si="254"/>
        <v>0</v>
      </c>
      <c r="P66" s="415">
        <f>+SUM(P6,P11,P16,P21,P26,P31,P36,P41,P46,P51,P56,P61)</f>
        <v>1</v>
      </c>
      <c r="Q66" s="417">
        <f>+SUM(Q7,Q12,Q17,Q22,Q27,Q32,Q37,Q42,Q47,Q52,Q57,Q62)</f>
        <v>22907500</v>
      </c>
      <c r="R66" s="104">
        <f>+Informe!C19</f>
        <v>22907500</v>
      </c>
      <c r="S66" s="105"/>
      <c r="T66" s="106"/>
    </row>
    <row r="67" spans="1:32" s="107" customFormat="1" ht="13.5" customHeight="1" thickBot="1" x14ac:dyDescent="0.25">
      <c r="A67" s="405"/>
      <c r="B67" s="406"/>
      <c r="C67" s="410"/>
      <c r="D67" s="108">
        <f t="shared" ref="D67:O69" si="255">+SUM(D7,D12,D17,D22,D27,D32,D37,D42,D47,D52,D57,D62)</f>
        <v>2380000</v>
      </c>
      <c r="E67" s="109">
        <f t="shared" si="255"/>
        <v>2756683</v>
      </c>
      <c r="F67" s="109">
        <f t="shared" si="255"/>
        <v>7140000</v>
      </c>
      <c r="G67" s="109">
        <f t="shared" si="255"/>
        <v>10630817</v>
      </c>
      <c r="H67" s="109">
        <f t="shared" si="255"/>
        <v>0</v>
      </c>
      <c r="I67" s="109">
        <f t="shared" si="255"/>
        <v>0</v>
      </c>
      <c r="J67" s="109">
        <f t="shared" si="255"/>
        <v>0</v>
      </c>
      <c r="K67" s="109">
        <f t="shared" si="255"/>
        <v>0</v>
      </c>
      <c r="L67" s="109">
        <f t="shared" si="255"/>
        <v>0</v>
      </c>
      <c r="M67" s="109">
        <f t="shared" si="255"/>
        <v>0</v>
      </c>
      <c r="N67" s="109">
        <f t="shared" si="255"/>
        <v>0</v>
      </c>
      <c r="O67" s="110">
        <f t="shared" si="255"/>
        <v>0</v>
      </c>
      <c r="P67" s="416"/>
      <c r="Q67" s="418"/>
      <c r="S67" s="105"/>
      <c r="T67" s="106"/>
    </row>
    <row r="68" spans="1:32" s="107" customFormat="1" x14ac:dyDescent="0.2">
      <c r="A68" s="405"/>
      <c r="B68" s="406"/>
      <c r="C68" s="419" t="s">
        <v>87</v>
      </c>
      <c r="D68" s="111">
        <f t="shared" si="255"/>
        <v>0.1038961038961039</v>
      </c>
      <c r="E68" s="112">
        <f t="shared" si="255"/>
        <v>0.12033975772127033</v>
      </c>
      <c r="F68" s="112">
        <f t="shared" si="255"/>
        <v>0.31168831168831168</v>
      </c>
      <c r="G68" s="112">
        <f t="shared" si="255"/>
        <v>0.46407582669431408</v>
      </c>
      <c r="H68" s="112">
        <f t="shared" si="255"/>
        <v>0</v>
      </c>
      <c r="I68" s="112">
        <f t="shared" si="255"/>
        <v>0</v>
      </c>
      <c r="J68" s="112">
        <f t="shared" si="255"/>
        <v>0</v>
      </c>
      <c r="K68" s="112">
        <f t="shared" si="255"/>
        <v>0</v>
      </c>
      <c r="L68" s="112">
        <f t="shared" si="255"/>
        <v>0</v>
      </c>
      <c r="M68" s="112">
        <f t="shared" si="255"/>
        <v>0</v>
      </c>
      <c r="N68" s="112">
        <f t="shared" si="255"/>
        <v>0</v>
      </c>
      <c r="O68" s="113">
        <f t="shared" si="255"/>
        <v>0</v>
      </c>
      <c r="P68" s="420">
        <f>+SUM(P8,P13,P18,P23,P28,P33,P38,P43,P48,P53,P58,P63)</f>
        <v>1</v>
      </c>
      <c r="Q68" s="421">
        <f>+SUM(Q9,Q14,Q19,Q24,Q29,Q34,Q39,Q44,Q49,Q54,Q59,Q64)</f>
        <v>22907500</v>
      </c>
      <c r="S68" s="105"/>
      <c r="T68" s="106"/>
    </row>
    <row r="69" spans="1:32" s="107" customFormat="1" ht="13.5" customHeight="1" thickBot="1" x14ac:dyDescent="0.25">
      <c r="A69" s="407"/>
      <c r="B69" s="408"/>
      <c r="C69" s="410"/>
      <c r="D69" s="114">
        <f t="shared" si="255"/>
        <v>2380000</v>
      </c>
      <c r="E69" s="115">
        <f t="shared" si="255"/>
        <v>2756683</v>
      </c>
      <c r="F69" s="115">
        <f t="shared" si="255"/>
        <v>7140000</v>
      </c>
      <c r="G69" s="115">
        <f t="shared" si="255"/>
        <v>10630817</v>
      </c>
      <c r="H69" s="115">
        <f t="shared" si="255"/>
        <v>0</v>
      </c>
      <c r="I69" s="115">
        <f t="shared" si="255"/>
        <v>0</v>
      </c>
      <c r="J69" s="115">
        <f t="shared" si="255"/>
        <v>0</v>
      </c>
      <c r="K69" s="115">
        <f t="shared" si="255"/>
        <v>0</v>
      </c>
      <c r="L69" s="115">
        <f t="shared" si="255"/>
        <v>0</v>
      </c>
      <c r="M69" s="115">
        <f t="shared" si="255"/>
        <v>0</v>
      </c>
      <c r="N69" s="115">
        <f t="shared" si="255"/>
        <v>0</v>
      </c>
      <c r="O69" s="116">
        <f t="shared" si="255"/>
        <v>0</v>
      </c>
      <c r="P69" s="412"/>
      <c r="Q69" s="414"/>
      <c r="S69" s="105"/>
      <c r="T69" s="106"/>
    </row>
    <row r="70" spans="1:32" s="84" customFormat="1" ht="3.75" customHeight="1" thickBot="1" x14ac:dyDescent="0.25">
      <c r="A70" s="117"/>
      <c r="B70" s="118"/>
      <c r="C70" s="118"/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20">
        <f>SUM(D70:O70)</f>
        <v>0</v>
      </c>
      <c r="Q70" s="121"/>
      <c r="S70" s="82"/>
      <c r="T70" s="83"/>
    </row>
    <row r="71" spans="1:32" s="107" customFormat="1" ht="12.75" customHeight="1" x14ac:dyDescent="0.2">
      <c r="A71" s="403" t="s">
        <v>89</v>
      </c>
      <c r="B71" s="404"/>
      <c r="C71" s="422" t="s">
        <v>86</v>
      </c>
      <c r="D71" s="102">
        <f>+D66</f>
        <v>0.1038961038961039</v>
      </c>
      <c r="E71" s="102">
        <f>+D71+E66</f>
        <v>0.22423586161737424</v>
      </c>
      <c r="F71" s="102">
        <f t="shared" ref="F71:O71" si="256">+E71+F66</f>
        <v>0.53592417330568587</v>
      </c>
      <c r="G71" s="102">
        <f t="shared" si="256"/>
        <v>1</v>
      </c>
      <c r="H71" s="102">
        <f t="shared" si="256"/>
        <v>1</v>
      </c>
      <c r="I71" s="102">
        <f t="shared" si="256"/>
        <v>1</v>
      </c>
      <c r="J71" s="102">
        <f t="shared" si="256"/>
        <v>1</v>
      </c>
      <c r="K71" s="102">
        <f t="shared" si="256"/>
        <v>1</v>
      </c>
      <c r="L71" s="102">
        <f t="shared" si="256"/>
        <v>1</v>
      </c>
      <c r="M71" s="102">
        <f t="shared" si="256"/>
        <v>1</v>
      </c>
      <c r="N71" s="102">
        <f t="shared" si="256"/>
        <v>1</v>
      </c>
      <c r="O71" s="102">
        <f t="shared" si="256"/>
        <v>1</v>
      </c>
      <c r="P71" s="415">
        <f>+O71</f>
        <v>1</v>
      </c>
      <c r="Q71" s="417">
        <f>+O72</f>
        <v>22907500</v>
      </c>
      <c r="S71" s="105"/>
      <c r="T71" s="106"/>
    </row>
    <row r="72" spans="1:32" s="107" customFormat="1" ht="13.5" customHeight="1" thickBot="1" x14ac:dyDescent="0.25">
      <c r="A72" s="405"/>
      <c r="B72" s="406"/>
      <c r="C72" s="423"/>
      <c r="D72" s="109">
        <f>+D67</f>
        <v>2380000</v>
      </c>
      <c r="E72" s="109">
        <f>+D72+E67</f>
        <v>5136683</v>
      </c>
      <c r="F72" s="109">
        <f t="shared" ref="F72:O72" si="257">+E72+F67</f>
        <v>12276683</v>
      </c>
      <c r="G72" s="109">
        <f t="shared" si="257"/>
        <v>22907500</v>
      </c>
      <c r="H72" s="109">
        <f t="shared" si="257"/>
        <v>22907500</v>
      </c>
      <c r="I72" s="109">
        <f t="shared" si="257"/>
        <v>22907500</v>
      </c>
      <c r="J72" s="109">
        <f t="shared" si="257"/>
        <v>22907500</v>
      </c>
      <c r="K72" s="109">
        <f t="shared" si="257"/>
        <v>22907500</v>
      </c>
      <c r="L72" s="109">
        <f t="shared" si="257"/>
        <v>22907500</v>
      </c>
      <c r="M72" s="109">
        <f t="shared" si="257"/>
        <v>22907500</v>
      </c>
      <c r="N72" s="109">
        <f t="shared" si="257"/>
        <v>22907500</v>
      </c>
      <c r="O72" s="109">
        <f t="shared" si="257"/>
        <v>22907500</v>
      </c>
      <c r="P72" s="416"/>
      <c r="Q72" s="418"/>
      <c r="S72" s="105"/>
      <c r="T72" s="106"/>
    </row>
    <row r="73" spans="1:32" s="107" customFormat="1" x14ac:dyDescent="0.2">
      <c r="A73" s="405"/>
      <c r="B73" s="406"/>
      <c r="C73" s="419" t="s">
        <v>87</v>
      </c>
      <c r="D73" s="122">
        <f>+D68</f>
        <v>0.1038961038961039</v>
      </c>
      <c r="E73" s="123">
        <f>+D73+E68</f>
        <v>0.22423586161737424</v>
      </c>
      <c r="F73" s="123">
        <f t="shared" ref="F73:O73" si="258">+E73+F68</f>
        <v>0.53592417330568587</v>
      </c>
      <c r="G73" s="123">
        <f t="shared" si="258"/>
        <v>1</v>
      </c>
      <c r="H73" s="123">
        <f t="shared" si="258"/>
        <v>1</v>
      </c>
      <c r="I73" s="123">
        <f t="shared" si="258"/>
        <v>1</v>
      </c>
      <c r="J73" s="123">
        <f t="shared" si="258"/>
        <v>1</v>
      </c>
      <c r="K73" s="123">
        <f t="shared" si="258"/>
        <v>1</v>
      </c>
      <c r="L73" s="123">
        <f t="shared" si="258"/>
        <v>1</v>
      </c>
      <c r="M73" s="123">
        <f t="shared" si="258"/>
        <v>1</v>
      </c>
      <c r="N73" s="123">
        <f t="shared" si="258"/>
        <v>1</v>
      </c>
      <c r="O73" s="123">
        <f t="shared" si="258"/>
        <v>1</v>
      </c>
      <c r="P73" s="411">
        <f>+O73</f>
        <v>1</v>
      </c>
      <c r="Q73" s="413">
        <f>+O74</f>
        <v>22907500</v>
      </c>
      <c r="S73" s="105"/>
      <c r="T73" s="106"/>
    </row>
    <row r="74" spans="1:32" s="107" customFormat="1" ht="13.5" customHeight="1" thickBot="1" x14ac:dyDescent="0.25">
      <c r="A74" s="407"/>
      <c r="B74" s="408"/>
      <c r="C74" s="410"/>
      <c r="D74" s="114">
        <f>+D69</f>
        <v>2380000</v>
      </c>
      <c r="E74" s="115">
        <f>+D74+E69</f>
        <v>5136683</v>
      </c>
      <c r="F74" s="115">
        <f t="shared" ref="F74:O74" si="259">+E74+F69</f>
        <v>12276683</v>
      </c>
      <c r="G74" s="115">
        <f t="shared" si="259"/>
        <v>22907500</v>
      </c>
      <c r="H74" s="115">
        <f t="shared" si="259"/>
        <v>22907500</v>
      </c>
      <c r="I74" s="115">
        <f t="shared" si="259"/>
        <v>22907500</v>
      </c>
      <c r="J74" s="115">
        <f t="shared" si="259"/>
        <v>22907500</v>
      </c>
      <c r="K74" s="115">
        <f t="shared" si="259"/>
        <v>22907500</v>
      </c>
      <c r="L74" s="115">
        <f t="shared" si="259"/>
        <v>22907500</v>
      </c>
      <c r="M74" s="115">
        <f t="shared" si="259"/>
        <v>22907500</v>
      </c>
      <c r="N74" s="115">
        <f t="shared" si="259"/>
        <v>22907500</v>
      </c>
      <c r="O74" s="115">
        <f t="shared" si="259"/>
        <v>22907500</v>
      </c>
      <c r="P74" s="412"/>
      <c r="Q74" s="414"/>
      <c r="S74" s="105"/>
      <c r="T74" s="106"/>
    </row>
    <row r="75" spans="1:32" x14ac:dyDescent="0.2">
      <c r="E75" s="124"/>
      <c r="F75" s="124"/>
      <c r="H75" s="124"/>
      <c r="I75" s="124"/>
      <c r="K75" s="124"/>
      <c r="L75" s="124"/>
      <c r="N75" s="124"/>
      <c r="O75" s="124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</row>
    <row r="76" spans="1:32" x14ac:dyDescent="0.2">
      <c r="E76" s="126"/>
      <c r="F76" s="127"/>
      <c r="H76" s="126"/>
      <c r="I76" s="127"/>
      <c r="K76" s="126"/>
      <c r="L76" s="127"/>
      <c r="N76" s="126"/>
      <c r="O76" s="127"/>
    </row>
    <row r="77" spans="1:32" x14ac:dyDescent="0.2">
      <c r="E77" s="124"/>
      <c r="F77" s="124"/>
      <c r="H77" s="124"/>
      <c r="I77" s="124"/>
      <c r="K77" s="124"/>
      <c r="L77" s="124"/>
      <c r="N77" s="124"/>
      <c r="O77" s="124"/>
    </row>
    <row r="78" spans="1:32" x14ac:dyDescent="0.2">
      <c r="E78" s="126"/>
      <c r="F78" s="127"/>
      <c r="H78" s="126"/>
      <c r="I78" s="127"/>
      <c r="K78" s="126"/>
      <c r="L78" s="127"/>
      <c r="N78" s="126"/>
      <c r="O78" s="127"/>
    </row>
  </sheetData>
  <mergeCells count="73">
    <mergeCell ref="R3:R4"/>
    <mergeCell ref="R1:R2"/>
    <mergeCell ref="C1:Q1"/>
    <mergeCell ref="A1:B2"/>
    <mergeCell ref="A51:A54"/>
    <mergeCell ref="B51:B54"/>
    <mergeCell ref="C51:C52"/>
    <mergeCell ref="C53:C54"/>
    <mergeCell ref="C41:C42"/>
    <mergeCell ref="C43:C44"/>
    <mergeCell ref="A36:A39"/>
    <mergeCell ref="B36:B39"/>
    <mergeCell ref="C36:C37"/>
    <mergeCell ref="C38:C39"/>
    <mergeCell ref="A31:A34"/>
    <mergeCell ref="B31:B34"/>
    <mergeCell ref="C31:C32"/>
    <mergeCell ref="C33:C34"/>
    <mergeCell ref="A46:A49"/>
    <mergeCell ref="B46:B49"/>
    <mergeCell ref="C46:C47"/>
    <mergeCell ref="C48:C49"/>
    <mergeCell ref="A41:A44"/>
    <mergeCell ref="B41:B44"/>
    <mergeCell ref="P73:P74"/>
    <mergeCell ref="Q73:Q74"/>
    <mergeCell ref="A56:A59"/>
    <mergeCell ref="B56:B59"/>
    <mergeCell ref="C56:C57"/>
    <mergeCell ref="C58:C59"/>
    <mergeCell ref="P66:P67"/>
    <mergeCell ref="Q66:Q67"/>
    <mergeCell ref="C68:C69"/>
    <mergeCell ref="P68:P69"/>
    <mergeCell ref="Q68:Q69"/>
    <mergeCell ref="A71:B74"/>
    <mergeCell ref="C71:C72"/>
    <mergeCell ref="P71:P72"/>
    <mergeCell ref="Q71:Q72"/>
    <mergeCell ref="C73:C74"/>
    <mergeCell ref="A61:A64"/>
    <mergeCell ref="B61:B64"/>
    <mergeCell ref="C61:C62"/>
    <mergeCell ref="C63:C64"/>
    <mergeCell ref="A66:B69"/>
    <mergeCell ref="C66:C67"/>
    <mergeCell ref="A21:A24"/>
    <mergeCell ref="B21:B24"/>
    <mergeCell ref="C21:C22"/>
    <mergeCell ref="C23:C24"/>
    <mergeCell ref="A26:A29"/>
    <mergeCell ref="B26:B29"/>
    <mergeCell ref="C26:C27"/>
    <mergeCell ref="C28:C29"/>
    <mergeCell ref="A11:A14"/>
    <mergeCell ref="B11:B14"/>
    <mergeCell ref="C11:C12"/>
    <mergeCell ref="C13:C14"/>
    <mergeCell ref="A16:A19"/>
    <mergeCell ref="B16:B19"/>
    <mergeCell ref="C16:C17"/>
    <mergeCell ref="C18:C19"/>
    <mergeCell ref="A6:A9"/>
    <mergeCell ref="B6:B9"/>
    <mergeCell ref="C6:C7"/>
    <mergeCell ref="C8:C9"/>
    <mergeCell ref="C2:Q2"/>
    <mergeCell ref="A3:A4"/>
    <mergeCell ref="B3:C4"/>
    <mergeCell ref="P3:P4"/>
    <mergeCell ref="Q3:Q4"/>
    <mergeCell ref="D3:F3"/>
    <mergeCell ref="G3:O3"/>
  </mergeCells>
  <conditionalFormatting sqref="D6:O6">
    <cfRule type="cellIs" dxfId="47" priority="49" operator="equal">
      <formula>0</formula>
    </cfRule>
  </conditionalFormatting>
  <conditionalFormatting sqref="D7:O7">
    <cfRule type="cellIs" dxfId="46" priority="48" operator="equal">
      <formula>0</formula>
    </cfRule>
  </conditionalFormatting>
  <conditionalFormatting sqref="D8:O8">
    <cfRule type="cellIs" dxfId="45" priority="47" operator="equal">
      <formula>0</formula>
    </cfRule>
  </conditionalFormatting>
  <conditionalFormatting sqref="D9:O9">
    <cfRule type="cellIs" dxfId="44" priority="46" operator="equal">
      <formula>0</formula>
    </cfRule>
  </conditionalFormatting>
  <conditionalFormatting sqref="D11:O11">
    <cfRule type="cellIs" dxfId="43" priority="44" operator="equal">
      <formula>0</formula>
    </cfRule>
  </conditionalFormatting>
  <conditionalFormatting sqref="D12:O12">
    <cfRule type="cellIs" dxfId="42" priority="43" operator="equal">
      <formula>0</formula>
    </cfRule>
  </conditionalFormatting>
  <conditionalFormatting sqref="D13:O13">
    <cfRule type="cellIs" dxfId="41" priority="42" operator="equal">
      <formula>0</formula>
    </cfRule>
  </conditionalFormatting>
  <conditionalFormatting sqref="D14:O14">
    <cfRule type="cellIs" dxfId="40" priority="41" operator="equal">
      <formula>0</formula>
    </cfRule>
  </conditionalFormatting>
  <conditionalFormatting sqref="D16:O16">
    <cfRule type="cellIs" dxfId="39" priority="40" operator="equal">
      <formula>0</formula>
    </cfRule>
  </conditionalFormatting>
  <conditionalFormatting sqref="D17:O17">
    <cfRule type="cellIs" dxfId="38" priority="39" operator="equal">
      <formula>0</formula>
    </cfRule>
  </conditionalFormatting>
  <conditionalFormatting sqref="D18:O18">
    <cfRule type="cellIs" dxfId="37" priority="38" operator="equal">
      <formula>0</formula>
    </cfRule>
  </conditionalFormatting>
  <conditionalFormatting sqref="D19:O19">
    <cfRule type="cellIs" dxfId="36" priority="37" operator="equal">
      <formula>0</formula>
    </cfRule>
  </conditionalFormatting>
  <conditionalFormatting sqref="D21:O21">
    <cfRule type="cellIs" dxfId="35" priority="36" operator="equal">
      <formula>0</formula>
    </cfRule>
  </conditionalFormatting>
  <conditionalFormatting sqref="D22:O22">
    <cfRule type="cellIs" dxfId="34" priority="35" operator="equal">
      <formula>0</formula>
    </cfRule>
  </conditionalFormatting>
  <conditionalFormatting sqref="D23:O23">
    <cfRule type="cellIs" dxfId="33" priority="34" operator="equal">
      <formula>0</formula>
    </cfRule>
  </conditionalFormatting>
  <conditionalFormatting sqref="D24:O24">
    <cfRule type="cellIs" dxfId="32" priority="33" operator="equal">
      <formula>0</formula>
    </cfRule>
  </conditionalFormatting>
  <conditionalFormatting sqref="D26:O26">
    <cfRule type="cellIs" dxfId="31" priority="32" operator="equal">
      <formula>0</formula>
    </cfRule>
  </conditionalFormatting>
  <conditionalFormatting sqref="D27:O27">
    <cfRule type="cellIs" dxfId="30" priority="31" operator="equal">
      <formula>0</formula>
    </cfRule>
  </conditionalFormatting>
  <conditionalFormatting sqref="D28:O28">
    <cfRule type="cellIs" dxfId="29" priority="30" operator="equal">
      <formula>0</formula>
    </cfRule>
  </conditionalFormatting>
  <conditionalFormatting sqref="D29:O29">
    <cfRule type="cellIs" dxfId="28" priority="29" operator="equal">
      <formula>0</formula>
    </cfRule>
  </conditionalFormatting>
  <conditionalFormatting sqref="D31:O31">
    <cfRule type="cellIs" dxfId="27" priority="28" operator="equal">
      <formula>0</formula>
    </cfRule>
  </conditionalFormatting>
  <conditionalFormatting sqref="D32:O32">
    <cfRule type="cellIs" dxfId="26" priority="27" operator="equal">
      <formula>0</formula>
    </cfRule>
  </conditionalFormatting>
  <conditionalFormatting sqref="D33:O33">
    <cfRule type="cellIs" dxfId="25" priority="26" operator="equal">
      <formula>0</formula>
    </cfRule>
  </conditionalFormatting>
  <conditionalFormatting sqref="D34:O34">
    <cfRule type="cellIs" dxfId="24" priority="25" operator="equal">
      <formula>0</formula>
    </cfRule>
  </conditionalFormatting>
  <conditionalFormatting sqref="D36:O36">
    <cfRule type="cellIs" dxfId="23" priority="24" operator="equal">
      <formula>0</formula>
    </cfRule>
  </conditionalFormatting>
  <conditionalFormatting sqref="D37:O37">
    <cfRule type="cellIs" dxfId="22" priority="23" operator="equal">
      <formula>0</formula>
    </cfRule>
  </conditionalFormatting>
  <conditionalFormatting sqref="D38:O38">
    <cfRule type="cellIs" dxfId="21" priority="22" operator="equal">
      <formula>0</formula>
    </cfRule>
  </conditionalFormatting>
  <conditionalFormatting sqref="D39:O39">
    <cfRule type="cellIs" dxfId="20" priority="21" operator="equal">
      <formula>0</formula>
    </cfRule>
  </conditionalFormatting>
  <conditionalFormatting sqref="D41:O41">
    <cfRule type="cellIs" dxfId="19" priority="20" operator="equal">
      <formula>0</formula>
    </cfRule>
  </conditionalFormatting>
  <conditionalFormatting sqref="D42:O42">
    <cfRule type="cellIs" dxfId="18" priority="19" operator="equal">
      <formula>0</formula>
    </cfRule>
  </conditionalFormatting>
  <conditionalFormatting sqref="D43:O43">
    <cfRule type="cellIs" dxfId="17" priority="18" operator="equal">
      <formula>0</formula>
    </cfRule>
  </conditionalFormatting>
  <conditionalFormatting sqref="D44:O44">
    <cfRule type="cellIs" dxfId="16" priority="17" operator="equal">
      <formula>0</formula>
    </cfRule>
  </conditionalFormatting>
  <conditionalFormatting sqref="D46:O46">
    <cfRule type="cellIs" dxfId="15" priority="16" operator="equal">
      <formula>0</formula>
    </cfRule>
  </conditionalFormatting>
  <conditionalFormatting sqref="D47:O47">
    <cfRule type="cellIs" dxfId="14" priority="15" operator="equal">
      <formula>0</formula>
    </cfRule>
  </conditionalFormatting>
  <conditionalFormatting sqref="D48:O48">
    <cfRule type="cellIs" dxfId="13" priority="14" operator="equal">
      <formula>0</formula>
    </cfRule>
  </conditionalFormatting>
  <conditionalFormatting sqref="D49:O49">
    <cfRule type="cellIs" dxfId="12" priority="13" operator="equal">
      <formula>0</formula>
    </cfRule>
  </conditionalFormatting>
  <conditionalFormatting sqref="D51:O51">
    <cfRule type="cellIs" dxfId="11" priority="12" operator="equal">
      <formula>0</formula>
    </cfRule>
  </conditionalFormatting>
  <conditionalFormatting sqref="D52:O52">
    <cfRule type="cellIs" dxfId="10" priority="11" operator="equal">
      <formula>0</formula>
    </cfRule>
  </conditionalFormatting>
  <conditionalFormatting sqref="D53:O53">
    <cfRule type="cellIs" dxfId="9" priority="10" operator="equal">
      <formula>0</formula>
    </cfRule>
  </conditionalFormatting>
  <conditionalFormatting sqref="D54:O54">
    <cfRule type="cellIs" dxfId="8" priority="9" operator="equal">
      <formula>0</formula>
    </cfRule>
  </conditionalFormatting>
  <conditionalFormatting sqref="D56:O56">
    <cfRule type="cellIs" dxfId="7" priority="8" operator="equal">
      <formula>0</formula>
    </cfRule>
  </conditionalFormatting>
  <conditionalFormatting sqref="D57:O57">
    <cfRule type="cellIs" dxfId="6" priority="7" operator="equal">
      <formula>0</formula>
    </cfRule>
  </conditionalFormatting>
  <conditionalFormatting sqref="D58:O58">
    <cfRule type="cellIs" dxfId="5" priority="6" operator="equal">
      <formula>0</formula>
    </cfRule>
  </conditionalFormatting>
  <conditionalFormatting sqref="D59:O59">
    <cfRule type="cellIs" dxfId="4" priority="5" operator="equal">
      <formula>0</formula>
    </cfRule>
  </conditionalFormatting>
  <conditionalFormatting sqref="D61:O61">
    <cfRule type="cellIs" dxfId="3" priority="4" operator="equal">
      <formula>0</formula>
    </cfRule>
  </conditionalFormatting>
  <conditionalFormatting sqref="D62:O62">
    <cfRule type="cellIs" dxfId="2" priority="3" operator="equal">
      <formula>0</formula>
    </cfRule>
  </conditionalFormatting>
  <conditionalFormatting sqref="D63:O63">
    <cfRule type="cellIs" dxfId="1" priority="2" operator="equal">
      <formula>0</formula>
    </cfRule>
  </conditionalFormatting>
  <conditionalFormatting sqref="D64:O64">
    <cfRule type="cellIs" dxfId="0" priority="1" operator="equal">
      <formula>0</formula>
    </cfRule>
  </conditionalFormatting>
  <printOptions horizontalCentered="1"/>
  <pageMargins left="0.39370078740157483" right="0.39370078740157483" top="0.59055118110236227" bottom="0.39370078740157483" header="0" footer="0"/>
  <pageSetup scale="70" fitToHeight="0" orientation="landscape" r:id="rId1"/>
  <headerFooter alignWithMargins="0"/>
  <ignoredErrors>
    <ignoredError sqref="P8" formula="1"/>
  </ignoredErrors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8A9445E7FC5B345BF41BADB813CE987" ma:contentTypeVersion="0" ma:contentTypeDescription="Crear nuevo documento." ma:contentTypeScope="" ma:versionID="79762c814ceb044cc2046465bd619a39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E82A8E2-7A71-4553-A081-3AE8AFD110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6F142EDD-C987-4308-AAC1-B67CC655CA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43E460-4267-4B09-8361-FF8242F16BF7}">
  <ds:schemaRefs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Informe</vt:lpstr>
      <vt:lpstr>programación</vt:lpstr>
      <vt:lpstr>Informe!Área_de_impresión</vt:lpstr>
      <vt:lpstr>programación!Área_de_impresión</vt:lpstr>
      <vt:lpstr>programación!Títulos_a_imprimir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</dc:creator>
  <cp:lastModifiedBy>Johan Mauricio Ramírez Figueroa - Obras Públicas</cp:lastModifiedBy>
  <cp:lastPrinted>2025-11-12T21:52:22Z</cp:lastPrinted>
  <dcterms:created xsi:type="dcterms:W3CDTF">2011-04-18T03:15:00Z</dcterms:created>
  <dcterms:modified xsi:type="dcterms:W3CDTF">2025-11-12T21:53:25Z</dcterms:modified>
</cp:coreProperties>
</file>