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9255" windowHeight="7680" activeTab="2"/>
  </bookViews>
  <sheets>
    <sheet name="Hoja3" sheetId="3" r:id="rId1"/>
    <sheet name="Hoja3 (2)" sheetId="4" r:id="rId2"/>
    <sheet name="Hoja3 (3)" sheetId="5" r:id="rId3"/>
  </sheets>
  <calcPr calcId="125725"/>
</workbook>
</file>

<file path=xl/calcChain.xml><?xml version="1.0" encoding="utf-8"?>
<calcChain xmlns="http://schemas.openxmlformats.org/spreadsheetml/2006/main">
  <c r="G14" i="5"/>
  <c r="F24" i="4" l="1"/>
  <c r="G24" s="1"/>
  <c r="F23"/>
  <c r="G23" s="1"/>
  <c r="F12"/>
  <c r="G12" s="1"/>
  <c r="F11"/>
  <c r="G11" s="1"/>
  <c r="F10"/>
  <c r="G10" s="1"/>
  <c r="G13" s="1"/>
  <c r="E24" i="3"/>
  <c r="F24" s="1"/>
  <c r="G24" s="1"/>
  <c r="E23"/>
  <c r="F23" s="1"/>
  <c r="G23" s="1"/>
  <c r="G25" s="1"/>
  <c r="E11"/>
  <c r="F11" s="1"/>
  <c r="G11" s="1"/>
  <c r="E12"/>
  <c r="F12" s="1"/>
  <c r="G12" s="1"/>
  <c r="E10"/>
  <c r="F10" s="1"/>
  <c r="G10" s="1"/>
  <c r="G13" s="1"/>
  <c r="J31" s="1"/>
  <c r="I26"/>
  <c r="I27" s="1"/>
  <c r="I29" s="1"/>
  <c r="I21"/>
  <c r="I22" s="1"/>
  <c r="I23" s="1"/>
  <c r="J24"/>
  <c r="I18" i="4" l="1"/>
  <c r="G25"/>
  <c r="I20" l="1"/>
  <c r="I19"/>
</calcChain>
</file>

<file path=xl/sharedStrings.xml><?xml version="1.0" encoding="utf-8"?>
<sst xmlns="http://schemas.openxmlformats.org/spreadsheetml/2006/main" count="83" uniqueCount="29">
  <si>
    <t>IVA</t>
  </si>
  <si>
    <t>Valor unitario SIN IVA</t>
  </si>
  <si>
    <t>Valor unitario IVA Incluido</t>
  </si>
  <si>
    <t xml:space="preserve">Valor unitario  total </t>
  </si>
  <si>
    <t xml:space="preserve">FIRMA DEL PROPONENTE </t>
  </si>
  <si>
    <t xml:space="preserve">CC </t>
  </si>
  <si>
    <t xml:space="preserve">NOMBRE DEL PROPONENTE </t>
  </si>
  <si>
    <t>ITEM</t>
  </si>
  <si>
    <t>NOTA:</t>
  </si>
  <si>
    <t>El contratista no podrá exceder en su oferta económica los valores destinados para cada vigencia y en la sumatoria la propuesta económica no podrá exceder el valor destinado para las dos vigencias. Sera causal de rechazo si su propuesta excede el presupuesto para las vigencias.</t>
  </si>
  <si>
    <t>FORMATO OFERTA ECONOMICA  2020</t>
  </si>
  <si>
    <t>SERVICIO DE TRANSPORTE</t>
  </si>
  <si>
    <t>VALOR TOTAL DE LA OFERTA PARA EL AÑO 2020</t>
  </si>
  <si>
    <t>Servicio de fumigación a todo costo para las instalaciones del Comando Aéreo de Combate No.6</t>
  </si>
  <si>
    <t xml:space="preserve">CANTIDAD DE SERVICIOS </t>
  </si>
  <si>
    <t>FORMATO OFERTA ECONOMICA  2021</t>
  </si>
  <si>
    <t>VALOR TOTAL DE LA OFERTA PARA EL AÑO 2021</t>
  </si>
  <si>
    <r>
      <t xml:space="preserve">Para la Servicio de fumigación a todo costo para las instalaciones del Comando Aéreo de Combate No.6    el presupuesto para la vigencia 2020 es de </t>
    </r>
    <r>
      <rPr>
        <b/>
        <sz val="14"/>
        <color rgb="FF000000"/>
        <rFont val="Arial Narrow"/>
        <family val="2"/>
      </rPr>
      <t xml:space="preserve"> </t>
    </r>
    <r>
      <rPr>
        <b/>
        <sz val="14"/>
        <color rgb="FFFF0000"/>
        <rFont val="Arial Narrow"/>
        <family val="2"/>
      </rPr>
      <t xml:space="preserve">$7.950,000,00 </t>
    </r>
  </si>
  <si>
    <r>
      <t xml:space="preserve">Para la Servicio de fumigación a todo costo para las instalaciones del Comando Aéreo de Combate No.6   el presupuesto para la vigencia 2021 es de </t>
    </r>
    <r>
      <rPr>
        <b/>
        <sz val="14"/>
        <color rgb="FF000000"/>
        <rFont val="Arial Narrow"/>
        <family val="2"/>
      </rPr>
      <t xml:space="preserve"> </t>
    </r>
    <r>
      <rPr>
        <b/>
        <sz val="14"/>
        <color rgb="FFFF0000"/>
        <rFont val="Arial Narrow"/>
        <family val="2"/>
      </rPr>
      <t>$40,000,000,00</t>
    </r>
  </si>
  <si>
    <t>ANALISIS AGUA POTABLE</t>
  </si>
  <si>
    <t>PARAMETRO UNICO ESPECIAL</t>
  </si>
  <si>
    <t>ANALISIS CENTRO DE ENTRENAMIENTO ACUATICO</t>
  </si>
  <si>
    <r>
      <t xml:space="preserve">ADQUISICION DE UNA MEMBRANA ARQUITECTONICA Y 08 PARASOLES TIPO PETALOS PARA EL CACOM 6 </t>
    </r>
    <r>
      <rPr>
        <b/>
        <sz val="14"/>
        <color rgb="FF000000"/>
        <rFont val="Arial Narrow"/>
        <family val="2"/>
      </rPr>
      <t xml:space="preserve"> </t>
    </r>
    <r>
      <rPr>
        <b/>
        <sz val="14"/>
        <rFont val="Arial Narrow"/>
        <family val="2"/>
      </rPr>
      <t>$29.400.000</t>
    </r>
  </si>
  <si>
    <t>ADQUISICION DE UNA MEMBRANA ARQUITECTONICA Y 08 PARASOLES TIPO PETALOS PARA EL CACOM 6</t>
  </si>
  <si>
    <t>ADQUISICION DE CARPA MEMBRANA ARQUITECTONICA SEGÚN ESPECIFICACIONES TECNICAS</t>
  </si>
  <si>
    <t>LONA PARASOL TIPO PETALO SEGÚN ESPECIFICACIONES TECNICAS</t>
  </si>
  <si>
    <t>C.C</t>
  </si>
  <si>
    <t>RUBRO 02-01-01-003-008-01-4-10 $23.000.000,00</t>
  </si>
  <si>
    <t>RUBRO 02-02-01-002-007-10 $6.400.000,00</t>
  </si>
</sst>
</file>

<file path=xl/styles.xml><?xml version="1.0" encoding="utf-8"?>
<styleSheet xmlns="http://schemas.openxmlformats.org/spreadsheetml/2006/main">
  <numFmts count="4">
    <numFmt numFmtId="42" formatCode="_(&quot;$&quot;\ * #,##0_);_(&quot;$&quot;\ * \(#,##0\);_(&quot;$&quot;\ * &quot;-&quot;_);_(@_)"/>
    <numFmt numFmtId="43" formatCode="_(* #,##0.00_);_(* \(#,##0.00\);_(* &quot;-&quot;??_);_(@_)"/>
    <numFmt numFmtId="164" formatCode="_(* #,##0_);_(* \(#,##0\);_(* &quot;-&quot;??_);_(@_)"/>
    <numFmt numFmtId="165" formatCode="&quot;$&quot;\ #,##0.00"/>
  </numFmts>
  <fonts count="21">
    <font>
      <sz val="11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b/>
      <sz val="14"/>
      <color rgb="FF000000"/>
      <name val="Arial Narrow"/>
      <family val="2"/>
    </font>
    <font>
      <b/>
      <u/>
      <sz val="16"/>
      <color theme="1"/>
      <name val="Arial Narrow"/>
      <family val="2"/>
    </font>
    <font>
      <b/>
      <u/>
      <sz val="12"/>
      <color theme="1"/>
      <name val="Arial Narrow"/>
      <family val="2"/>
    </font>
    <font>
      <sz val="14"/>
      <color theme="1"/>
      <name val="Arial Narrow"/>
      <family val="2"/>
    </font>
    <font>
      <sz val="14"/>
      <color rgb="FF000000"/>
      <name val="Arial Narrow"/>
      <family val="2"/>
    </font>
    <font>
      <sz val="9"/>
      <color rgb="FF000000"/>
      <name val="Arial"/>
      <family val="2"/>
    </font>
    <font>
      <sz val="10"/>
      <color rgb="FF000000"/>
      <name val="Arial"/>
      <family val="2"/>
    </font>
    <font>
      <b/>
      <sz val="14"/>
      <color rgb="FFFF0000"/>
      <name val="Arial Narrow"/>
      <family val="2"/>
    </font>
    <font>
      <sz val="12"/>
      <color rgb="FF000000"/>
      <name val="Arial Narrow"/>
      <family val="2"/>
    </font>
    <font>
      <sz val="11"/>
      <color rgb="FF000000"/>
      <name val="Arial Narrow"/>
      <family val="2"/>
    </font>
    <font>
      <sz val="9"/>
      <color theme="1"/>
      <name val="Arial Narrow"/>
      <family val="2"/>
    </font>
    <font>
      <b/>
      <sz val="14"/>
      <name val="Arial Narrow"/>
      <family val="2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b/>
      <sz val="16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42" fontId="4" fillId="0" borderId="0" applyFont="0" applyFill="0" applyBorder="0" applyAlignment="0" applyProtection="0"/>
  </cellStyleXfs>
  <cellXfs count="68">
    <xf numFmtId="0" fontId="0" fillId="0" borderId="0" xfId="0"/>
    <xf numFmtId="0" fontId="3" fillId="0" borderId="0" xfId="0" applyFont="1"/>
    <xf numFmtId="43" fontId="3" fillId="0" borderId="0" xfId="1" applyFont="1"/>
    <xf numFmtId="0" fontId="8" fillId="0" borderId="0" xfId="0" applyFont="1" applyAlignment="1">
      <alignment horizontal="center"/>
    </xf>
    <xf numFmtId="43" fontId="3" fillId="0" borderId="0" xfId="1" applyFont="1" applyFill="1"/>
    <xf numFmtId="0" fontId="3" fillId="0" borderId="0" xfId="0" applyFont="1" applyFill="1"/>
    <xf numFmtId="0" fontId="2" fillId="0" borderId="0" xfId="0" applyFont="1"/>
    <xf numFmtId="0" fontId="3" fillId="0" borderId="2" xfId="0" applyFont="1" applyBorder="1"/>
    <xf numFmtId="164" fontId="3" fillId="0" borderId="0" xfId="1" applyNumberFormat="1" applyFont="1" applyAlignment="1">
      <alignment horizontal="center"/>
    </xf>
    <xf numFmtId="164" fontId="3" fillId="0" borderId="0" xfId="1" applyNumberFormat="1" applyFont="1" applyBorder="1" applyAlignment="1">
      <alignment horizontal="center"/>
    </xf>
    <xf numFmtId="164" fontId="2" fillId="0" borderId="2" xfId="1" applyNumberFormat="1" applyFont="1" applyBorder="1" applyAlignment="1">
      <alignment horizontal="center"/>
    </xf>
    <xf numFmtId="164" fontId="5" fillId="0" borderId="0" xfId="1" applyNumberFormat="1" applyFont="1" applyAlignment="1">
      <alignment horizontal="center"/>
    </xf>
    <xf numFmtId="0" fontId="3" fillId="0" borderId="0" xfId="0" applyFont="1" applyBorder="1"/>
    <xf numFmtId="164" fontId="11" fillId="0" borderId="1" xfId="1" applyNumberFormat="1" applyFont="1" applyBorder="1" applyAlignment="1">
      <alignment horizontal="center"/>
    </xf>
    <xf numFmtId="0" fontId="12" fillId="0" borderId="1" xfId="0" applyFont="1" applyBorder="1" applyAlignment="1">
      <alignment wrapText="1"/>
    </xf>
    <xf numFmtId="164" fontId="11" fillId="0" borderId="1" xfId="1" applyNumberFormat="1" applyFont="1" applyBorder="1" applyAlignment="1">
      <alignment horizontal="left"/>
    </xf>
    <xf numFmtId="43" fontId="3" fillId="4" borderId="0" xfId="1" applyFont="1" applyFill="1"/>
    <xf numFmtId="43" fontId="3" fillId="4" borderId="1" xfId="0" applyNumberFormat="1" applyFont="1" applyFill="1" applyBorder="1" applyAlignment="1">
      <alignment horizontal="center" vertical="top" wrapText="1"/>
    </xf>
    <xf numFmtId="43" fontId="16" fillId="3" borderId="1" xfId="0" applyNumberFormat="1" applyFont="1" applyFill="1" applyBorder="1" applyAlignment="1">
      <alignment horizontal="center" vertical="top" wrapText="1"/>
    </xf>
    <xf numFmtId="43" fontId="14" fillId="0" borderId="1" xfId="1" applyFont="1" applyFill="1" applyBorder="1" applyAlignment="1">
      <alignment vertical="center" wrapText="1"/>
    </xf>
    <xf numFmtId="43" fontId="15" fillId="0" borderId="1" xfId="1" applyFont="1" applyFill="1" applyBorder="1" applyAlignment="1">
      <alignment vertical="center" wrapText="1"/>
    </xf>
    <xf numFmtId="165" fontId="3" fillId="0" borderId="0" xfId="0" applyNumberFormat="1" applyFont="1"/>
    <xf numFmtId="43" fontId="3" fillId="0" borderId="0" xfId="0" applyNumberFormat="1" applyFont="1"/>
    <xf numFmtId="42" fontId="6" fillId="0" borderId="1" xfId="2" applyFont="1" applyFill="1" applyBorder="1" applyAlignment="1">
      <alignment horizontal="center" wrapText="1"/>
    </xf>
    <xf numFmtId="0" fontId="12" fillId="0" borderId="1" xfId="0" applyFont="1" applyBorder="1" applyAlignment="1">
      <alignment horizontal="center" wrapText="1"/>
    </xf>
    <xf numFmtId="0" fontId="5" fillId="0" borderId="0" xfId="0" applyFont="1" applyAlignment="1">
      <alignment horizontal="left" vertical="justify"/>
    </xf>
    <xf numFmtId="0" fontId="5" fillId="0" borderId="0" xfId="0" applyFont="1" applyAlignment="1">
      <alignment horizontal="center" vertical="justify"/>
    </xf>
    <xf numFmtId="0" fontId="10" fillId="0" borderId="0" xfId="0" applyFont="1" applyAlignment="1">
      <alignment horizontal="left" vertical="justify"/>
    </xf>
    <xf numFmtId="0" fontId="9" fillId="0" borderId="0" xfId="0" applyFont="1" applyAlignment="1">
      <alignment horizontal="left" vertical="justify"/>
    </xf>
    <xf numFmtId="0" fontId="2" fillId="2" borderId="6" xfId="0" applyFont="1" applyFill="1" applyBorder="1" applyAlignment="1">
      <alignment horizontal="center" wrapText="1"/>
    </xf>
    <xf numFmtId="0" fontId="2" fillId="2" borderId="7" xfId="0" applyFont="1" applyFill="1" applyBorder="1" applyAlignment="1">
      <alignment horizontal="center" wrapText="1"/>
    </xf>
    <xf numFmtId="164" fontId="1" fillId="2" borderId="6" xfId="1" applyNumberFormat="1" applyFont="1" applyFill="1" applyBorder="1" applyAlignment="1">
      <alignment horizontal="center" wrapText="1"/>
    </xf>
    <xf numFmtId="164" fontId="1" fillId="2" borderId="7" xfId="1" applyNumberFormat="1" applyFont="1" applyFill="1" applyBorder="1" applyAlignment="1">
      <alignment horizontal="center" wrapText="1"/>
    </xf>
    <xf numFmtId="0" fontId="6" fillId="2" borderId="3" xfId="0" applyFont="1" applyFill="1" applyBorder="1" applyAlignment="1">
      <alignment horizontal="center" wrapText="1"/>
    </xf>
    <xf numFmtId="0" fontId="6" fillId="2" borderId="4" xfId="0" applyFont="1" applyFill="1" applyBorder="1" applyAlignment="1">
      <alignment horizontal="center" wrapText="1"/>
    </xf>
    <xf numFmtId="0" fontId="6" fillId="2" borderId="5" xfId="0" applyFont="1" applyFill="1" applyBorder="1" applyAlignment="1">
      <alignment horizontal="center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top" wrapText="1"/>
    </xf>
    <xf numFmtId="0" fontId="1" fillId="2" borderId="7" xfId="0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wrapText="1"/>
    </xf>
    <xf numFmtId="0" fontId="1" fillId="2" borderId="7" xfId="0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164" fontId="1" fillId="2" borderId="6" xfId="1" applyNumberFormat="1" applyFont="1" applyFill="1" applyBorder="1" applyAlignment="1">
      <alignment horizontal="center" vertical="center" wrapText="1"/>
    </xf>
    <xf numFmtId="164" fontId="1" fillId="2" borderId="7" xfId="1" applyNumberFormat="1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wrapText="1"/>
    </xf>
    <xf numFmtId="164" fontId="11" fillId="0" borderId="0" xfId="1" applyNumberFormat="1" applyFont="1" applyBorder="1" applyAlignment="1">
      <alignment horizontal="center" vertical="center"/>
    </xf>
    <xf numFmtId="43" fontId="3" fillId="0" borderId="0" xfId="1" applyFont="1" applyBorder="1"/>
    <xf numFmtId="164" fontId="5" fillId="0" borderId="0" xfId="1" applyNumberFormat="1" applyFont="1" applyAlignment="1">
      <alignment horizontal="left"/>
    </xf>
    <xf numFmtId="164" fontId="12" fillId="0" borderId="1" xfId="1" applyNumberFormat="1" applyFont="1" applyBorder="1" applyAlignment="1">
      <alignment horizontal="center" vertical="center"/>
    </xf>
    <xf numFmtId="164" fontId="12" fillId="0" borderId="1" xfId="1" applyNumberFormat="1" applyFont="1" applyBorder="1" applyAlignment="1">
      <alignment horizontal="center" wrapText="1"/>
    </xf>
    <xf numFmtId="42" fontId="18" fillId="0" borderId="1" xfId="2" applyFont="1" applyFill="1" applyBorder="1" applyAlignment="1">
      <alignment horizontal="center" wrapText="1"/>
    </xf>
    <xf numFmtId="43" fontId="19" fillId="0" borderId="1" xfId="1" applyFont="1" applyFill="1" applyBorder="1" applyAlignment="1">
      <alignment horizontal="center" vertical="center" wrapText="1"/>
    </xf>
    <xf numFmtId="0" fontId="20" fillId="3" borderId="3" xfId="0" applyFont="1" applyFill="1" applyBorder="1" applyAlignment="1">
      <alignment horizontal="center"/>
    </xf>
    <xf numFmtId="0" fontId="20" fillId="3" borderId="4" xfId="0" applyFont="1" applyFill="1" applyBorder="1" applyAlignment="1">
      <alignment horizontal="center"/>
    </xf>
    <xf numFmtId="0" fontId="20" fillId="3" borderId="5" xfId="0" applyFont="1" applyFill="1" applyBorder="1" applyAlignment="1">
      <alignment horizontal="center"/>
    </xf>
    <xf numFmtId="43" fontId="9" fillId="3" borderId="1" xfId="0" applyNumberFormat="1" applyFont="1" applyFill="1" applyBorder="1" applyAlignment="1">
      <alignment horizontal="center" vertical="top" wrapText="1"/>
    </xf>
    <xf numFmtId="164" fontId="12" fillId="0" borderId="1" xfId="1" applyNumberFormat="1" applyFont="1" applyBorder="1" applyAlignment="1">
      <alignment horizontal="center" vertical="center" wrapText="1"/>
    </xf>
  </cellXfs>
  <cellStyles count="3">
    <cellStyle name="Millares" xfId="1" builtinId="3"/>
    <cellStyle name="Moneda [0]" xfId="2" builtinId="7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76"/>
  <sheetViews>
    <sheetView topLeftCell="A13" zoomScale="130" zoomScaleNormal="130" workbookViewId="0">
      <selection activeCell="J32" sqref="J32"/>
    </sheetView>
  </sheetViews>
  <sheetFormatPr baseColWidth="10" defaultColWidth="22.85546875" defaultRowHeight="15.75"/>
  <cols>
    <col min="1" max="1" width="7.5703125" style="8" bestFit="1" customWidth="1"/>
    <col min="2" max="2" width="32.7109375" style="1" customWidth="1"/>
    <col min="3" max="3" width="10.42578125" style="1" bestFit="1" customWidth="1"/>
    <col min="4" max="4" width="17.42578125" style="1" customWidth="1"/>
    <col min="5" max="5" width="12" style="1" bestFit="1" customWidth="1"/>
    <col min="6" max="6" width="13.7109375" style="1" customWidth="1"/>
    <col min="7" max="7" width="13.85546875" style="1" customWidth="1"/>
    <col min="8" max="8" width="22.85546875" style="2"/>
    <col min="9" max="16384" width="22.85546875" style="1"/>
  </cols>
  <sheetData>
    <row r="2" spans="1:9" ht="20.25">
      <c r="B2" s="45" t="s">
        <v>10</v>
      </c>
      <c r="C2" s="45"/>
      <c r="D2" s="45"/>
      <c r="E2" s="45"/>
      <c r="F2" s="45"/>
      <c r="G2" s="45"/>
    </row>
    <row r="3" spans="1:9">
      <c r="B3" s="3"/>
      <c r="C3" s="3"/>
      <c r="D3" s="3"/>
      <c r="E3" s="3"/>
      <c r="F3" s="3"/>
      <c r="G3" s="3"/>
    </row>
    <row r="4" spans="1:9">
      <c r="B4" s="3"/>
      <c r="C4" s="3"/>
      <c r="D4" s="3"/>
      <c r="E4" s="3"/>
      <c r="F4" s="3"/>
      <c r="G4" s="3"/>
    </row>
    <row r="5" spans="1:9" ht="36" customHeight="1">
      <c r="A5" s="26" t="s">
        <v>17</v>
      </c>
      <c r="B5" s="26"/>
      <c r="C5" s="26"/>
      <c r="D5" s="26"/>
      <c r="E5" s="26"/>
      <c r="F5" s="26"/>
      <c r="G5" s="26"/>
    </row>
    <row r="7" spans="1:9" ht="22.5" customHeight="1">
      <c r="A7" s="31" t="s">
        <v>7</v>
      </c>
      <c r="B7" s="40" t="s">
        <v>11</v>
      </c>
      <c r="C7" s="29" t="s">
        <v>14</v>
      </c>
      <c r="D7" s="29" t="s">
        <v>1</v>
      </c>
      <c r="E7" s="36" t="s">
        <v>0</v>
      </c>
      <c r="F7" s="36" t="s">
        <v>2</v>
      </c>
      <c r="G7" s="38" t="s">
        <v>3</v>
      </c>
    </row>
    <row r="8" spans="1:9" ht="22.5" customHeight="1">
      <c r="A8" s="32"/>
      <c r="B8" s="41"/>
      <c r="C8" s="30"/>
      <c r="D8" s="30"/>
      <c r="E8" s="37"/>
      <c r="F8" s="37"/>
      <c r="G8" s="39"/>
    </row>
    <row r="9" spans="1:9" ht="37.5" customHeight="1">
      <c r="A9" s="33" t="s">
        <v>13</v>
      </c>
      <c r="B9" s="34"/>
      <c r="C9" s="34"/>
      <c r="D9" s="34"/>
      <c r="E9" s="34"/>
      <c r="F9" s="34"/>
      <c r="G9" s="35"/>
    </row>
    <row r="10" spans="1:9">
      <c r="A10" s="13">
        <v>1</v>
      </c>
      <c r="B10" s="15" t="s">
        <v>19</v>
      </c>
      <c r="C10" s="13">
        <v>4</v>
      </c>
      <c r="D10" s="19">
        <v>191000</v>
      </c>
      <c r="E10" s="19">
        <f>+D10*19%</f>
        <v>36290</v>
      </c>
      <c r="F10" s="19">
        <f>+E10+D10</f>
        <v>227290</v>
      </c>
      <c r="G10" s="19">
        <f>+F10*C10</f>
        <v>909160</v>
      </c>
    </row>
    <row r="11" spans="1:9">
      <c r="A11" s="13">
        <v>2</v>
      </c>
      <c r="B11" s="14" t="s">
        <v>20</v>
      </c>
      <c r="C11" s="13">
        <v>1</v>
      </c>
      <c r="D11" s="19">
        <v>1899000</v>
      </c>
      <c r="E11" s="19">
        <f t="shared" ref="E11:E12" si="0">+D11*19%</f>
        <v>360810</v>
      </c>
      <c r="F11" s="19">
        <f t="shared" ref="F11:F12" si="1">+E11+D11</f>
        <v>2259810</v>
      </c>
      <c r="G11" s="19">
        <f t="shared" ref="G11:G12" si="2">+F11*C11</f>
        <v>2259810</v>
      </c>
    </row>
    <row r="12" spans="1:9" s="5" customFormat="1" ht="26.25">
      <c r="A12" s="13">
        <v>3</v>
      </c>
      <c r="B12" s="14" t="s">
        <v>21</v>
      </c>
      <c r="C12" s="13">
        <v>1</v>
      </c>
      <c r="D12" s="19">
        <v>117000</v>
      </c>
      <c r="E12" s="19">
        <f t="shared" si="0"/>
        <v>22230</v>
      </c>
      <c r="F12" s="19">
        <f t="shared" si="1"/>
        <v>139230</v>
      </c>
      <c r="G12" s="19">
        <f t="shared" si="2"/>
        <v>139230</v>
      </c>
      <c r="H12" s="4"/>
    </row>
    <row r="13" spans="1:9">
      <c r="A13" s="42" t="s">
        <v>12</v>
      </c>
      <c r="B13" s="43"/>
      <c r="C13" s="43"/>
      <c r="D13" s="43"/>
      <c r="E13" s="43"/>
      <c r="F13" s="44"/>
      <c r="G13" s="17">
        <f>SUM(G10:G12)</f>
        <v>3308200</v>
      </c>
    </row>
    <row r="14" spans="1:9">
      <c r="A14" s="9"/>
      <c r="B14" s="6"/>
      <c r="C14" s="6"/>
    </row>
    <row r="15" spans="1:9">
      <c r="B15" s="6"/>
      <c r="C15" s="6"/>
      <c r="I15" s="2"/>
    </row>
    <row r="16" spans="1:9" ht="20.25">
      <c r="B16" s="45" t="s">
        <v>15</v>
      </c>
      <c r="C16" s="45"/>
      <c r="D16" s="45"/>
      <c r="E16" s="45"/>
      <c r="F16" s="45"/>
      <c r="G16" s="45"/>
      <c r="I16" s="2"/>
    </row>
    <row r="17" spans="1:10">
      <c r="B17" s="3"/>
      <c r="C17" s="3"/>
      <c r="D17" s="3"/>
      <c r="E17" s="3"/>
      <c r="F17" s="3"/>
      <c r="G17" s="3"/>
      <c r="I17" s="2"/>
    </row>
    <row r="18" spans="1:10" ht="37.5" customHeight="1">
      <c r="A18" s="26" t="s">
        <v>18</v>
      </c>
      <c r="B18" s="26"/>
      <c r="C18" s="26"/>
      <c r="D18" s="26"/>
      <c r="E18" s="26"/>
      <c r="F18" s="26"/>
      <c r="G18" s="26"/>
      <c r="I18" s="2"/>
    </row>
    <row r="19" spans="1:10">
      <c r="I19" s="2">
        <v>47950000</v>
      </c>
    </row>
    <row r="20" spans="1:10" ht="23.25" customHeight="1">
      <c r="A20" s="31" t="s">
        <v>7</v>
      </c>
      <c r="B20" s="40" t="s">
        <v>11</v>
      </c>
      <c r="C20" s="29" t="s">
        <v>14</v>
      </c>
      <c r="D20" s="29" t="s">
        <v>1</v>
      </c>
      <c r="E20" s="36" t="s">
        <v>0</v>
      </c>
      <c r="F20" s="36" t="s">
        <v>2</v>
      </c>
      <c r="G20" s="38" t="s">
        <v>3</v>
      </c>
      <c r="I20" s="2">
        <v>100</v>
      </c>
    </row>
    <row r="21" spans="1:10" ht="23.25" customHeight="1">
      <c r="A21" s="32"/>
      <c r="B21" s="41"/>
      <c r="C21" s="30"/>
      <c r="D21" s="30"/>
      <c r="E21" s="37"/>
      <c r="F21" s="37"/>
      <c r="G21" s="39"/>
      <c r="I21" s="2">
        <f>+I19/I20</f>
        <v>479500</v>
      </c>
    </row>
    <row r="22" spans="1:10" ht="32.25" customHeight="1">
      <c r="A22" s="33" t="s">
        <v>13</v>
      </c>
      <c r="B22" s="34"/>
      <c r="C22" s="34"/>
      <c r="D22" s="34"/>
      <c r="E22" s="34"/>
      <c r="F22" s="34"/>
      <c r="G22" s="35"/>
      <c r="I22" s="2">
        <f>+I21*20</f>
        <v>9590000</v>
      </c>
    </row>
    <row r="23" spans="1:10" ht="16.5">
      <c r="A23" s="13">
        <v>1</v>
      </c>
      <c r="B23" s="15" t="s">
        <v>19</v>
      </c>
      <c r="C23" s="14">
        <v>50</v>
      </c>
      <c r="D23" s="20">
        <v>197000</v>
      </c>
      <c r="E23" s="20">
        <f>+D23*19%</f>
        <v>37430</v>
      </c>
      <c r="F23" s="20">
        <f>+E23+D23</f>
        <v>234430</v>
      </c>
      <c r="G23" s="20">
        <f>+F23*C23</f>
        <v>11721500</v>
      </c>
      <c r="I23" s="2">
        <f>+I19-I22</f>
        <v>38360000</v>
      </c>
      <c r="J23" s="1">
        <v>877802</v>
      </c>
    </row>
    <row r="24" spans="1:10" ht="26.25">
      <c r="A24" s="13">
        <v>2</v>
      </c>
      <c r="B24" s="14" t="s">
        <v>21</v>
      </c>
      <c r="C24" s="14">
        <v>20</v>
      </c>
      <c r="D24" s="20">
        <v>140000</v>
      </c>
      <c r="E24" s="20">
        <f>+D24*19%</f>
        <v>26600</v>
      </c>
      <c r="F24" s="20">
        <f>+E24+D24</f>
        <v>166600</v>
      </c>
      <c r="G24" s="20">
        <f>+F24*C24</f>
        <v>3332000</v>
      </c>
      <c r="I24" s="16">
        <v>15053500</v>
      </c>
      <c r="J24" s="1">
        <f>J23*52</f>
        <v>45645704</v>
      </c>
    </row>
    <row r="25" spans="1:10">
      <c r="A25" s="42" t="s">
        <v>16</v>
      </c>
      <c r="B25" s="43"/>
      <c r="C25" s="43"/>
      <c r="D25" s="43"/>
      <c r="E25" s="43"/>
      <c r="F25" s="44"/>
      <c r="G25" s="18">
        <f>SUM(G23:G24)</f>
        <v>15053500</v>
      </c>
      <c r="I25" s="16">
        <v>3308200</v>
      </c>
    </row>
    <row r="26" spans="1:10">
      <c r="I26" s="2">
        <f>+I25+I24</f>
        <v>18361700</v>
      </c>
    </row>
    <row r="27" spans="1:10">
      <c r="I27" s="2">
        <f>+I26/I21</f>
        <v>38.293430656934305</v>
      </c>
    </row>
    <row r="28" spans="1:10" ht="17.25" customHeight="1">
      <c r="I28" s="2">
        <v>100</v>
      </c>
    </row>
    <row r="29" spans="1:10">
      <c r="B29" s="6"/>
      <c r="C29" s="6"/>
      <c r="I29" s="2">
        <f>+I28-I27</f>
        <v>61.706569343065695</v>
      </c>
    </row>
    <row r="30" spans="1:10" ht="18">
      <c r="A30" s="25" t="s">
        <v>8</v>
      </c>
      <c r="B30" s="25"/>
      <c r="C30" s="25"/>
      <c r="D30" s="25"/>
      <c r="E30" s="25"/>
      <c r="F30" s="25"/>
      <c r="G30" s="25"/>
      <c r="I30" s="2"/>
    </row>
    <row r="31" spans="1:10" ht="70.5" customHeight="1">
      <c r="A31" s="27" t="s">
        <v>9</v>
      </c>
      <c r="B31" s="28"/>
      <c r="C31" s="28"/>
      <c r="D31" s="28"/>
      <c r="E31" s="28"/>
      <c r="F31" s="28"/>
      <c r="G31" s="28"/>
      <c r="I31" s="2"/>
      <c r="J31" s="22">
        <f>+G13+G25</f>
        <v>18361700</v>
      </c>
    </row>
    <row r="32" spans="1:10">
      <c r="I32" s="2"/>
    </row>
    <row r="33" spans="1:9">
      <c r="I33" s="2"/>
    </row>
    <row r="34" spans="1:9">
      <c r="I34" s="2"/>
    </row>
    <row r="35" spans="1:9">
      <c r="I35" s="2"/>
    </row>
    <row r="36" spans="1:9">
      <c r="A36" s="10"/>
      <c r="B36" s="7"/>
      <c r="C36" s="12"/>
      <c r="I36" s="2"/>
    </row>
    <row r="37" spans="1:9" ht="18">
      <c r="A37" s="11" t="s">
        <v>6</v>
      </c>
      <c r="I37" s="2"/>
    </row>
    <row r="38" spans="1:9" ht="18">
      <c r="A38" s="11" t="s">
        <v>4</v>
      </c>
      <c r="I38" s="2"/>
    </row>
    <row r="39" spans="1:9" ht="18">
      <c r="A39" s="11" t="s">
        <v>5</v>
      </c>
      <c r="I39" s="2"/>
    </row>
    <row r="40" spans="1:9">
      <c r="I40" s="2"/>
    </row>
    <row r="41" spans="1:9">
      <c r="I41" s="2"/>
    </row>
    <row r="42" spans="1:9">
      <c r="I42" s="2"/>
    </row>
    <row r="43" spans="1:9">
      <c r="I43" s="2"/>
    </row>
    <row r="44" spans="1:9">
      <c r="I44" s="2"/>
    </row>
    <row r="45" spans="1:9">
      <c r="I45" s="2"/>
    </row>
    <row r="46" spans="1:9">
      <c r="I46" s="2"/>
    </row>
    <row r="47" spans="1:9">
      <c r="I47" s="2"/>
    </row>
    <row r="48" spans="1:9">
      <c r="G48" s="2"/>
      <c r="I48" s="2"/>
    </row>
    <row r="49" spans="7:9">
      <c r="G49" s="2"/>
      <c r="I49" s="2"/>
    </row>
    <row r="50" spans="7:9">
      <c r="G50" s="2"/>
      <c r="I50" s="2"/>
    </row>
    <row r="51" spans="7:9">
      <c r="G51" s="2"/>
      <c r="I51" s="2"/>
    </row>
    <row r="52" spans="7:9">
      <c r="G52" s="2"/>
      <c r="I52" s="2"/>
    </row>
    <row r="53" spans="7:9">
      <c r="G53" s="2"/>
      <c r="I53" s="2"/>
    </row>
    <row r="54" spans="7:9">
      <c r="G54" s="2"/>
      <c r="I54" s="2"/>
    </row>
    <row r="55" spans="7:9">
      <c r="G55" s="2"/>
      <c r="I55" s="2"/>
    </row>
    <row r="56" spans="7:9">
      <c r="G56" s="2"/>
      <c r="I56" s="2"/>
    </row>
    <row r="57" spans="7:9">
      <c r="G57" s="2"/>
      <c r="I57" s="2"/>
    </row>
    <row r="58" spans="7:9">
      <c r="G58" s="2"/>
      <c r="I58" s="2"/>
    </row>
    <row r="59" spans="7:9">
      <c r="G59" s="2"/>
      <c r="I59" s="2"/>
    </row>
    <row r="60" spans="7:9">
      <c r="G60" s="2"/>
      <c r="I60" s="2"/>
    </row>
    <row r="61" spans="7:9">
      <c r="G61" s="2"/>
      <c r="I61" s="2"/>
    </row>
    <row r="62" spans="7:9">
      <c r="G62" s="2"/>
      <c r="I62" s="2"/>
    </row>
    <row r="63" spans="7:9">
      <c r="G63" s="2"/>
      <c r="I63" s="2"/>
    </row>
    <row r="64" spans="7:9">
      <c r="G64" s="2"/>
      <c r="I64" s="2"/>
    </row>
    <row r="65" spans="7:9">
      <c r="G65" s="2"/>
      <c r="I65" s="2"/>
    </row>
    <row r="66" spans="7:9">
      <c r="G66" s="2"/>
      <c r="I66" s="2"/>
    </row>
    <row r="67" spans="7:9">
      <c r="G67" s="2"/>
    </row>
    <row r="68" spans="7:9">
      <c r="G68" s="2"/>
    </row>
    <row r="69" spans="7:9">
      <c r="G69" s="2"/>
    </row>
    <row r="70" spans="7:9">
      <c r="G70" s="2"/>
    </row>
    <row r="71" spans="7:9">
      <c r="G71" s="2"/>
    </row>
    <row r="72" spans="7:9">
      <c r="G72" s="2"/>
    </row>
    <row r="73" spans="7:9">
      <c r="G73" s="2"/>
    </row>
    <row r="74" spans="7:9">
      <c r="G74" s="2"/>
    </row>
    <row r="75" spans="7:9">
      <c r="G75" s="2"/>
    </row>
    <row r="76" spans="7:9">
      <c r="G76" s="2"/>
    </row>
  </sheetData>
  <mergeCells count="24">
    <mergeCell ref="B16:G16"/>
    <mergeCell ref="A13:F13"/>
    <mergeCell ref="B2:G2"/>
    <mergeCell ref="B7:B8"/>
    <mergeCell ref="D7:D8"/>
    <mergeCell ref="E7:E8"/>
    <mergeCell ref="F7:F8"/>
    <mergeCell ref="G7:G8"/>
    <mergeCell ref="A30:G30"/>
    <mergeCell ref="A5:G5"/>
    <mergeCell ref="A18:G18"/>
    <mergeCell ref="A31:G31"/>
    <mergeCell ref="C7:C8"/>
    <mergeCell ref="C20:C21"/>
    <mergeCell ref="A7:A8"/>
    <mergeCell ref="A9:G9"/>
    <mergeCell ref="F20:F21"/>
    <mergeCell ref="G20:G21"/>
    <mergeCell ref="A22:G22"/>
    <mergeCell ref="A20:A21"/>
    <mergeCell ref="B20:B21"/>
    <mergeCell ref="D20:D21"/>
    <mergeCell ref="A25:F25"/>
    <mergeCell ref="E20:E2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J76"/>
  <sheetViews>
    <sheetView zoomScale="130" zoomScaleNormal="130" workbookViewId="0">
      <selection activeCell="I21" sqref="I21"/>
    </sheetView>
  </sheetViews>
  <sheetFormatPr baseColWidth="10" defaultColWidth="22.85546875" defaultRowHeight="15.75"/>
  <cols>
    <col min="1" max="1" width="7.5703125" style="8" bestFit="1" customWidth="1"/>
    <col min="2" max="2" width="32.7109375" style="1" customWidth="1"/>
    <col min="3" max="3" width="10.42578125" style="1" bestFit="1" customWidth="1"/>
    <col min="4" max="4" width="17.42578125" style="1" customWidth="1"/>
    <col min="5" max="5" width="12" style="1" bestFit="1" customWidth="1"/>
    <col min="6" max="6" width="13.7109375" style="1" customWidth="1"/>
    <col min="7" max="7" width="13.85546875" style="1" customWidth="1"/>
    <col min="8" max="8" width="22.85546875" style="2"/>
    <col min="9" max="16384" width="22.85546875" style="1"/>
  </cols>
  <sheetData>
    <row r="2" spans="1:9" ht="20.25">
      <c r="B2" s="45" t="s">
        <v>10</v>
      </c>
      <c r="C2" s="45"/>
      <c r="D2" s="45"/>
      <c r="E2" s="45"/>
      <c r="F2" s="45"/>
      <c r="G2" s="45"/>
    </row>
    <row r="3" spans="1:9">
      <c r="B3" s="3"/>
      <c r="C3" s="3"/>
      <c r="D3" s="3"/>
      <c r="E3" s="3"/>
      <c r="F3" s="3"/>
      <c r="G3" s="3"/>
    </row>
    <row r="4" spans="1:9">
      <c r="B4" s="3"/>
      <c r="C4" s="3"/>
      <c r="D4" s="3"/>
      <c r="E4" s="3"/>
      <c r="F4" s="3"/>
      <c r="G4" s="3"/>
    </row>
    <row r="5" spans="1:9" ht="36" customHeight="1">
      <c r="A5" s="26" t="s">
        <v>17</v>
      </c>
      <c r="B5" s="26"/>
      <c r="C5" s="26"/>
      <c r="D5" s="26"/>
      <c r="E5" s="26"/>
      <c r="F5" s="26"/>
      <c r="G5" s="26"/>
    </row>
    <row r="7" spans="1:9" ht="22.5" customHeight="1">
      <c r="A7" s="31" t="s">
        <v>7</v>
      </c>
      <c r="B7" s="40" t="s">
        <v>11</v>
      </c>
      <c r="C7" s="29" t="s">
        <v>14</v>
      </c>
      <c r="D7" s="29" t="s">
        <v>1</v>
      </c>
      <c r="E7" s="36" t="s">
        <v>0</v>
      </c>
      <c r="F7" s="36" t="s">
        <v>2</v>
      </c>
      <c r="G7" s="38" t="s">
        <v>3</v>
      </c>
    </row>
    <row r="8" spans="1:9" ht="22.5" customHeight="1">
      <c r="A8" s="32"/>
      <c r="B8" s="41"/>
      <c r="C8" s="30"/>
      <c r="D8" s="30"/>
      <c r="E8" s="37"/>
      <c r="F8" s="37"/>
      <c r="G8" s="39"/>
    </row>
    <row r="9" spans="1:9" ht="37.5" customHeight="1">
      <c r="A9" s="33" t="s">
        <v>13</v>
      </c>
      <c r="B9" s="34"/>
      <c r="C9" s="34"/>
      <c r="D9" s="34"/>
      <c r="E9" s="34"/>
      <c r="F9" s="34"/>
      <c r="G9" s="35"/>
    </row>
    <row r="10" spans="1:9" ht="18">
      <c r="A10" s="13">
        <v>1</v>
      </c>
      <c r="B10" s="15" t="s">
        <v>19</v>
      </c>
      <c r="C10" s="13">
        <v>4</v>
      </c>
      <c r="D10" s="23">
        <v>550000</v>
      </c>
      <c r="E10" s="19"/>
      <c r="F10" s="19">
        <f>+E10+D10</f>
        <v>550000</v>
      </c>
      <c r="G10" s="19">
        <f>+F10*C10</f>
        <v>2200000</v>
      </c>
    </row>
    <row r="11" spans="1:9" ht="18">
      <c r="A11" s="13">
        <v>2</v>
      </c>
      <c r="B11" s="14" t="s">
        <v>20</v>
      </c>
      <c r="C11" s="13">
        <v>1</v>
      </c>
      <c r="D11" s="23">
        <v>4000000</v>
      </c>
      <c r="E11" s="19"/>
      <c r="F11" s="19">
        <f t="shared" ref="F11:F12" si="0">+E11+D11</f>
        <v>4000000</v>
      </c>
      <c r="G11" s="19">
        <f t="shared" ref="G11:G12" si="1">+F11*C11</f>
        <v>4000000</v>
      </c>
    </row>
    <row r="12" spans="1:9" s="5" customFormat="1" ht="26.25">
      <c r="A12" s="13">
        <v>3</v>
      </c>
      <c r="B12" s="14" t="s">
        <v>21</v>
      </c>
      <c r="C12" s="13">
        <v>1</v>
      </c>
      <c r="D12" s="23">
        <v>240000</v>
      </c>
      <c r="E12" s="19"/>
      <c r="F12" s="19">
        <f t="shared" si="0"/>
        <v>240000</v>
      </c>
      <c r="G12" s="19">
        <f t="shared" si="1"/>
        <v>240000</v>
      </c>
      <c r="H12" s="4"/>
    </row>
    <row r="13" spans="1:9">
      <c r="A13" s="42" t="s">
        <v>12</v>
      </c>
      <c r="B13" s="43"/>
      <c r="C13" s="43"/>
      <c r="D13" s="43"/>
      <c r="E13" s="43"/>
      <c r="F13" s="44"/>
      <c r="G13" s="17">
        <f>SUM(G10:G12)</f>
        <v>6440000</v>
      </c>
    </row>
    <row r="14" spans="1:9">
      <c r="A14" s="9"/>
      <c r="B14" s="6"/>
      <c r="C14" s="6"/>
    </row>
    <row r="15" spans="1:9">
      <c r="B15" s="6"/>
      <c r="C15" s="6"/>
      <c r="I15" s="2"/>
    </row>
    <row r="16" spans="1:9" ht="20.25">
      <c r="B16" s="45" t="s">
        <v>15</v>
      </c>
      <c r="C16" s="45"/>
      <c r="D16" s="45"/>
      <c r="E16" s="45"/>
      <c r="F16" s="45"/>
      <c r="G16" s="45"/>
      <c r="I16" s="2"/>
    </row>
    <row r="17" spans="1:10">
      <c r="B17" s="3"/>
      <c r="C17" s="3"/>
      <c r="D17" s="3"/>
      <c r="E17" s="3"/>
      <c r="F17" s="3"/>
      <c r="G17" s="3"/>
      <c r="I17" s="2"/>
    </row>
    <row r="18" spans="1:10" ht="37.5" customHeight="1">
      <c r="A18" s="26" t="s">
        <v>18</v>
      </c>
      <c r="B18" s="26"/>
      <c r="C18" s="26"/>
      <c r="D18" s="26"/>
      <c r="E18" s="26"/>
      <c r="F18" s="26"/>
      <c r="G18" s="26"/>
      <c r="I18" s="2">
        <f>+G13+G25</f>
        <v>38740000</v>
      </c>
    </row>
    <row r="19" spans="1:10">
      <c r="I19" s="2">
        <f>+I18*19%</f>
        <v>7360600</v>
      </c>
    </row>
    <row r="20" spans="1:10" ht="23.25" customHeight="1">
      <c r="A20" s="31" t="s">
        <v>7</v>
      </c>
      <c r="B20" s="40" t="s">
        <v>11</v>
      </c>
      <c r="C20" s="29" t="s">
        <v>14</v>
      </c>
      <c r="D20" s="29" t="s">
        <v>1</v>
      </c>
      <c r="E20" s="36" t="s">
        <v>0</v>
      </c>
      <c r="F20" s="36" t="s">
        <v>2</v>
      </c>
      <c r="G20" s="38" t="s">
        <v>3</v>
      </c>
      <c r="I20" s="2">
        <f>SUM(I18:I19)</f>
        <v>46100600</v>
      </c>
    </row>
    <row r="21" spans="1:10" ht="23.25" customHeight="1">
      <c r="A21" s="32"/>
      <c r="B21" s="41"/>
      <c r="C21" s="30"/>
      <c r="D21" s="30"/>
      <c r="E21" s="37"/>
      <c r="F21" s="37"/>
      <c r="G21" s="39"/>
      <c r="I21" s="2"/>
    </row>
    <row r="22" spans="1:10" ht="32.25" customHeight="1">
      <c r="A22" s="33" t="s">
        <v>13</v>
      </c>
      <c r="B22" s="34"/>
      <c r="C22" s="34"/>
      <c r="D22" s="34"/>
      <c r="E22" s="34"/>
      <c r="F22" s="34"/>
      <c r="G22" s="35"/>
      <c r="I22" s="2"/>
    </row>
    <row r="23" spans="1:10" ht="18">
      <c r="A23" s="13">
        <v>1</v>
      </c>
      <c r="B23" s="15" t="s">
        <v>19</v>
      </c>
      <c r="C23" s="14">
        <v>50</v>
      </c>
      <c r="D23" s="23">
        <v>550000</v>
      </c>
      <c r="E23" s="20"/>
      <c r="F23" s="20">
        <f>+E23+D23</f>
        <v>550000</v>
      </c>
      <c r="G23" s="20">
        <f>+F23*C23</f>
        <v>27500000</v>
      </c>
      <c r="I23" s="2"/>
    </row>
    <row r="24" spans="1:10" ht="26.25">
      <c r="A24" s="13">
        <v>2</v>
      </c>
      <c r="B24" s="14" t="s">
        <v>21</v>
      </c>
      <c r="C24" s="14">
        <v>20</v>
      </c>
      <c r="D24" s="23">
        <v>240000</v>
      </c>
      <c r="E24" s="20"/>
      <c r="F24" s="20">
        <f>+E24+D24</f>
        <v>240000</v>
      </c>
      <c r="G24" s="20">
        <f>+F24*C24</f>
        <v>4800000</v>
      </c>
      <c r="I24" s="16"/>
      <c r="J24" s="21"/>
    </row>
    <row r="25" spans="1:10">
      <c r="A25" s="42" t="s">
        <v>16</v>
      </c>
      <c r="B25" s="43"/>
      <c r="C25" s="43"/>
      <c r="D25" s="43"/>
      <c r="E25" s="43"/>
      <c r="F25" s="44"/>
      <c r="G25" s="18">
        <f>SUM(G23:G24)</f>
        <v>32300000</v>
      </c>
      <c r="I25" s="16"/>
    </row>
    <row r="26" spans="1:10">
      <c r="I26" s="2"/>
    </row>
    <row r="27" spans="1:10">
      <c r="I27" s="2"/>
    </row>
    <row r="28" spans="1:10" ht="17.25" customHeight="1">
      <c r="I28" s="2"/>
    </row>
    <row r="29" spans="1:10">
      <c r="B29" s="6"/>
      <c r="C29" s="6"/>
      <c r="I29" s="2"/>
    </row>
    <row r="30" spans="1:10" ht="18">
      <c r="A30" s="25" t="s">
        <v>8</v>
      </c>
      <c r="B30" s="25"/>
      <c r="C30" s="25"/>
      <c r="D30" s="25"/>
      <c r="E30" s="25"/>
      <c r="F30" s="25"/>
      <c r="G30" s="25"/>
      <c r="I30" s="2"/>
    </row>
    <row r="31" spans="1:10" ht="70.5" customHeight="1">
      <c r="A31" s="27" t="s">
        <v>9</v>
      </c>
      <c r="B31" s="28"/>
      <c r="C31" s="28"/>
      <c r="D31" s="28"/>
      <c r="E31" s="28"/>
      <c r="F31" s="28"/>
      <c r="G31" s="28"/>
      <c r="I31" s="2"/>
    </row>
    <row r="32" spans="1:10">
      <c r="I32" s="2"/>
    </row>
    <row r="33" spans="1:9">
      <c r="I33" s="2"/>
    </row>
    <row r="34" spans="1:9">
      <c r="I34" s="2"/>
    </row>
    <row r="35" spans="1:9">
      <c r="I35" s="2"/>
    </row>
    <row r="36" spans="1:9">
      <c r="A36" s="10"/>
      <c r="B36" s="7"/>
      <c r="C36" s="12"/>
      <c r="I36" s="2"/>
    </row>
    <row r="37" spans="1:9" ht="18">
      <c r="A37" s="11" t="s">
        <v>6</v>
      </c>
      <c r="I37" s="2"/>
    </row>
    <row r="38" spans="1:9" ht="18">
      <c r="A38" s="11" t="s">
        <v>4</v>
      </c>
      <c r="I38" s="2"/>
    </row>
    <row r="39" spans="1:9" ht="18">
      <c r="A39" s="11" t="s">
        <v>5</v>
      </c>
      <c r="I39" s="2"/>
    </row>
    <row r="40" spans="1:9">
      <c r="I40" s="2"/>
    </row>
    <row r="41" spans="1:9">
      <c r="I41" s="2"/>
    </row>
    <row r="42" spans="1:9">
      <c r="I42" s="2"/>
    </row>
    <row r="43" spans="1:9">
      <c r="I43" s="2"/>
    </row>
    <row r="44" spans="1:9">
      <c r="I44" s="2"/>
    </row>
    <row r="45" spans="1:9">
      <c r="I45" s="2"/>
    </row>
    <row r="46" spans="1:9">
      <c r="I46" s="2"/>
    </row>
    <row r="47" spans="1:9">
      <c r="I47" s="2"/>
    </row>
    <row r="48" spans="1:9">
      <c r="G48" s="2"/>
      <c r="I48" s="2"/>
    </row>
    <row r="49" spans="7:9">
      <c r="G49" s="2"/>
      <c r="I49" s="2"/>
    </row>
    <row r="50" spans="7:9">
      <c r="G50" s="2"/>
      <c r="I50" s="2"/>
    </row>
    <row r="51" spans="7:9">
      <c r="G51" s="2"/>
      <c r="I51" s="2"/>
    </row>
    <row r="52" spans="7:9">
      <c r="G52" s="2"/>
      <c r="I52" s="2"/>
    </row>
    <row r="53" spans="7:9">
      <c r="G53" s="2"/>
      <c r="I53" s="2"/>
    </row>
    <row r="54" spans="7:9">
      <c r="G54" s="2"/>
      <c r="I54" s="2"/>
    </row>
    <row r="55" spans="7:9">
      <c r="G55" s="2"/>
      <c r="I55" s="2"/>
    </row>
    <row r="56" spans="7:9">
      <c r="G56" s="2"/>
      <c r="I56" s="2"/>
    </row>
    <row r="57" spans="7:9">
      <c r="G57" s="2"/>
      <c r="I57" s="2"/>
    </row>
    <row r="58" spans="7:9">
      <c r="G58" s="2"/>
      <c r="I58" s="2"/>
    </row>
    <row r="59" spans="7:9">
      <c r="G59" s="2"/>
      <c r="I59" s="2"/>
    </row>
    <row r="60" spans="7:9">
      <c r="G60" s="2"/>
      <c r="I60" s="2"/>
    </row>
    <row r="61" spans="7:9">
      <c r="G61" s="2"/>
      <c r="I61" s="2"/>
    </row>
    <row r="62" spans="7:9">
      <c r="G62" s="2"/>
      <c r="I62" s="2"/>
    </row>
    <row r="63" spans="7:9">
      <c r="G63" s="2"/>
      <c r="I63" s="2"/>
    </row>
    <row r="64" spans="7:9">
      <c r="G64" s="2"/>
      <c r="I64" s="2"/>
    </row>
    <row r="65" spans="7:9">
      <c r="G65" s="2"/>
      <c r="I65" s="2"/>
    </row>
    <row r="66" spans="7:9">
      <c r="G66" s="2"/>
      <c r="I66" s="2"/>
    </row>
    <row r="67" spans="7:9">
      <c r="G67" s="2"/>
    </row>
    <row r="68" spans="7:9">
      <c r="G68" s="2"/>
    </row>
    <row r="69" spans="7:9">
      <c r="G69" s="2"/>
    </row>
    <row r="70" spans="7:9">
      <c r="G70" s="2"/>
    </row>
    <row r="71" spans="7:9">
      <c r="G71" s="2"/>
    </row>
    <row r="72" spans="7:9">
      <c r="G72" s="2"/>
    </row>
    <row r="73" spans="7:9">
      <c r="G73" s="2"/>
    </row>
    <row r="74" spans="7:9">
      <c r="G74" s="2"/>
    </row>
    <row r="75" spans="7:9">
      <c r="G75" s="2"/>
    </row>
    <row r="76" spans="7:9">
      <c r="G76" s="2"/>
    </row>
  </sheetData>
  <mergeCells count="24">
    <mergeCell ref="B2:G2"/>
    <mergeCell ref="A5:G5"/>
    <mergeCell ref="A7:A8"/>
    <mergeCell ref="B7:B8"/>
    <mergeCell ref="C7:C8"/>
    <mergeCell ref="D7:D8"/>
    <mergeCell ref="E7:E8"/>
    <mergeCell ref="F7:F8"/>
    <mergeCell ref="G7:G8"/>
    <mergeCell ref="A22:G22"/>
    <mergeCell ref="A25:F25"/>
    <mergeCell ref="A30:G30"/>
    <mergeCell ref="A31:G31"/>
    <mergeCell ref="A9:G9"/>
    <mergeCell ref="A13:F13"/>
    <mergeCell ref="B16:G16"/>
    <mergeCell ref="A18:G18"/>
    <mergeCell ref="A20:A21"/>
    <mergeCell ref="B20:B21"/>
    <mergeCell ref="C20:C21"/>
    <mergeCell ref="D20:D21"/>
    <mergeCell ref="E20:E21"/>
    <mergeCell ref="F20:F21"/>
    <mergeCell ref="G20:G21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I63"/>
  <sheetViews>
    <sheetView tabSelected="1" zoomScaleNormal="100" workbookViewId="0">
      <selection activeCell="A13" sqref="A13"/>
    </sheetView>
  </sheetViews>
  <sheetFormatPr baseColWidth="10" defaultColWidth="22.85546875" defaultRowHeight="15.75"/>
  <cols>
    <col min="1" max="1" width="7.5703125" style="8" bestFit="1" customWidth="1"/>
    <col min="2" max="2" width="39.5703125" style="1" customWidth="1"/>
    <col min="3" max="3" width="10.42578125" style="1" bestFit="1" customWidth="1"/>
    <col min="4" max="4" width="17.42578125" style="1" customWidth="1"/>
    <col min="5" max="5" width="12" style="1" bestFit="1" customWidth="1"/>
    <col min="6" max="6" width="13.7109375" style="1" customWidth="1"/>
    <col min="7" max="7" width="19.140625" style="1" customWidth="1"/>
    <col min="8" max="8" width="22.85546875" style="2"/>
    <col min="9" max="16384" width="22.85546875" style="1"/>
  </cols>
  <sheetData>
    <row r="2" spans="1:9" ht="20.25">
      <c r="B2" s="45" t="s">
        <v>10</v>
      </c>
      <c r="C2" s="45"/>
      <c r="D2" s="45"/>
      <c r="E2" s="45"/>
      <c r="F2" s="45"/>
      <c r="G2" s="45"/>
    </row>
    <row r="3" spans="1:9">
      <c r="B3" s="3"/>
      <c r="C3" s="3"/>
      <c r="D3" s="3"/>
      <c r="E3" s="3"/>
      <c r="F3" s="3"/>
      <c r="G3" s="3"/>
    </row>
    <row r="4" spans="1:9">
      <c r="B4" s="3"/>
      <c r="C4" s="3"/>
      <c r="D4" s="3"/>
      <c r="E4" s="3"/>
      <c r="F4" s="3"/>
      <c r="G4" s="3"/>
    </row>
    <row r="5" spans="1:9" ht="36" customHeight="1">
      <c r="A5" s="26" t="s">
        <v>22</v>
      </c>
      <c r="B5" s="26"/>
      <c r="C5" s="26"/>
      <c r="D5" s="26"/>
      <c r="E5" s="26"/>
      <c r="F5" s="26"/>
      <c r="G5" s="26"/>
    </row>
    <row r="7" spans="1:9" ht="22.5" customHeight="1">
      <c r="A7" s="49" t="s">
        <v>7</v>
      </c>
      <c r="B7" s="51" t="s">
        <v>11</v>
      </c>
      <c r="C7" s="53" t="s">
        <v>14</v>
      </c>
      <c r="D7" s="53" t="s">
        <v>1</v>
      </c>
      <c r="E7" s="53" t="s">
        <v>0</v>
      </c>
      <c r="F7" s="53" t="s">
        <v>2</v>
      </c>
      <c r="G7" s="51" t="s">
        <v>3</v>
      </c>
    </row>
    <row r="8" spans="1:9" ht="22.5" customHeight="1">
      <c r="A8" s="50"/>
      <c r="B8" s="52"/>
      <c r="C8" s="54"/>
      <c r="D8" s="54"/>
      <c r="E8" s="54"/>
      <c r="F8" s="54"/>
      <c r="G8" s="52"/>
    </row>
    <row r="9" spans="1:9" ht="37.5" customHeight="1">
      <c r="A9" s="46" t="s">
        <v>23</v>
      </c>
      <c r="B9" s="47"/>
      <c r="C9" s="47"/>
      <c r="D9" s="47"/>
      <c r="E9" s="47"/>
      <c r="F9" s="47"/>
      <c r="G9" s="48"/>
    </row>
    <row r="10" spans="1:9" ht="18">
      <c r="A10" s="46" t="s">
        <v>27</v>
      </c>
      <c r="B10" s="47"/>
      <c r="C10" s="47"/>
      <c r="D10" s="47"/>
      <c r="E10" s="47"/>
      <c r="F10" s="47"/>
      <c r="G10" s="48"/>
    </row>
    <row r="11" spans="1:9" ht="46.5" customHeight="1">
      <c r="A11" s="59">
        <v>1</v>
      </c>
      <c r="B11" s="60" t="s">
        <v>24</v>
      </c>
      <c r="C11" s="59">
        <v>1</v>
      </c>
      <c r="D11" s="61"/>
      <c r="E11" s="62"/>
      <c r="F11" s="62"/>
      <c r="G11" s="62"/>
    </row>
    <row r="12" spans="1:9" ht="18">
      <c r="A12" s="46" t="s">
        <v>28</v>
      </c>
      <c r="B12" s="47"/>
      <c r="C12" s="47"/>
      <c r="D12" s="47"/>
      <c r="E12" s="47"/>
      <c r="F12" s="47"/>
      <c r="G12" s="48"/>
    </row>
    <row r="13" spans="1:9" ht="34.5" customHeight="1">
      <c r="A13" s="67">
        <v>2</v>
      </c>
      <c r="B13" s="24" t="s">
        <v>25</v>
      </c>
      <c r="C13" s="67">
        <v>8</v>
      </c>
      <c r="D13" s="61"/>
      <c r="E13" s="62"/>
      <c r="F13" s="62"/>
      <c r="G13" s="62"/>
    </row>
    <row r="14" spans="1:9" ht="20.25">
      <c r="A14" s="63" t="s">
        <v>12</v>
      </c>
      <c r="B14" s="64"/>
      <c r="C14" s="64"/>
      <c r="D14" s="64"/>
      <c r="E14" s="64"/>
      <c r="F14" s="65"/>
      <c r="G14" s="66">
        <f>SUM(G11:G13)</f>
        <v>0</v>
      </c>
    </row>
    <row r="15" spans="1:9">
      <c r="A15" s="9"/>
      <c r="B15" s="6"/>
      <c r="C15" s="6"/>
    </row>
    <row r="16" spans="1:9">
      <c r="B16" s="6"/>
      <c r="C16" s="6"/>
      <c r="I16" s="2"/>
    </row>
    <row r="17" spans="1:9" ht="18">
      <c r="A17" s="25" t="s">
        <v>8</v>
      </c>
      <c r="B17" s="25"/>
      <c r="C17" s="25"/>
      <c r="D17" s="25"/>
      <c r="E17" s="25"/>
      <c r="F17" s="25"/>
      <c r="G17" s="25"/>
      <c r="I17" s="2"/>
    </row>
    <row r="18" spans="1:9" ht="70.5" customHeight="1">
      <c r="A18" s="27" t="s">
        <v>9</v>
      </c>
      <c r="B18" s="28"/>
      <c r="C18" s="28"/>
      <c r="D18" s="28"/>
      <c r="E18" s="28"/>
      <c r="F18" s="28"/>
      <c r="G18" s="28"/>
      <c r="I18" s="2"/>
    </row>
    <row r="19" spans="1:9">
      <c r="I19" s="2"/>
    </row>
    <row r="20" spans="1:9">
      <c r="I20" s="2"/>
    </row>
    <row r="21" spans="1:9">
      <c r="I21" s="2"/>
    </row>
    <row r="22" spans="1:9">
      <c r="I22" s="2"/>
    </row>
    <row r="23" spans="1:9">
      <c r="A23" s="10"/>
      <c r="B23" s="7"/>
      <c r="C23" s="12"/>
      <c r="I23" s="2"/>
    </row>
    <row r="24" spans="1:9" ht="18">
      <c r="A24" s="11" t="s">
        <v>6</v>
      </c>
      <c r="I24" s="2"/>
    </row>
    <row r="25" spans="1:9" ht="18">
      <c r="A25" s="58" t="s">
        <v>26</v>
      </c>
      <c r="E25" s="55"/>
      <c r="F25" s="56"/>
      <c r="G25" s="57"/>
      <c r="H25" s="57"/>
      <c r="I25" s="2"/>
    </row>
    <row r="26" spans="1:9" ht="18">
      <c r="A26" s="11"/>
      <c r="I26" s="2"/>
    </row>
    <row r="27" spans="1:9">
      <c r="I27" s="2"/>
    </row>
    <row r="28" spans="1:9">
      <c r="I28" s="2"/>
    </row>
    <row r="29" spans="1:9">
      <c r="I29" s="2"/>
    </row>
    <row r="30" spans="1:9">
      <c r="I30" s="2"/>
    </row>
    <row r="31" spans="1:9">
      <c r="I31" s="2"/>
    </row>
    <row r="32" spans="1:9">
      <c r="G32" s="2"/>
      <c r="I32" s="2"/>
    </row>
    <row r="33" spans="7:9">
      <c r="G33" s="2"/>
      <c r="I33" s="2"/>
    </row>
    <row r="34" spans="7:9">
      <c r="G34" s="2"/>
      <c r="I34" s="2"/>
    </row>
    <row r="35" spans="7:9">
      <c r="G35" s="2"/>
      <c r="I35" s="2"/>
    </row>
    <row r="36" spans="7:9">
      <c r="G36" s="2"/>
      <c r="I36" s="2"/>
    </row>
    <row r="37" spans="7:9">
      <c r="G37" s="2"/>
      <c r="I37" s="2"/>
    </row>
    <row r="38" spans="7:9">
      <c r="G38" s="2"/>
      <c r="I38" s="2"/>
    </row>
    <row r="39" spans="7:9">
      <c r="G39" s="2"/>
      <c r="I39" s="2"/>
    </row>
    <row r="40" spans="7:9">
      <c r="G40" s="2"/>
      <c r="I40" s="2"/>
    </row>
    <row r="41" spans="7:9">
      <c r="G41" s="2"/>
      <c r="I41" s="2"/>
    </row>
    <row r="42" spans="7:9">
      <c r="G42" s="2"/>
      <c r="I42" s="2"/>
    </row>
    <row r="43" spans="7:9">
      <c r="G43" s="2"/>
      <c r="I43" s="2"/>
    </row>
    <row r="44" spans="7:9">
      <c r="G44" s="2"/>
      <c r="I44" s="2"/>
    </row>
    <row r="45" spans="7:9">
      <c r="G45" s="2"/>
      <c r="I45" s="2"/>
    </row>
    <row r="46" spans="7:9">
      <c r="G46" s="2"/>
      <c r="I46" s="2"/>
    </row>
    <row r="47" spans="7:9">
      <c r="G47" s="2"/>
      <c r="I47" s="2"/>
    </row>
    <row r="48" spans="7:9">
      <c r="G48" s="2"/>
      <c r="I48" s="2"/>
    </row>
    <row r="49" spans="7:9">
      <c r="G49" s="2"/>
      <c r="I49" s="2"/>
    </row>
    <row r="50" spans="7:9">
      <c r="G50" s="2"/>
      <c r="I50" s="2"/>
    </row>
    <row r="51" spans="7:9">
      <c r="G51" s="2"/>
      <c r="I51" s="2"/>
    </row>
    <row r="52" spans="7:9">
      <c r="G52" s="2"/>
      <c r="I52" s="2"/>
    </row>
    <row r="53" spans="7:9">
      <c r="G53" s="2"/>
      <c r="I53" s="2"/>
    </row>
    <row r="54" spans="7:9">
      <c r="G54" s="2"/>
    </row>
    <row r="55" spans="7:9">
      <c r="G55" s="2"/>
    </row>
    <row r="56" spans="7:9">
      <c r="G56" s="2"/>
    </row>
    <row r="57" spans="7:9">
      <c r="G57" s="2"/>
    </row>
    <row r="58" spans="7:9">
      <c r="G58" s="2"/>
    </row>
    <row r="59" spans="7:9">
      <c r="G59" s="2"/>
    </row>
    <row r="60" spans="7:9">
      <c r="G60" s="2"/>
    </row>
    <row r="61" spans="7:9">
      <c r="G61" s="2"/>
    </row>
    <row r="62" spans="7:9">
      <c r="G62" s="2"/>
    </row>
    <row r="63" spans="7:9">
      <c r="G63" s="2"/>
    </row>
  </sheetData>
  <mergeCells count="15">
    <mergeCell ref="A9:G9"/>
    <mergeCell ref="A14:F14"/>
    <mergeCell ref="A17:G17"/>
    <mergeCell ref="A18:G18"/>
    <mergeCell ref="B2:G2"/>
    <mergeCell ref="A5:G5"/>
    <mergeCell ref="A7:A8"/>
    <mergeCell ref="B7:B8"/>
    <mergeCell ref="C7:C8"/>
    <mergeCell ref="D7:D8"/>
    <mergeCell ref="E7:E8"/>
    <mergeCell ref="F7:F8"/>
    <mergeCell ref="G7:G8"/>
    <mergeCell ref="A10:G10"/>
    <mergeCell ref="A12:G1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Hoja3</vt:lpstr>
      <vt:lpstr>Hoja3 (2)</vt:lpstr>
      <vt:lpstr>Hoja3 (3)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lida.gomezp</dc:creator>
  <cp:lastModifiedBy>lida.gomezp</cp:lastModifiedBy>
  <cp:lastPrinted>2019-09-16T15:59:38Z</cp:lastPrinted>
  <dcterms:created xsi:type="dcterms:W3CDTF">2018-02-21T21:23:20Z</dcterms:created>
  <dcterms:modified xsi:type="dcterms:W3CDTF">2020-11-18T21:44:01Z</dcterms:modified>
</cp:coreProperties>
</file>