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h25\OneDrive\Escritorio\PACHO 2025\DICIEMBRE\CM INTERVENTORIA PLAZA\INFORME DE EVALUACIÓN\EVALUACIÓN DEFINITIVA\"/>
    </mc:Choice>
  </mc:AlternateContent>
  <xr:revisionPtr revIDLastSave="0" documentId="8_{A887EAAC-EFA2-4DA7-89D2-2D2F68D57F6D}" xr6:coauthVersionLast="47" xr6:coauthVersionMax="47" xr10:uidLastSave="{00000000-0000-0000-0000-000000000000}"/>
  <bookViews>
    <workbookView xWindow="-110" yWindow="-110" windowWidth="19420" windowHeight="10300" firstSheet="3" activeTab="3" xr2:uid="{00000000-000D-0000-FFFF-FFFF00000000}"/>
  </bookViews>
  <sheets>
    <sheet name="APOYO A LA INDUSTRIA" sheetId="8" state="hidden" r:id="rId1"/>
    <sheet name="GARANTÍA ADICIONAL" sheetId="7" state="hidden" r:id="rId2"/>
    <sheet name="MENOR PRECIO" sheetId="6" state="hidden" r:id="rId3"/>
    <sheet name="EVALUACIÓN JURIDICA" sheetId="2" r:id="rId4"/>
    <sheet name="PROPONENTE 4" sheetId="5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2" l="1"/>
  <c r="B10" i="8" l="1"/>
  <c r="C10" i="8"/>
  <c r="B11" i="8" s="1"/>
  <c r="A3" i="8"/>
  <c r="A2" i="8"/>
  <c r="A10" i="8" s="1"/>
  <c r="B8" i="7"/>
  <c r="B7" i="7"/>
  <c r="B3" i="6"/>
  <c r="B5" i="6" s="1"/>
  <c r="B2" i="6"/>
  <c r="A3" i="6"/>
  <c r="A2" i="6"/>
  <c r="B9" i="6" l="1"/>
  <c r="B8" i="6"/>
</calcChain>
</file>

<file path=xl/sharedStrings.xml><?xml version="1.0" encoding="utf-8"?>
<sst xmlns="http://schemas.openxmlformats.org/spreadsheetml/2006/main" count="116" uniqueCount="84">
  <si>
    <r>
      <rPr>
        <b/>
        <sz val="6.5"/>
        <rFont val="Arial"/>
        <family val="2"/>
      </rPr>
      <t>MODALIDAD DE SELECCIÓN</t>
    </r>
  </si>
  <si>
    <r>
      <rPr>
        <sz val="6.5"/>
        <rFont val="Arial MT"/>
        <family val="2"/>
      </rPr>
      <t>SELECCIÓN ABREVIADA DE MENOR CUANTÍA.</t>
    </r>
  </si>
  <si>
    <r>
      <rPr>
        <b/>
        <sz val="6.5"/>
        <rFont val="Arial"/>
        <family val="2"/>
      </rPr>
      <t>OBJETO:</t>
    </r>
  </si>
  <si>
    <r>
      <rPr>
        <b/>
        <sz val="6.5"/>
        <rFont val="Arial"/>
        <family val="2"/>
      </rPr>
      <t>PRESUPUESTO OFICIAL</t>
    </r>
  </si>
  <si>
    <r>
      <rPr>
        <b/>
        <sz val="6.5"/>
        <rFont val="Arial"/>
        <family val="2"/>
      </rPr>
      <t>PRESUPUESTO OFICIAL EN SMMLV</t>
    </r>
  </si>
  <si>
    <r>
      <rPr>
        <b/>
        <sz val="6.5"/>
        <rFont val="Arial"/>
        <family val="2"/>
      </rPr>
      <t>LUIS JORGE MELO MIRANDA</t>
    </r>
  </si>
  <si>
    <r>
      <rPr>
        <sz val="6.5"/>
        <rFont val="Arial MT"/>
        <family val="2"/>
      </rPr>
      <t>MEJORAMIENTO DE LA VÍA TERCIARIA QUE COMUNICA DE LA VEREDA LA PLAYA A LA VEREDA CANADÁ EN EL SECTOR LA ESCUELA EN EL MUNICIPIO DE CABRERA, CUNDINAMARCA SEGÚN CONVENIO INTERADMINISTRATIVO ICCU N° 164 DE 2021.</t>
    </r>
  </si>
  <si>
    <r>
      <rPr>
        <b/>
        <sz val="6.5"/>
        <rFont val="Arial"/>
        <family val="2"/>
      </rPr>
      <t>VERIFICACION JURÍDICA</t>
    </r>
  </si>
  <si>
    <r>
      <rPr>
        <b/>
        <sz val="6.5"/>
        <rFont val="Arial"/>
        <family val="2"/>
      </rPr>
      <t>DOCUMENTOS</t>
    </r>
  </si>
  <si>
    <r>
      <rPr>
        <b/>
        <sz val="6.5"/>
        <rFont val="Arial"/>
        <family val="2"/>
      </rPr>
      <t>APORTA</t>
    </r>
  </si>
  <si>
    <r>
      <rPr>
        <b/>
        <sz val="6.5"/>
        <rFont val="Arial"/>
        <family val="2"/>
      </rPr>
      <t>VERIFICACIÓN</t>
    </r>
  </si>
  <si>
    <r>
      <rPr>
        <b/>
        <sz val="6.5"/>
        <rFont val="Arial"/>
        <family val="2"/>
      </rPr>
      <t>SI</t>
    </r>
  </si>
  <si>
    <r>
      <rPr>
        <b/>
        <sz val="6.5"/>
        <rFont val="Arial"/>
        <family val="2"/>
      </rPr>
      <t>NO</t>
    </r>
  </si>
  <si>
    <r>
      <rPr>
        <b/>
        <sz val="6.5"/>
        <rFont val="Arial"/>
        <family val="2"/>
      </rPr>
      <t>CARTA DE PRESENTACIÓN DE LA PROPUESTA</t>
    </r>
  </si>
  <si>
    <r>
      <rPr>
        <b/>
        <sz val="6.5"/>
        <rFont val="Arial"/>
        <family val="2"/>
      </rPr>
      <t>X</t>
    </r>
  </si>
  <si>
    <r>
      <rPr>
        <b/>
        <sz val="6.5"/>
        <rFont val="Arial"/>
        <family val="2"/>
      </rPr>
      <t xml:space="preserve">ACREDITACIÓN DE EXISTENCIA Y REPRESENTACIÒN LEGAL.
</t>
    </r>
    <r>
      <rPr>
        <sz val="6.5"/>
        <rFont val="Arial MT"/>
        <family val="2"/>
      </rPr>
      <t xml:space="preserve">Certificado con fecha de expedición no mayor a 30 días calendario Objeto que permita ejecutar el contrato
</t>
    </r>
    <r>
      <rPr>
        <sz val="6.5"/>
        <rFont val="Arial MT"/>
        <family val="2"/>
      </rPr>
      <t xml:space="preserve">Duración no será inferior a la del plazo del contrato y un año más.
</t>
    </r>
    <r>
      <rPr>
        <sz val="6.5"/>
        <rFont val="Arial MT"/>
        <family val="2"/>
      </rPr>
      <t xml:space="preserve">Que   el   representante   legal   no   tenga   rstricciones   para   contraer obligaciones  y  de  tenerlas,  cuente  con  la  respectiva  autorización  del organo social de la sociedad.
</t>
    </r>
    <r>
      <rPr>
        <sz val="6.5"/>
        <rFont val="Arial MT"/>
        <family val="2"/>
      </rPr>
      <t>Fotocopia del documento de identificación del representante legal</t>
    </r>
  </si>
  <si>
    <r>
      <rPr>
        <sz val="6.5"/>
        <rFont val="Arial MT"/>
        <family val="2"/>
      </rPr>
      <t>X</t>
    </r>
  </si>
  <si>
    <r>
      <rPr>
        <b/>
        <sz val="6.5"/>
        <rFont val="Arial"/>
        <family val="2"/>
      </rPr>
      <t>DOCUMENTO DE CONFORMACIÓN DEL PROPONENTE PLURAL</t>
    </r>
  </si>
  <si>
    <r>
      <rPr>
        <b/>
        <sz val="6.5"/>
        <rFont val="Arial"/>
        <family val="2"/>
      </rPr>
      <t>GARANTÍA DE SERIEDAD DE LA OFERTA.</t>
    </r>
  </si>
  <si>
    <r>
      <rPr>
        <b/>
        <sz val="6.5"/>
        <rFont val="Arial"/>
        <family val="2"/>
      </rPr>
      <t>REGISTRO ÚNICO DE PROPONENTES (RUP).</t>
    </r>
  </si>
  <si>
    <r>
      <rPr>
        <sz val="6.5"/>
        <rFont val="Arial MT"/>
        <family val="2"/>
      </rPr>
      <t>N/A</t>
    </r>
  </si>
  <si>
    <r>
      <rPr>
        <b/>
        <sz val="6.5"/>
        <rFont val="Arial"/>
        <family val="2"/>
      </rPr>
      <t>NO APLICA PARA EL TIPO DE PROPONENTE.</t>
    </r>
  </si>
  <si>
    <r>
      <rPr>
        <b/>
        <sz val="6.5"/>
        <rFont val="Arial"/>
        <family val="2"/>
      </rPr>
      <t>CERTIFICACIÓN DE  PAGOS DE  SEGURIDAD SOCIAL  Y APORTES LEGALES</t>
    </r>
  </si>
  <si>
    <r>
      <rPr>
        <b/>
        <sz val="6.5"/>
        <rFont val="Arial"/>
        <family val="2"/>
      </rPr>
      <t>VERIFICCIÓN    DE    ANTECEDENTES    JUDICALES,    FISCALES, DISCIPLINARIOS Y DE MEDIDAS CORRECTIVAS DEL PROPONENTE Y SU REPRESENTANTE LEGAL.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</si>
  <si>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 xml:space="preserve">FOLIOS 6 AL 8
</t>
    </r>
    <r>
      <rPr>
        <sz val="6.5"/>
        <rFont val="Arial MT"/>
        <family val="2"/>
      </rPr>
      <t>PROPUESTA PRESENTADA POR LUIS JORGE MELO MIRANDA, IDENTIFICADO CON CÉDULA 19.282.756.</t>
    </r>
  </si>
  <si>
    <r>
      <rPr>
        <b/>
        <sz val="6.5"/>
        <rFont val="Arial"/>
        <family val="2"/>
      </rPr>
      <t xml:space="preserve">CUMPLE.
</t>
    </r>
    <r>
      <rPr>
        <b/>
        <sz val="6.5"/>
        <rFont val="Arial"/>
        <family val="2"/>
      </rPr>
      <t xml:space="preserve">LUIS  JORGE  MELO  MIRANDA:  </t>
    </r>
    <r>
      <rPr>
        <sz val="6.5"/>
        <rFont val="Arial MT"/>
        <family val="2"/>
      </rPr>
      <t>cédula  de  ciudadanía  Nº.19.282.756,  Ingeniero  civil  identificado  con matrícula profesional Nº 25202-21849. (Folios 10 a 11)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</si>
  <si>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Foios 6 al 67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</si>
  <si>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SEGUROS DEL ESTADO S.A. 37-44-101038605 (FOLIOS 17 A 19)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</si>
  <si>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RUP en firme allega en folios 93 a 262. Expide Camara de Comercio de Bogotá del 8 de febrero de 2022.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</si>
  <si>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Folios 23 a 29</t>
    </r>
  </si>
  <si>
    <r>
      <rPr>
        <b/>
        <sz val="6.5"/>
        <rFont val="Arial"/>
        <family val="2"/>
      </rPr>
      <t>HABILITADO</t>
    </r>
  </si>
  <si>
    <t>PUNTAJE A ASIGNAR</t>
  </si>
  <si>
    <t>Vmin</t>
  </si>
  <si>
    <t>m</t>
  </si>
  <si>
    <t>Evaluación Proponente CONSORCIO CABRERA JAZDICMUT</t>
  </si>
  <si>
    <t>Evaluación Proponente LUIS JORGE MELO MIRANDA</t>
  </si>
  <si>
    <t>ALCALDÍA MUNICIPAL DE CABRERA INFORME DE EVALUACIÓN DEFINITIVO.
S.A.M.C 001 DE 2022.</t>
  </si>
  <si>
    <t>Tx CONSORCIO CABRERA JAZDICMUT</t>
  </si>
  <si>
    <t>Tx LUIS JORGE MELO MIRANDA</t>
  </si>
  <si>
    <t>Pmax</t>
  </si>
  <si>
    <t>Tmax</t>
  </si>
  <si>
    <t>Puntuación CONSORCIO CABRERA JAZDICMUT</t>
  </si>
  <si>
    <t>Puntuación LUIS JORGE MELO MIRANDA</t>
  </si>
  <si>
    <t>NO OFRECE</t>
  </si>
  <si>
    <t>CONCRETO</t>
  </si>
  <si>
    <t>ACERO Y VARILLA</t>
  </si>
  <si>
    <t>n</t>
  </si>
  <si>
    <t>Participación (%) i</t>
  </si>
  <si>
    <t>P max</t>
  </si>
  <si>
    <t>X</t>
  </si>
  <si>
    <t>MODALIDAD DE SELECCIÓN,</t>
  </si>
  <si>
    <t>NO APLICA</t>
  </si>
  <si>
    <t>VERIFICACION JURÍDICA</t>
  </si>
  <si>
    <t>Carta de presentación de la propuesta.</t>
  </si>
  <si>
    <t>Fotocopia del documento de identidad</t>
  </si>
  <si>
    <t>Certificado de Existencia y Representación Legal expedido por autoridad competente, o por la Cámara de Comercio, Matrícula Mercantil o documento equivalente</t>
  </si>
  <si>
    <t>Acta de autorización para presentar propuesta y suscribir el contrato</t>
  </si>
  <si>
    <t>Acreditación de documentos de personas jurídicas extranjeras sin sucursal o domicilio en Colombia</t>
  </si>
  <si>
    <t>Documento de conformación del Consorcio o Unión Temporal</t>
  </si>
  <si>
    <t>Garantía de seriedad de la propuesta</t>
  </si>
  <si>
    <t>Certificación sobre pago de aportes al Sistema de Seguridad Social integral y Parafiscales</t>
  </si>
  <si>
    <t>Registro Único Tributario RUT.</t>
  </si>
  <si>
    <t>Certificado de inscripción y clasificación en el Registro Único de Proponentes – RUP</t>
  </si>
  <si>
    <t>Certificado de no responsabilidad fiscal</t>
  </si>
  <si>
    <t>Certificado de antecedentes disciplinarios, judiciales y medidas correctivas RNMC.</t>
  </si>
  <si>
    <t>REDAM</t>
  </si>
  <si>
    <t>Libreta militar</t>
  </si>
  <si>
    <t xml:space="preserve">
Proyectó: JHOAN CAMILO MAYORGA GIRALDO - Contratista Profesional Sec Gobierno
Aprobó: Arnol Duván Abello Muñoz –Secretario de Gobierno evaluador juridico</t>
  </si>
  <si>
    <t>ALCALDIA MUNICIPAL DE PACHO - CUNDINAMARCA
 INFORME DE EVALUACIÓN.
CM-004-2025</t>
  </si>
  <si>
    <t>REALIZAR LA INTERVENTORIA INTEGRAL DEL MEJORAMIENTO DE LA GALERIA MUNICIPAL Y CENTRO DE ABASTO COMO DESTINO TURISTICO DEL MUNICIPIO DE PACHO CUNDINAMARCA, SEGÚN CONVENIO ICCU 775 DE 2024</t>
  </si>
  <si>
    <t>Concurso de méritos abierto</t>
  </si>
  <si>
    <t>CONSORCIO TECHINSA</t>
  </si>
  <si>
    <t>TECHING CONSTRUCTORES S.A.S. 901686612-1
SANDRA JANNETTE MORENO PRIETO C.C 39.527.180</t>
  </si>
  <si>
    <r>
      <rPr>
        <b/>
        <sz val="8"/>
        <rFont val="Arial"/>
        <family val="2"/>
      </rPr>
      <t>CUMPLE</t>
    </r>
    <r>
      <rPr>
        <sz val="8"/>
        <rFont val="Arial"/>
        <family val="2"/>
      </rPr>
      <t xml:space="preserve">:
ADJUNTA: 1. FORMATO No 1 CARTA DE PRESENTACION DE LA OFERTA.pdf	</t>
    </r>
  </si>
  <si>
    <r>
      <rPr>
        <b/>
        <sz val="8"/>
        <rFont val="Arial"/>
        <family val="2"/>
      </rPr>
      <t>CUMPLE</t>
    </r>
    <r>
      <rPr>
        <sz val="8"/>
        <rFont val="Arial"/>
        <family val="2"/>
      </rPr>
      <t xml:space="preserve">:
ADJUNTA: CÉDULAS DE CIUDADANÍA.zip		</t>
    </r>
  </si>
  <si>
    <r>
      <rPr>
        <b/>
        <sz val="8"/>
        <rFont val="Arial"/>
        <family val="2"/>
      </rPr>
      <t>CUMPLE</t>
    </r>
    <r>
      <rPr>
        <sz val="8"/>
        <rFont val="Arial"/>
        <family val="2"/>
      </rPr>
      <t>: 
ADJUNTA CERTIFICADOS DE EXISTENCIA Y MP.zip</t>
    </r>
  </si>
  <si>
    <t xml:space="preserve">NO APLICA </t>
  </si>
  <si>
    <t xml:space="preserve">CUMPLE:
4. FORMATO No 3 COMPROMISO CONSORCIAL CM 004 DE 2025 VF.pdf	</t>
  </si>
  <si>
    <t xml:space="preserve">CUMPLE:
5. POLIZA DE SERIEDAD DE LA OFERTA TECHINSA.pdf	
VALIDADA POR LA ENTIDAD </t>
  </si>
  <si>
    <t xml:space="preserve">CUMPLE
ALLEGA: APORTES SEGURIDAD SOCIAL.zip	</t>
  </si>
  <si>
    <r>
      <rPr>
        <b/>
        <sz val="8"/>
        <rFont val="Arial"/>
        <family val="2"/>
      </rPr>
      <t>CUMPLE</t>
    </r>
    <r>
      <rPr>
        <sz val="8"/>
        <rFont val="Arial"/>
        <family val="2"/>
      </rPr>
      <t xml:space="preserve">:
ADJUNTA: RUT.zip	</t>
    </r>
  </si>
  <si>
    <r>
      <rPr>
        <b/>
        <sz val="8"/>
        <rFont val="Arial"/>
        <family val="2"/>
      </rPr>
      <t>CUMPLE</t>
    </r>
    <r>
      <rPr>
        <sz val="8"/>
        <rFont val="Arial"/>
        <family val="2"/>
      </rPr>
      <t xml:space="preserve">:
ADJUNTA: REGISTRO ÚNICO DE PROPONENTES.zip	</t>
    </r>
  </si>
  <si>
    <r>
      <rPr>
        <b/>
        <sz val="8"/>
        <rFont val="Arial"/>
        <family val="2"/>
      </rPr>
      <t>CUMPLE</t>
    </r>
    <r>
      <rPr>
        <sz val="8"/>
        <rFont val="Arial"/>
        <family val="2"/>
      </rPr>
      <t xml:space="preserve">:
LA ENTIDAD REALIZA LA RESPECTIVA CONSULTA 	</t>
    </r>
  </si>
  <si>
    <t>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</si>
</sst>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"/>
    <numFmt numFmtId="165" formatCode="_-&quot;$&quot;* #,##0_-;\-&quot;$&quot;* #,##0_-;_-&quot;$&quot;* &quot;-&quot;_-;_-@_-"/>
    <numFmt numFmtId="166" formatCode="_-* #,##0\ &quot;€&quot;_-;\-* #,##0\ &quot;€&quot;_-;_-* &quot;-&quot;\ &quot;€&quot;_-;_-@_-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(&quot;$&quot;\ * #,##0.00_);_(&quot;$&quot;\ * \(#,##0.00\);_(&quot;$&quot;\ * &quot;-&quot;??_);_(@_)"/>
    <numFmt numFmtId="170" formatCode="&quot;$&quot;\ #,##0.00"/>
  </numFmts>
  <fonts count="24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.5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Arial MT"/>
      <family val="2"/>
    </font>
    <font>
      <sz val="10"/>
      <color rgb="FF000000"/>
      <name val="Times New Roman"/>
      <family val="1"/>
    </font>
    <font>
      <sz val="14"/>
      <color rgb="FF000000"/>
      <name val="Arial Narrow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6.5"/>
      <color rgb="FF000000"/>
      <name val="Arial"/>
      <family val="2"/>
    </font>
    <font>
      <sz val="6.5"/>
      <name val="Arial"/>
      <family val="2"/>
    </font>
    <font>
      <b/>
      <sz val="6.5"/>
      <name val="Arial mt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 MT"/>
      <family val="2"/>
    </font>
    <font>
      <sz val="8"/>
      <name val="Arial MT"/>
    </font>
    <font>
      <sz val="8"/>
      <color rgb="FF000000"/>
      <name val="Arial MT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8"/>
      <color theme="0" tint="-0.34998626667073579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b/>
      <sz val="11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rgb="FF92D05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7">
    <xf numFmtId="0" fontId="0" fillId="0" borderId="0"/>
    <xf numFmtId="44" fontId="6" fillId="0" borderId="0" applyFont="0" applyFill="0" applyBorder="0" applyAlignment="0" applyProtection="0"/>
    <xf numFmtId="0" fontId="13" fillId="0" borderId="0"/>
    <xf numFmtId="168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4" fillId="0" borderId="0"/>
    <xf numFmtId="167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5" fontId="14" fillId="0" borderId="0" applyFont="0" applyFill="0" applyBorder="0" applyAlignment="0" applyProtection="0"/>
  </cellStyleXfs>
  <cellXfs count="135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center" wrapText="1" indent="2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44" fontId="7" fillId="0" borderId="0" xfId="1" applyFont="1" applyFill="1" applyBorder="1" applyAlignment="1">
      <alignment horizontal="left" vertical="top"/>
    </xf>
    <xf numFmtId="44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2" fontId="7" fillId="0" borderId="0" xfId="1" applyNumberFormat="1" applyFont="1" applyFill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2" borderId="13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left" wrapText="1"/>
    </xf>
    <xf numFmtId="0" fontId="0" fillId="0" borderId="13" xfId="0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1" applyNumberFormat="1" applyFont="1" applyFill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7" fillId="0" borderId="22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18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/>
    </xf>
    <xf numFmtId="9" fontId="8" fillId="0" borderId="25" xfId="1" applyNumberFormat="1" applyFont="1" applyFill="1" applyBorder="1" applyAlignment="1">
      <alignment horizontal="center" vertical="top"/>
    </xf>
    <xf numFmtId="9" fontId="8" fillId="0" borderId="21" xfId="0" applyNumberFormat="1" applyFont="1" applyBorder="1" applyAlignment="1">
      <alignment horizontal="center" vertical="top"/>
    </xf>
    <xf numFmtId="44" fontId="8" fillId="0" borderId="25" xfId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49" fontId="8" fillId="0" borderId="20" xfId="0" applyNumberFormat="1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 wrapText="1"/>
    </xf>
    <xf numFmtId="0" fontId="0" fillId="0" borderId="20" xfId="0" applyBorder="1" applyAlignment="1">
      <alignment horizontal="left" vertical="top"/>
    </xf>
    <xf numFmtId="2" fontId="0" fillId="0" borderId="0" xfId="0" applyNumberFormat="1" applyAlignment="1">
      <alignment horizontal="left" vertical="top"/>
    </xf>
    <xf numFmtId="2" fontId="8" fillId="0" borderId="21" xfId="0" applyNumberFormat="1" applyFont="1" applyBorder="1" applyAlignment="1">
      <alignment horizontal="center" vertical="top"/>
    </xf>
    <xf numFmtId="2" fontId="8" fillId="0" borderId="25" xfId="0" applyNumberFormat="1" applyFont="1" applyBorder="1" applyAlignment="1">
      <alignment horizontal="center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6" fillId="0" borderId="29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 indent="2"/>
    </xf>
    <xf numFmtId="0" fontId="2" fillId="4" borderId="1" xfId="0" applyFont="1" applyFill="1" applyBorder="1" applyAlignment="1">
      <alignment horizontal="left" vertical="top" wrapText="1" indent="1"/>
    </xf>
    <xf numFmtId="0" fontId="2" fillId="4" borderId="1" xfId="0" applyFont="1" applyFill="1" applyBorder="1" applyAlignment="1">
      <alignment horizontal="center" vertical="top" wrapText="1"/>
    </xf>
    <xf numFmtId="0" fontId="10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0" borderId="13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1" fontId="8" fillId="0" borderId="25" xfId="1" applyNumberFormat="1" applyFont="1" applyFill="1" applyBorder="1" applyAlignment="1">
      <alignment horizontal="center" vertical="top"/>
    </xf>
    <xf numFmtId="1" fontId="8" fillId="0" borderId="21" xfId="1" applyNumberFormat="1" applyFont="1" applyFill="1" applyBorder="1" applyAlignment="1">
      <alignment horizontal="center" vertical="top"/>
    </xf>
    <xf numFmtId="9" fontId="8" fillId="0" borderId="26" xfId="0" applyNumberFormat="1" applyFont="1" applyBorder="1" applyAlignment="1">
      <alignment horizontal="center" vertical="top"/>
    </xf>
    <xf numFmtId="9" fontId="8" fillId="0" borderId="27" xfId="0" applyNumberFormat="1" applyFont="1" applyBorder="1" applyAlignment="1">
      <alignment horizontal="center" vertical="top"/>
    </xf>
    <xf numFmtId="2" fontId="9" fillId="0" borderId="26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18" fillId="0" borderId="5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170" fontId="17" fillId="0" borderId="36" xfId="0" applyNumberFormat="1" applyFont="1" applyBorder="1" applyAlignment="1">
      <alignment horizontal="left" vertical="top" shrinkToFit="1"/>
    </xf>
    <xf numFmtId="170" fontId="17" fillId="0" borderId="37" xfId="0" applyNumberFormat="1" applyFont="1" applyBorder="1" applyAlignment="1">
      <alignment horizontal="left" vertical="top" shrinkToFit="1"/>
    </xf>
    <xf numFmtId="170" fontId="17" fillId="0" borderId="38" xfId="0" applyNumberFormat="1" applyFont="1" applyBorder="1" applyAlignment="1">
      <alignment horizontal="left" vertical="top" shrinkToFit="1"/>
    </xf>
    <xf numFmtId="2" fontId="17" fillId="0" borderId="36" xfId="0" applyNumberFormat="1" applyFont="1" applyBorder="1" applyAlignment="1">
      <alignment horizontal="left" vertical="top" shrinkToFit="1"/>
    </xf>
    <xf numFmtId="2" fontId="17" fillId="0" borderId="37" xfId="0" applyNumberFormat="1" applyFont="1" applyBorder="1" applyAlignment="1">
      <alignment horizontal="left" vertical="top" shrinkToFit="1"/>
    </xf>
    <xf numFmtId="2" fontId="17" fillId="0" borderId="38" xfId="0" applyNumberFormat="1" applyFont="1" applyBorder="1" applyAlignment="1">
      <alignment horizontal="left" vertical="top" shrinkToFit="1"/>
    </xf>
    <xf numFmtId="0" fontId="20" fillId="0" borderId="15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top" wrapText="1" indent="2"/>
    </xf>
    <xf numFmtId="0" fontId="2" fillId="4" borderId="4" xfId="0" applyFont="1" applyFill="1" applyBorder="1" applyAlignment="1">
      <alignment horizontal="left" vertical="top" wrapText="1" indent="2"/>
    </xf>
    <xf numFmtId="0" fontId="23" fillId="5" borderId="33" xfId="0" applyFont="1" applyFill="1" applyBorder="1" applyAlignment="1">
      <alignment horizontal="center" vertical="center" wrapText="1"/>
    </xf>
    <xf numFmtId="0" fontId="23" fillId="5" borderId="34" xfId="0" applyFont="1" applyFill="1" applyBorder="1" applyAlignment="1">
      <alignment horizontal="center" vertical="center" wrapText="1"/>
    </xf>
    <xf numFmtId="0" fontId="23" fillId="5" borderId="35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3" xfId="0" applyNumberFormat="1" applyFont="1" applyBorder="1" applyAlignment="1">
      <alignment horizontal="left" vertical="top" shrinkToFit="1"/>
    </xf>
    <xf numFmtId="164" fontId="4" fillId="0" borderId="9" xfId="0" applyNumberFormat="1" applyFont="1" applyBorder="1" applyAlignment="1">
      <alignment horizontal="left" vertical="top" shrinkToFit="1"/>
    </xf>
    <xf numFmtId="2" fontId="4" fillId="0" borderId="2" xfId="0" applyNumberFormat="1" applyFont="1" applyBorder="1" applyAlignment="1">
      <alignment horizontal="left" vertical="top" shrinkToFit="1"/>
    </xf>
    <xf numFmtId="2" fontId="4" fillId="0" borderId="3" xfId="0" applyNumberFormat="1" applyFont="1" applyBorder="1" applyAlignment="1">
      <alignment horizontal="left" vertical="top" shrinkToFit="1"/>
    </xf>
    <xf numFmtId="2" fontId="4" fillId="0" borderId="9" xfId="0" applyNumberFormat="1" applyFont="1" applyBorder="1" applyAlignment="1">
      <alignment horizontal="left" vertical="top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2"/>
    </xf>
    <xf numFmtId="0" fontId="2" fillId="2" borderId="4" xfId="0" applyFont="1" applyFill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7">
    <cellStyle name="Millares [0] 2" xfId="10" xr:uid="{E95F798E-18A5-45E3-B36F-8F813847F03F}"/>
    <cellStyle name="Millares 2" xfId="3" xr:uid="{6AA8109C-78D7-471D-A17F-BD9EEE224659}"/>
    <cellStyle name="Millares 3" xfId="15" xr:uid="{B4707739-CDAC-4499-A7A2-7D334BA879BC}"/>
    <cellStyle name="Moneda" xfId="1" builtinId="4"/>
    <cellStyle name="Moneda [0] 2" xfId="8" xr:uid="{1BF8F667-C03E-4DCE-8CAA-2D9B8C20C178}"/>
    <cellStyle name="Moneda [0] 3" xfId="16" xr:uid="{0B1B6F57-0AA9-4EA7-BE22-6CE5575CBBB0}"/>
    <cellStyle name="Moneda 2" xfId="4" xr:uid="{D5BDF0C5-E5F1-4821-A4AF-95B06FBE23AF}"/>
    <cellStyle name="Moneda 3" xfId="13" xr:uid="{AFD1D7B9-FAB1-4241-8976-B7FB382E1DBE}"/>
    <cellStyle name="Moneda 4" xfId="14" xr:uid="{E0187848-DA45-487A-B621-7669926AFA69}"/>
    <cellStyle name="Moneda 5" xfId="7" xr:uid="{81141370-136B-40B7-A961-8D4607164D38}"/>
    <cellStyle name="Normal" xfId="0" builtinId="0"/>
    <cellStyle name="Normal 2" xfId="9" xr:uid="{562497F5-CC23-43AE-8424-3E711DDF3C20}"/>
    <cellStyle name="Normal 2 2" xfId="12" xr:uid="{B420AB53-42B0-46DA-8DFD-1E7A7B0FB882}"/>
    <cellStyle name="Normal 3" xfId="11" xr:uid="{A4DF3DA5-8D99-4001-BC47-0627A79E95E5}"/>
    <cellStyle name="Normal 4" xfId="2" xr:uid="{334486AD-E450-4367-BE1E-321DE70C89B2}"/>
    <cellStyle name="Porcentaje 2" xfId="5" xr:uid="{10FEF14C-9CFA-4393-A1BB-24C28BA3AE79}"/>
    <cellStyle name="Porcentual 2" xfId="6" xr:uid="{D3784057-4D98-4623-9EA8-E0B980F6CBE7}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8</xdr:row>
      <xdr:rowOff>66675</xdr:rowOff>
    </xdr:from>
    <xdr:to>
      <xdr:col>0</xdr:col>
      <xdr:colOff>2752725</xdr:colOff>
      <xdr:row>8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2F79AE-FF50-4BF3-AB46-FD0F491980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04" t="60193" r="66611" b="36566"/>
        <a:stretch/>
      </xdr:blipFill>
      <xdr:spPr>
        <a:xfrm>
          <a:off x="542925" y="2552700"/>
          <a:ext cx="22098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10</xdr:row>
      <xdr:rowOff>228600</xdr:rowOff>
    </xdr:from>
    <xdr:to>
      <xdr:col>0</xdr:col>
      <xdr:colOff>2667000</xdr:colOff>
      <xdr:row>10</xdr:row>
      <xdr:rowOff>1257300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7F5FFC-A91B-488F-81B4-1D58FA68B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786" t="48525" r="41139" b="39714"/>
        <a:stretch/>
      </xdr:blipFill>
      <xdr:spPr>
        <a:xfrm>
          <a:off x="514350" y="3286125"/>
          <a:ext cx="21526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123825</xdr:rowOff>
    </xdr:from>
    <xdr:to>
      <xdr:col>1</xdr:col>
      <xdr:colOff>1857374</xdr:colOff>
      <xdr:row>0</xdr:row>
      <xdr:rowOff>2628900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894F75-F3CA-4066-9136-1F9C588C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139" t="54729" r="26762" b="22768"/>
        <a:stretch/>
      </xdr:blipFill>
      <xdr:spPr>
        <a:xfrm>
          <a:off x="85724" y="123825"/>
          <a:ext cx="4848225" cy="2505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3494088</xdr:colOff>
      <xdr:row>0</xdr:row>
      <xdr:rowOff>34048</xdr:rowOff>
    </xdr:from>
    <xdr:ext cx="1033114" cy="963863"/>
    <xdr:pic>
      <xdr:nvPicPr>
        <xdr:cNvPr id="5" name="image2.jpeg">
          <a:extLst>
            <a:ext uri="{FF2B5EF4-FFF2-40B4-BE49-F238E27FC236}">
              <a16:creationId xmlns:a16="http://schemas.microsoft.com/office/drawing/2014/main" id="{F2C9491F-A970-46AC-9B8B-A2EB24B03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6388" y="34048"/>
          <a:ext cx="1033114" cy="963863"/>
        </a:xfrm>
        <a:prstGeom prst="rect">
          <a:avLst/>
        </a:prstGeom>
      </xdr:spPr>
    </xdr:pic>
    <xdr:clientData/>
  </xdr:oneCellAnchor>
  <xdr:twoCellAnchor>
    <xdr:from>
      <xdr:col>0</xdr:col>
      <xdr:colOff>326661</xdr:colOff>
      <xdr:row>0</xdr:row>
      <xdr:rowOff>204543</xdr:rowOff>
    </xdr:from>
    <xdr:to>
      <xdr:col>0</xdr:col>
      <xdr:colOff>1962363</xdr:colOff>
      <xdr:row>0</xdr:row>
      <xdr:rowOff>857251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ED307F-8468-4B15-BDB7-F0D172803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661" y="204543"/>
          <a:ext cx="1635702" cy="652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440207</xdr:colOff>
      <xdr:row>0</xdr:row>
      <xdr:rowOff>69646</xdr:rowOff>
    </xdr:from>
    <xdr:ext cx="612546" cy="563194"/>
    <xdr:pic>
      <xdr:nvPicPr>
        <xdr:cNvPr id="13" name="image2.jpe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546" cy="563194"/>
        </a:xfrm>
        <a:prstGeom prst="rect">
          <a:avLst/>
        </a:prstGeom>
      </xdr:spPr>
    </xdr:pic>
    <xdr:clientData/>
  </xdr:oneCellAnchor>
  <xdr:oneCellAnchor>
    <xdr:from>
      <xdr:col>3</xdr:col>
      <xdr:colOff>2166365</xdr:colOff>
      <xdr:row>0</xdr:row>
      <xdr:rowOff>115896</xdr:rowOff>
    </xdr:from>
    <xdr:ext cx="645223" cy="576250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5223" cy="576250"/>
        </a:xfrm>
        <a:prstGeom prst="rect">
          <a:avLst/>
        </a:prstGeom>
      </xdr:spPr>
    </xdr:pic>
    <xdr:clientData/>
  </xdr:oneCellAnchor>
  <xdr:oneCellAnchor>
    <xdr:from>
      <xdr:col>0</xdr:col>
      <xdr:colOff>279555</xdr:colOff>
      <xdr:row>17</xdr:row>
      <xdr:rowOff>119633</xdr:rowOff>
    </xdr:from>
    <xdr:ext cx="6256908" cy="1880616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555" y="6574652"/>
          <a:ext cx="6256908" cy="18806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231C-5C5D-41B2-AD32-79BD16926C5D}">
  <dimension ref="A1:E16"/>
  <sheetViews>
    <sheetView workbookViewId="0">
      <selection activeCell="F9" sqref="F9"/>
    </sheetView>
  </sheetViews>
  <sheetFormatPr baseColWidth="10" defaultRowHeight="13"/>
  <cols>
    <col min="1" max="1" width="54.296875" customWidth="1"/>
    <col min="2" max="2" width="31" customWidth="1"/>
    <col min="3" max="3" width="21.296875" customWidth="1"/>
  </cols>
  <sheetData>
    <row r="1" spans="1:5" ht="90.75" customHeight="1">
      <c r="A1" s="28"/>
      <c r="B1" s="29" t="s">
        <v>44</v>
      </c>
      <c r="C1" s="30" t="s">
        <v>45</v>
      </c>
    </row>
    <row r="2" spans="1:5" ht="15.5">
      <c r="A2" s="31" t="e">
        <f>+#REF!</f>
        <v>#REF!</v>
      </c>
      <c r="B2" s="32">
        <v>0.67</v>
      </c>
      <c r="C2" s="33">
        <v>0.33</v>
      </c>
    </row>
    <row r="3" spans="1:5" ht="15.5">
      <c r="A3" s="31" t="e">
        <f>+#REF!</f>
        <v>#REF!</v>
      </c>
      <c r="B3" s="34" t="s">
        <v>43</v>
      </c>
      <c r="C3" s="35" t="s">
        <v>43</v>
      </c>
    </row>
    <row r="4" spans="1:5" ht="15.5">
      <c r="A4" s="31" t="s">
        <v>31</v>
      </c>
      <c r="B4" s="36">
        <v>13.4</v>
      </c>
      <c r="C4" s="35">
        <v>6.6</v>
      </c>
    </row>
    <row r="5" spans="1:5" ht="15.5">
      <c r="A5" s="31" t="s">
        <v>46</v>
      </c>
      <c r="B5" s="56">
        <v>2</v>
      </c>
      <c r="C5" s="57"/>
    </row>
    <row r="6" spans="1:5" ht="15.5">
      <c r="A6" s="37" t="s">
        <v>47</v>
      </c>
      <c r="B6" s="32">
        <v>0.67</v>
      </c>
      <c r="C6" s="33">
        <v>0.33</v>
      </c>
    </row>
    <row r="7" spans="1:5" ht="15.5">
      <c r="A7" s="31"/>
      <c r="B7" s="36"/>
      <c r="C7" s="35"/>
    </row>
    <row r="8" spans="1:5" ht="15.5">
      <c r="A8" s="38" t="s">
        <v>48</v>
      </c>
      <c r="B8" s="58">
        <v>20</v>
      </c>
      <c r="C8" s="59"/>
    </row>
    <row r="9" spans="1:5" ht="30" customHeight="1">
      <c r="A9" s="38"/>
      <c r="B9" s="60">
        <v>1</v>
      </c>
      <c r="C9" s="61"/>
    </row>
    <row r="10" spans="1:5" ht="15.5">
      <c r="A10" s="31" t="e">
        <f>+A2</f>
        <v>#REF!</v>
      </c>
      <c r="B10" s="42">
        <f>(B6*20/100)*100</f>
        <v>13.4</v>
      </c>
      <c r="C10" s="41">
        <f>(C6*20/100)*100</f>
        <v>6.6000000000000005</v>
      </c>
      <c r="E10" s="40"/>
    </row>
    <row r="11" spans="1:5" ht="109.5" customHeight="1">
      <c r="A11" s="39"/>
      <c r="B11" s="62">
        <f>+B10+C10</f>
        <v>20</v>
      </c>
      <c r="C11" s="63"/>
      <c r="D11" s="27"/>
    </row>
    <row r="12" spans="1:5">
      <c r="A12" s="43"/>
      <c r="B12" s="44"/>
      <c r="C12" s="46"/>
    </row>
    <row r="13" spans="1:5">
      <c r="A13" s="45"/>
    </row>
    <row r="14" spans="1:5">
      <c r="A14" s="45"/>
    </row>
    <row r="15" spans="1:5">
      <c r="A15" s="45"/>
    </row>
    <row r="16" spans="1:5">
      <c r="A16" s="45"/>
    </row>
  </sheetData>
  <mergeCells count="4"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3CDD9-B61A-492E-B250-0F9320F4EDF2}">
  <dimension ref="A1:B8"/>
  <sheetViews>
    <sheetView workbookViewId="0">
      <selection activeCell="B20" sqref="B20"/>
    </sheetView>
  </sheetViews>
  <sheetFormatPr baseColWidth="10" defaultRowHeight="13"/>
  <cols>
    <col min="1" max="1" width="53.796875" customWidth="1"/>
    <col min="2" max="2" width="40.796875" customWidth="1"/>
  </cols>
  <sheetData>
    <row r="1" spans="1:2" ht="231.75" customHeight="1">
      <c r="A1" s="64"/>
      <c r="B1" s="65"/>
    </row>
    <row r="2" spans="1:2" ht="18">
      <c r="A2" s="21" t="s">
        <v>37</v>
      </c>
      <c r="B2" s="22">
        <v>30</v>
      </c>
    </row>
    <row r="3" spans="1:2" ht="18">
      <c r="A3" s="23" t="s">
        <v>38</v>
      </c>
      <c r="B3" s="24">
        <v>30</v>
      </c>
    </row>
    <row r="4" spans="1:2" ht="18">
      <c r="A4" s="23" t="s">
        <v>39</v>
      </c>
      <c r="B4" s="24">
        <v>20</v>
      </c>
    </row>
    <row r="5" spans="1:2" ht="18">
      <c r="A5" s="23" t="s">
        <v>40</v>
      </c>
      <c r="B5" s="24">
        <v>30</v>
      </c>
    </row>
    <row r="6" spans="1:2" ht="18">
      <c r="A6" s="23"/>
      <c r="B6" s="24"/>
    </row>
    <row r="7" spans="1:2" ht="46.5" customHeight="1">
      <c r="A7" s="21" t="s">
        <v>41</v>
      </c>
      <c r="B7" s="22">
        <f>30*20/30</f>
        <v>20</v>
      </c>
    </row>
    <row r="8" spans="1:2" ht="30.75" customHeight="1" thickBot="1">
      <c r="A8" s="25" t="s">
        <v>42</v>
      </c>
      <c r="B8" s="26">
        <f>30*20/30</f>
        <v>20</v>
      </c>
    </row>
  </sheetData>
  <mergeCells count="1">
    <mergeCell ref="A1:B1"/>
  </mergeCells>
  <pageMargins left="0.7" right="0.7" top="0.75" bottom="0.75" header="0.3" footer="0.3"/>
  <pageSetup paperSize="1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A33E-6C93-47F6-BCC1-70162ED3DCC9}">
  <dimension ref="A1:B9"/>
  <sheetViews>
    <sheetView workbookViewId="0">
      <selection activeCell="A28" sqref="A28"/>
    </sheetView>
  </sheetViews>
  <sheetFormatPr baseColWidth="10" defaultRowHeight="13"/>
  <cols>
    <col min="1" max="1" width="46.796875" customWidth="1"/>
    <col min="2" max="2" width="40.796875" customWidth="1"/>
  </cols>
  <sheetData>
    <row r="1" spans="1:2" ht="90.75" customHeight="1"/>
    <row r="2" spans="1:2" ht="18">
      <c r="A2" s="8" t="e">
        <f>+#REF!</f>
        <v>#REF!</v>
      </c>
      <c r="B2" s="9" t="e">
        <f>+#REF!</f>
        <v>#REF!</v>
      </c>
    </row>
    <row r="3" spans="1:2" ht="18">
      <c r="A3" s="8" t="e">
        <f>+#REF!</f>
        <v>#REF!</v>
      </c>
      <c r="B3" s="9" t="e">
        <f>+#REF!</f>
        <v>#REF!</v>
      </c>
    </row>
    <row r="4" spans="1:2" ht="18">
      <c r="A4" s="8" t="s">
        <v>31</v>
      </c>
      <c r="B4" s="8">
        <v>60</v>
      </c>
    </row>
    <row r="5" spans="1:2" ht="18">
      <c r="A5" s="8" t="s">
        <v>32</v>
      </c>
      <c r="B5" s="10" t="e">
        <f>+B3</f>
        <v>#REF!</v>
      </c>
    </row>
    <row r="6" spans="1:2" ht="18">
      <c r="A6" s="8" t="s">
        <v>33</v>
      </c>
      <c r="B6" s="8">
        <v>2</v>
      </c>
    </row>
    <row r="7" spans="1:2" ht="18">
      <c r="A7" s="8"/>
      <c r="B7" s="8"/>
    </row>
    <row r="8" spans="1:2" ht="36">
      <c r="A8" s="11" t="s">
        <v>34</v>
      </c>
      <c r="B8" s="12" t="e">
        <f>+B4*B5/B2</f>
        <v>#REF!</v>
      </c>
    </row>
    <row r="9" spans="1:2" ht="36">
      <c r="A9" s="11" t="s">
        <v>35</v>
      </c>
      <c r="B9" s="8" t="e">
        <f>+B4*B5/B3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tabSelected="1" view="pageBreakPreview" topLeftCell="B20" zoomScale="130" zoomScaleNormal="130" zoomScaleSheetLayoutView="130" workbookViewId="0">
      <selection activeCell="A26" sqref="A26:D26"/>
    </sheetView>
  </sheetViews>
  <sheetFormatPr baseColWidth="10" defaultColWidth="9.296875" defaultRowHeight="13"/>
  <cols>
    <col min="1" max="1" width="42" style="53" customWidth="1"/>
    <col min="2" max="2" width="6.796875" customWidth="1"/>
    <col min="3" max="3" width="6.5" customWidth="1"/>
    <col min="4" max="4" width="96.796875" customWidth="1"/>
  </cols>
  <sheetData>
    <row r="1" spans="1:4" ht="84.75" customHeight="1">
      <c r="A1" s="66" t="s">
        <v>68</v>
      </c>
      <c r="B1" s="67"/>
      <c r="C1" s="67"/>
      <c r="D1" s="68"/>
    </row>
    <row r="2" spans="1:4" ht="20.5" customHeight="1">
      <c r="A2" s="52" t="s">
        <v>50</v>
      </c>
      <c r="B2" s="69" t="s">
        <v>70</v>
      </c>
      <c r="C2" s="70"/>
      <c r="D2" s="71"/>
    </row>
    <row r="3" spans="1:4" ht="36" customHeight="1">
      <c r="A3" s="52" t="s">
        <v>2</v>
      </c>
      <c r="B3" s="72" t="s">
        <v>69</v>
      </c>
      <c r="C3" s="73"/>
      <c r="D3" s="74"/>
    </row>
    <row r="4" spans="1:4">
      <c r="A4" s="52" t="s">
        <v>3</v>
      </c>
      <c r="B4" s="75">
        <v>409090909.08999997</v>
      </c>
      <c r="C4" s="76"/>
      <c r="D4" s="77"/>
    </row>
    <row r="5" spans="1:4">
      <c r="A5" s="52" t="s">
        <v>4</v>
      </c>
      <c r="B5" s="78">
        <f>B4/1423500</f>
        <v>287.38384902704598</v>
      </c>
      <c r="C5" s="79"/>
      <c r="D5" s="80"/>
    </row>
    <row r="6" spans="1:4" ht="21" customHeight="1">
      <c r="A6" s="84" t="s">
        <v>52</v>
      </c>
      <c r="B6" s="85"/>
      <c r="C6" s="85"/>
      <c r="D6" s="86"/>
    </row>
    <row r="7" spans="1:4">
      <c r="A7" s="87" t="s">
        <v>8</v>
      </c>
      <c r="B7" s="90" t="s">
        <v>71</v>
      </c>
      <c r="C7" s="91"/>
      <c r="D7" s="92"/>
    </row>
    <row r="8" spans="1:4" ht="9" customHeight="1">
      <c r="A8" s="88"/>
      <c r="B8" s="93" t="s">
        <v>9</v>
      </c>
      <c r="C8" s="94"/>
      <c r="D8" s="98" t="s">
        <v>10</v>
      </c>
    </row>
    <row r="9" spans="1:4" ht="9" customHeight="1">
      <c r="A9" s="89"/>
      <c r="B9" s="49" t="s">
        <v>11</v>
      </c>
      <c r="C9" s="50" t="s">
        <v>12</v>
      </c>
      <c r="D9" s="99"/>
    </row>
    <row r="10" spans="1:4" ht="20.5">
      <c r="A10" s="47" t="s">
        <v>53</v>
      </c>
      <c r="B10" s="3" t="s">
        <v>49</v>
      </c>
      <c r="C10" s="3"/>
      <c r="D10" s="54" t="s">
        <v>73</v>
      </c>
    </row>
    <row r="11" spans="1:4" ht="20.5">
      <c r="A11" s="47" t="s">
        <v>54</v>
      </c>
      <c r="B11" s="3" t="s">
        <v>49</v>
      </c>
      <c r="C11" s="3"/>
      <c r="D11" s="54" t="s">
        <v>74</v>
      </c>
    </row>
    <row r="12" spans="1:4" ht="25.5">
      <c r="A12" s="51" t="s">
        <v>55</v>
      </c>
      <c r="B12" s="3" t="s">
        <v>49</v>
      </c>
      <c r="C12" s="48"/>
      <c r="D12" s="54" t="s">
        <v>75</v>
      </c>
    </row>
    <row r="13" spans="1:4">
      <c r="A13" s="47" t="s">
        <v>56</v>
      </c>
      <c r="B13" s="3"/>
      <c r="C13" s="3" t="s">
        <v>49</v>
      </c>
      <c r="D13" s="54" t="s">
        <v>51</v>
      </c>
    </row>
    <row r="14" spans="1:4" ht="17">
      <c r="A14" s="47" t="s">
        <v>57</v>
      </c>
      <c r="B14" s="3"/>
      <c r="C14" s="3" t="s">
        <v>49</v>
      </c>
      <c r="D14" s="55" t="s">
        <v>76</v>
      </c>
    </row>
    <row r="15" spans="1:4" ht="20">
      <c r="A15" s="100" t="s">
        <v>58</v>
      </c>
      <c r="B15" s="102" t="s">
        <v>49</v>
      </c>
      <c r="C15" s="102"/>
      <c r="D15" s="54" t="s">
        <v>77</v>
      </c>
    </row>
    <row r="16" spans="1:4" ht="20">
      <c r="A16" s="101"/>
      <c r="B16" s="103"/>
      <c r="C16" s="103"/>
      <c r="D16" s="54" t="s">
        <v>72</v>
      </c>
    </row>
    <row r="17" spans="1:4" ht="30">
      <c r="A17" s="47" t="s">
        <v>59</v>
      </c>
      <c r="B17" s="3" t="s">
        <v>49</v>
      </c>
      <c r="C17" s="3"/>
      <c r="D17" s="54" t="s">
        <v>78</v>
      </c>
    </row>
    <row r="18" spans="1:4" ht="20">
      <c r="A18" s="47" t="s">
        <v>60</v>
      </c>
      <c r="B18" s="3" t="s">
        <v>49</v>
      </c>
      <c r="C18" s="3"/>
      <c r="D18" s="54" t="s">
        <v>79</v>
      </c>
    </row>
    <row r="19" spans="1:4" ht="20.5">
      <c r="A19" s="47" t="s">
        <v>61</v>
      </c>
      <c r="B19" s="3" t="s">
        <v>49</v>
      </c>
      <c r="C19" s="3"/>
      <c r="D19" s="54" t="s">
        <v>80</v>
      </c>
    </row>
    <row r="20" spans="1:4" ht="20.5">
      <c r="A20" s="47" t="s">
        <v>62</v>
      </c>
      <c r="B20" s="3" t="s">
        <v>49</v>
      </c>
      <c r="C20" s="3"/>
      <c r="D20" s="54" t="s">
        <v>81</v>
      </c>
    </row>
    <row r="21" spans="1:4" ht="20.5">
      <c r="A21" s="47" t="s">
        <v>63</v>
      </c>
      <c r="B21" s="3" t="s">
        <v>49</v>
      </c>
      <c r="C21" s="3"/>
      <c r="D21" s="54" t="s">
        <v>82</v>
      </c>
    </row>
    <row r="22" spans="1:4" ht="20.5">
      <c r="A22" s="47" t="s">
        <v>64</v>
      </c>
      <c r="B22" s="3" t="s">
        <v>49</v>
      </c>
      <c r="C22" s="3"/>
      <c r="D22" s="54" t="s">
        <v>82</v>
      </c>
    </row>
    <row r="23" spans="1:4" ht="20.5">
      <c r="A23" s="47" t="s">
        <v>65</v>
      </c>
      <c r="B23" s="3" t="s">
        <v>49</v>
      </c>
      <c r="C23" s="3"/>
      <c r="D23" s="54" t="s">
        <v>82</v>
      </c>
    </row>
    <row r="24" spans="1:4" ht="20.5">
      <c r="A24" s="47" t="s">
        <v>66</v>
      </c>
      <c r="B24" s="3" t="s">
        <v>49</v>
      </c>
      <c r="C24" s="3"/>
      <c r="D24" s="54" t="s">
        <v>82</v>
      </c>
    </row>
    <row r="25" spans="1:4" ht="23.5" customHeight="1">
      <c r="A25" s="19" t="s">
        <v>10</v>
      </c>
      <c r="B25" s="95" t="s">
        <v>83</v>
      </c>
      <c r="C25" s="96"/>
      <c r="D25" s="97"/>
    </row>
    <row r="26" spans="1:4" ht="81" customHeight="1" thickBot="1">
      <c r="A26" s="81" t="s">
        <v>67</v>
      </c>
      <c r="B26" s="82"/>
      <c r="C26" s="82"/>
      <c r="D26" s="83"/>
    </row>
  </sheetData>
  <mergeCells count="15">
    <mergeCell ref="A26:D26"/>
    <mergeCell ref="A6:D6"/>
    <mergeCell ref="A7:A9"/>
    <mergeCell ref="B7:D7"/>
    <mergeCell ref="B8:C8"/>
    <mergeCell ref="B25:D25"/>
    <mergeCell ref="D8:D9"/>
    <mergeCell ref="A15:A16"/>
    <mergeCell ref="B15:B16"/>
    <mergeCell ref="C15:C16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8"/>
  <sheetViews>
    <sheetView view="pageBreakPreview" topLeftCell="A12" zoomScale="175" zoomScaleNormal="130" zoomScaleSheetLayoutView="175" workbookViewId="0">
      <selection activeCell="A7" sqref="A7:D9"/>
    </sheetView>
  </sheetViews>
  <sheetFormatPr baseColWidth="10" defaultColWidth="9.296875" defaultRowHeight="13"/>
  <cols>
    <col min="1" max="1" width="42.796875" customWidth="1"/>
    <col min="2" max="2" width="7.19921875" customWidth="1"/>
    <col min="3" max="3" width="6.19921875" customWidth="1"/>
    <col min="4" max="4" width="64" customWidth="1"/>
  </cols>
  <sheetData>
    <row r="1" spans="1:4" ht="60" customHeight="1">
      <c r="A1" s="104" t="s">
        <v>36</v>
      </c>
      <c r="B1" s="105"/>
      <c r="C1" s="105"/>
      <c r="D1" s="106"/>
    </row>
    <row r="2" spans="1:4" ht="11.5" customHeight="1">
      <c r="A2" s="13" t="s">
        <v>0</v>
      </c>
      <c r="B2" s="107" t="s">
        <v>1</v>
      </c>
      <c r="C2" s="108"/>
      <c r="D2" s="109"/>
    </row>
    <row r="3" spans="1:4" ht="33" customHeight="1">
      <c r="A3" s="13" t="s">
        <v>2</v>
      </c>
      <c r="B3" s="107" t="s">
        <v>6</v>
      </c>
      <c r="C3" s="108"/>
      <c r="D3" s="109"/>
    </row>
    <row r="4" spans="1:4" ht="10.75" customHeight="1">
      <c r="A4" s="13" t="s">
        <v>3</v>
      </c>
      <c r="B4" s="110">
        <v>100000000</v>
      </c>
      <c r="C4" s="111"/>
      <c r="D4" s="112"/>
    </row>
    <row r="5" spans="1:4" ht="10.75" customHeight="1">
      <c r="A5" s="13" t="s">
        <v>4</v>
      </c>
      <c r="B5" s="113">
        <v>100</v>
      </c>
      <c r="C5" s="114"/>
      <c r="D5" s="115"/>
    </row>
    <row r="6" spans="1:4" ht="9.75" customHeight="1">
      <c r="A6" s="122" t="s">
        <v>7</v>
      </c>
      <c r="B6" s="123"/>
      <c r="C6" s="123"/>
      <c r="D6" s="124"/>
    </row>
    <row r="7" spans="1:4" ht="16" customHeight="1">
      <c r="A7" s="125" t="s">
        <v>8</v>
      </c>
      <c r="B7" s="128" t="s">
        <v>5</v>
      </c>
      <c r="C7" s="129"/>
      <c r="D7" s="130"/>
    </row>
    <row r="8" spans="1:4" ht="9" customHeight="1">
      <c r="A8" s="126"/>
      <c r="B8" s="131" t="s">
        <v>9</v>
      </c>
      <c r="C8" s="132"/>
      <c r="D8" s="14" t="s">
        <v>10</v>
      </c>
    </row>
    <row r="9" spans="1:4" ht="9" customHeight="1">
      <c r="A9" s="127"/>
      <c r="B9" s="2" t="s">
        <v>11</v>
      </c>
      <c r="C9" s="1" t="s">
        <v>12</v>
      </c>
      <c r="D9" s="15"/>
    </row>
    <row r="10" spans="1:4" ht="51" customHeight="1">
      <c r="A10" s="13" t="s">
        <v>13</v>
      </c>
      <c r="B10" s="3" t="s">
        <v>14</v>
      </c>
      <c r="C10" s="4"/>
      <c r="D10" s="16" t="s">
        <v>24</v>
      </c>
    </row>
    <row r="11" spans="1:4" ht="81" customHeight="1">
      <c r="A11" s="17" t="s">
        <v>15</v>
      </c>
      <c r="B11" s="5" t="s">
        <v>16</v>
      </c>
      <c r="C11" s="4"/>
      <c r="D11" s="18" t="s">
        <v>25</v>
      </c>
    </row>
    <row r="12" spans="1:4" ht="24.75" customHeight="1">
      <c r="A12" s="13" t="s">
        <v>17</v>
      </c>
      <c r="B12" s="133" t="s">
        <v>20</v>
      </c>
      <c r="C12" s="134"/>
      <c r="D12" s="20" t="s">
        <v>21</v>
      </c>
    </row>
    <row r="13" spans="1:4" ht="39" customHeight="1">
      <c r="A13" s="13" t="s">
        <v>22</v>
      </c>
      <c r="B13" s="5" t="s">
        <v>16</v>
      </c>
      <c r="C13" s="4"/>
      <c r="D13" s="18" t="s">
        <v>26</v>
      </c>
    </row>
    <row r="14" spans="1:4" ht="33" customHeight="1">
      <c r="A14" s="13" t="s">
        <v>18</v>
      </c>
      <c r="B14" s="6" t="s">
        <v>16</v>
      </c>
      <c r="C14" s="7"/>
      <c r="D14" s="18" t="s">
        <v>27</v>
      </c>
    </row>
    <row r="15" spans="1:4" ht="42" customHeight="1">
      <c r="A15" s="13" t="s">
        <v>19</v>
      </c>
      <c r="B15" s="6" t="s">
        <v>16</v>
      </c>
      <c r="C15" s="4"/>
      <c r="D15" s="18" t="s">
        <v>28</v>
      </c>
    </row>
    <row r="16" spans="1:4" ht="44.25" customHeight="1">
      <c r="A16" s="13" t="s">
        <v>23</v>
      </c>
      <c r="B16" s="6" t="s">
        <v>16</v>
      </c>
      <c r="C16" s="4"/>
      <c r="D16" s="18" t="s">
        <v>29</v>
      </c>
    </row>
    <row r="17" spans="1:4" ht="24" customHeight="1">
      <c r="A17" s="19" t="s">
        <v>10</v>
      </c>
      <c r="B17" s="116" t="s">
        <v>30</v>
      </c>
      <c r="C17" s="117"/>
      <c r="D17" s="118"/>
    </row>
    <row r="18" spans="1:4" ht="166.5" customHeight="1" thickBot="1">
      <c r="A18" s="119"/>
      <c r="B18" s="120"/>
      <c r="C18" s="120"/>
      <c r="D18" s="121"/>
    </row>
  </sheetData>
  <mergeCells count="12">
    <mergeCell ref="B17:D17"/>
    <mergeCell ref="A18:D18"/>
    <mergeCell ref="A6:D6"/>
    <mergeCell ref="A7:A9"/>
    <mergeCell ref="B7:D7"/>
    <mergeCell ref="B8:C8"/>
    <mergeCell ref="B12:C12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APOYO A LA INDUSTRIA</vt:lpstr>
      <vt:lpstr>GARANTÍA ADICIONAL</vt:lpstr>
      <vt:lpstr>MENOR PRECIO</vt:lpstr>
      <vt:lpstr>EVALUACIÓN JURIDICA</vt:lpstr>
      <vt:lpstr>PROPONENTE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JAIRO ALONSO VIASUS HIGUERA</cp:lastModifiedBy>
  <cp:lastPrinted>2022-07-28T16:51:27Z</cp:lastPrinted>
  <dcterms:created xsi:type="dcterms:W3CDTF">2022-02-22T16:43:47Z</dcterms:created>
  <dcterms:modified xsi:type="dcterms:W3CDTF">2025-12-16T22:01:28Z</dcterms:modified>
</cp:coreProperties>
</file>