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mramirez\Documents\Escritorio\PROFESIONAL UNIVERSITARIO GD\CONTRATOS\CONTRATOS 2025\FOTOCOPIAS 858-2025\PAGO 3\"/>
    </mc:Choice>
  </mc:AlternateContent>
  <xr:revisionPtr revIDLastSave="0" documentId="8_{87277832-6AAA-40B7-926F-C5F470A77CA6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PAGO  NO. 1 CONTRATO 858-20 (2)" sheetId="11" r:id="rId1"/>
    <sheet name="PAGO  NO. 3 CONTRATO 858-2025" sheetId="10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60" i="10" l="1"/>
  <c r="D61" i="10"/>
  <c r="D62" i="10"/>
  <c r="D63" i="10"/>
  <c r="D64" i="10"/>
  <c r="AU30" i="10"/>
  <c r="AV30" i="10"/>
  <c r="AW30" i="10"/>
  <c r="B59" i="10" l="1"/>
  <c r="B60" i="10"/>
  <c r="B61" i="10"/>
  <c r="B62" i="10"/>
  <c r="B63" i="10"/>
  <c r="B64" i="10"/>
  <c r="D59" i="10"/>
  <c r="C59" i="10"/>
  <c r="C60" i="10"/>
  <c r="C61" i="10"/>
  <c r="C62" i="10"/>
  <c r="C63" i="10"/>
  <c r="C64" i="10"/>
  <c r="AS16" i="10"/>
  <c r="AS17" i="10"/>
  <c r="AX30" i="10"/>
  <c r="AS18" i="10"/>
  <c r="I64" i="11"/>
  <c r="H64" i="11"/>
  <c r="G64" i="11"/>
  <c r="F64" i="11"/>
  <c r="E64" i="11"/>
  <c r="D64" i="11"/>
  <c r="C64" i="11"/>
  <c r="B64" i="11"/>
  <c r="I63" i="11"/>
  <c r="H63" i="11"/>
  <c r="G63" i="11"/>
  <c r="F63" i="11"/>
  <c r="E63" i="11"/>
  <c r="D63" i="11"/>
  <c r="C63" i="11"/>
  <c r="B63" i="11"/>
  <c r="I62" i="11"/>
  <c r="H62" i="11"/>
  <c r="G62" i="11"/>
  <c r="F62" i="11"/>
  <c r="E62" i="11"/>
  <c r="D62" i="11"/>
  <c r="C62" i="11"/>
  <c r="B62" i="11"/>
  <c r="I61" i="11"/>
  <c r="H61" i="11"/>
  <c r="G61" i="11"/>
  <c r="F61" i="11"/>
  <c r="E61" i="11"/>
  <c r="D61" i="11"/>
  <c r="C61" i="11"/>
  <c r="B61" i="11"/>
  <c r="I60" i="11"/>
  <c r="H60" i="11"/>
  <c r="G60" i="11"/>
  <c r="F60" i="11"/>
  <c r="E60" i="11"/>
  <c r="D60" i="11"/>
  <c r="C60" i="11"/>
  <c r="B60" i="11"/>
  <c r="I59" i="11"/>
  <c r="H59" i="11"/>
  <c r="G59" i="11"/>
  <c r="F59" i="11"/>
  <c r="E59" i="11"/>
  <c r="D59" i="11"/>
  <c r="C59" i="11"/>
  <c r="B59" i="11"/>
  <c r="I58" i="11"/>
  <c r="H58" i="11"/>
  <c r="G58" i="11"/>
  <c r="F58" i="11"/>
  <c r="E58" i="11"/>
  <c r="D58" i="11"/>
  <c r="C58" i="11"/>
  <c r="C67" i="11" s="1"/>
  <c r="B58" i="11"/>
  <c r="B67" i="11" s="1"/>
  <c r="AP54" i="11"/>
  <c r="AO54" i="11"/>
  <c r="AN54" i="11"/>
  <c r="AM54" i="11"/>
  <c r="AL54" i="11"/>
  <c r="AK54" i="11"/>
  <c r="AJ54" i="11"/>
  <c r="AI54" i="11"/>
  <c r="AH54" i="11"/>
  <c r="AG54" i="11"/>
  <c r="AF54" i="11"/>
  <c r="AE54" i="11"/>
  <c r="AD54" i="11"/>
  <c r="AC54" i="11"/>
  <c r="AB54" i="11"/>
  <c r="AA54" i="11"/>
  <c r="Z54" i="11"/>
  <c r="Y54" i="11"/>
  <c r="X54" i="11"/>
  <c r="W54" i="11"/>
  <c r="V54" i="11"/>
  <c r="U54" i="11"/>
  <c r="T54" i="11"/>
  <c r="S54" i="11"/>
  <c r="R54" i="11"/>
  <c r="Q54" i="11"/>
  <c r="P54" i="11"/>
  <c r="O54" i="11"/>
  <c r="N54" i="11"/>
  <c r="M54" i="11"/>
  <c r="L54" i="11"/>
  <c r="K54" i="11"/>
  <c r="J54" i="11"/>
  <c r="I54" i="11"/>
  <c r="H54" i="11"/>
  <c r="G54" i="11"/>
  <c r="F54" i="11"/>
  <c r="E54" i="11"/>
  <c r="D54" i="11"/>
  <c r="C54" i="11"/>
  <c r="B54" i="11"/>
  <c r="AP53" i="11"/>
  <c r="AP52" i="11"/>
  <c r="AP51" i="11"/>
  <c r="AP50" i="11"/>
  <c r="AP49" i="11"/>
  <c r="AP48" i="11"/>
  <c r="AP47" i="11"/>
  <c r="AP44" i="11"/>
  <c r="AO44" i="11"/>
  <c r="AN44" i="11"/>
  <c r="AM44" i="11"/>
  <c r="AL44" i="11"/>
  <c r="AK44" i="11"/>
  <c r="AJ44" i="11"/>
  <c r="AI44" i="11"/>
  <c r="AH44" i="11"/>
  <c r="AG44" i="11"/>
  <c r="AF44" i="11"/>
  <c r="AE44" i="11"/>
  <c r="AD44" i="11"/>
  <c r="AC44" i="11"/>
  <c r="AB44" i="11"/>
  <c r="AA44" i="11"/>
  <c r="Z44" i="11"/>
  <c r="Y44" i="11"/>
  <c r="X44" i="11"/>
  <c r="W44" i="11"/>
  <c r="V44" i="11"/>
  <c r="U44" i="11"/>
  <c r="T44" i="11"/>
  <c r="S44" i="11"/>
  <c r="R44" i="11"/>
  <c r="Q44" i="11"/>
  <c r="P44" i="11"/>
  <c r="O44" i="11"/>
  <c r="N44" i="11"/>
  <c r="M44" i="11"/>
  <c r="L44" i="11"/>
  <c r="K44" i="11"/>
  <c r="J44" i="11"/>
  <c r="I44" i="11"/>
  <c r="H44" i="11"/>
  <c r="G44" i="11"/>
  <c r="F44" i="11"/>
  <c r="E44" i="11"/>
  <c r="D44" i="11"/>
  <c r="C44" i="11"/>
  <c r="B44" i="11"/>
  <c r="AP43" i="11"/>
  <c r="AP42" i="11"/>
  <c r="AP41" i="11"/>
  <c r="AP40" i="11"/>
  <c r="AP39" i="11"/>
  <c r="AP38" i="11"/>
  <c r="AP37" i="11"/>
  <c r="AP34" i="11"/>
  <c r="AO34" i="11"/>
  <c r="AN34" i="11"/>
  <c r="AM34" i="11"/>
  <c r="AL34" i="11"/>
  <c r="AK34" i="11"/>
  <c r="AJ34" i="11"/>
  <c r="AI34" i="11"/>
  <c r="AH34" i="11"/>
  <c r="AG34" i="11"/>
  <c r="AF34" i="11"/>
  <c r="AE34" i="11"/>
  <c r="AD34" i="11"/>
  <c r="AC34" i="11"/>
  <c r="AB34" i="11"/>
  <c r="AA34" i="11"/>
  <c r="Z34" i="11"/>
  <c r="Y34" i="11"/>
  <c r="X34" i="11"/>
  <c r="W34" i="11"/>
  <c r="V34" i="11"/>
  <c r="U34" i="11"/>
  <c r="T34" i="11"/>
  <c r="S34" i="11"/>
  <c r="R34" i="11"/>
  <c r="Q34" i="11"/>
  <c r="P34" i="11"/>
  <c r="O34" i="11"/>
  <c r="N34" i="11"/>
  <c r="M34" i="11"/>
  <c r="L34" i="11"/>
  <c r="K34" i="11"/>
  <c r="J34" i="11"/>
  <c r="I34" i="11"/>
  <c r="H34" i="11"/>
  <c r="G34" i="11"/>
  <c r="F34" i="11"/>
  <c r="E34" i="11"/>
  <c r="D34" i="11"/>
  <c r="C34" i="11"/>
  <c r="B34" i="11"/>
  <c r="AP33" i="11"/>
  <c r="AP32" i="11"/>
  <c r="AP31" i="11"/>
  <c r="AP30" i="11"/>
  <c r="AP29" i="11"/>
  <c r="AP28" i="11"/>
  <c r="AP27" i="11"/>
  <c r="AO24" i="11"/>
  <c r="AN24" i="11"/>
  <c r="AM24" i="11"/>
  <c r="AL24" i="11"/>
  <c r="AK24" i="11"/>
  <c r="AJ24" i="11"/>
  <c r="AI24" i="11"/>
  <c r="AH24" i="11"/>
  <c r="AG24" i="11"/>
  <c r="AF24" i="11"/>
  <c r="AE24" i="11"/>
  <c r="AD24" i="11"/>
  <c r="AC24" i="11"/>
  <c r="AB24" i="11"/>
  <c r="AA24" i="11"/>
  <c r="Z24" i="11"/>
  <c r="Y24" i="11"/>
  <c r="X24" i="11"/>
  <c r="W24" i="11"/>
  <c r="V24" i="11"/>
  <c r="U24" i="11"/>
  <c r="T24" i="11"/>
  <c r="S24" i="11"/>
  <c r="R24" i="11"/>
  <c r="Q24" i="11"/>
  <c r="P24" i="11"/>
  <c r="O24" i="11"/>
  <c r="N24" i="11"/>
  <c r="M24" i="11"/>
  <c r="L24" i="11"/>
  <c r="K24" i="11"/>
  <c r="J24" i="11"/>
  <c r="I24" i="11"/>
  <c r="H24" i="11"/>
  <c r="G24" i="11"/>
  <c r="F24" i="11"/>
  <c r="E24" i="11"/>
  <c r="D24" i="11"/>
  <c r="C24" i="11"/>
  <c r="B24" i="11"/>
  <c r="AT23" i="11"/>
  <c r="AP23" i="11"/>
  <c r="AT22" i="11"/>
  <c r="AP22" i="11"/>
  <c r="AT21" i="11"/>
  <c r="AP21" i="11"/>
  <c r="AT20" i="11"/>
  <c r="AP20" i="11"/>
  <c r="J61" i="11" s="1"/>
  <c r="AP19" i="11"/>
  <c r="J60" i="11" s="1"/>
  <c r="AP18" i="11"/>
  <c r="AP17" i="11"/>
  <c r="AO14" i="11"/>
  <c r="AN14" i="11"/>
  <c r="AM14" i="11"/>
  <c r="AL14" i="11"/>
  <c r="AK14" i="11"/>
  <c r="AJ14" i="11"/>
  <c r="AI14" i="11"/>
  <c r="AH14" i="11"/>
  <c r="AG14" i="11"/>
  <c r="AF14" i="11"/>
  <c r="AE14" i="11"/>
  <c r="AD14" i="11"/>
  <c r="AC14" i="11"/>
  <c r="AB14" i="11"/>
  <c r="AA14" i="11"/>
  <c r="Z14" i="11"/>
  <c r="Y14" i="11"/>
  <c r="X14" i="11"/>
  <c r="W14" i="11"/>
  <c r="V14" i="11"/>
  <c r="U14" i="11"/>
  <c r="T14" i="11"/>
  <c r="S14" i="11"/>
  <c r="R14" i="11"/>
  <c r="Q14" i="11"/>
  <c r="P14" i="11"/>
  <c r="O14" i="11"/>
  <c r="N14" i="11"/>
  <c r="M14" i="11"/>
  <c r="L14" i="11"/>
  <c r="K14" i="11"/>
  <c r="J14" i="11"/>
  <c r="I14" i="11"/>
  <c r="H14" i="11"/>
  <c r="G14" i="11"/>
  <c r="G65" i="11" s="1"/>
  <c r="F14" i="11"/>
  <c r="E14" i="11"/>
  <c r="D14" i="11"/>
  <c r="C14" i="11"/>
  <c r="B14" i="11"/>
  <c r="AP13" i="11"/>
  <c r="J64" i="11" s="1"/>
  <c r="AP12" i="11"/>
  <c r="AP11" i="11"/>
  <c r="J62" i="11" s="1"/>
  <c r="AP10" i="11"/>
  <c r="AP9" i="11"/>
  <c r="AP8" i="11"/>
  <c r="AP7" i="11"/>
  <c r="J58" i="11" s="1"/>
  <c r="E64" i="10"/>
  <c r="F64" i="10"/>
  <c r="G64" i="10"/>
  <c r="H64" i="10"/>
  <c r="I64" i="10"/>
  <c r="E63" i="10"/>
  <c r="F63" i="10"/>
  <c r="G63" i="10"/>
  <c r="H63" i="10"/>
  <c r="I63" i="10"/>
  <c r="E62" i="10"/>
  <c r="F62" i="10"/>
  <c r="G62" i="10"/>
  <c r="H62" i="10"/>
  <c r="I62" i="10"/>
  <c r="E61" i="10"/>
  <c r="F61" i="10"/>
  <c r="G61" i="10"/>
  <c r="H61" i="10"/>
  <c r="I61" i="10"/>
  <c r="F60" i="10"/>
  <c r="G60" i="10"/>
  <c r="H60" i="10"/>
  <c r="I60" i="10"/>
  <c r="F59" i="10"/>
  <c r="G59" i="10"/>
  <c r="H59" i="10"/>
  <c r="I59" i="10"/>
  <c r="F58" i="10"/>
  <c r="G58" i="10"/>
  <c r="H58" i="10"/>
  <c r="I58" i="10"/>
  <c r="S24" i="10"/>
  <c r="D67" i="11" l="1"/>
  <c r="AT18" i="11" s="1"/>
  <c r="J63" i="11"/>
  <c r="H65" i="11"/>
  <c r="E67" i="11"/>
  <c r="AT19" i="11" s="1"/>
  <c r="J67" i="11"/>
  <c r="J59" i="11"/>
  <c r="I65" i="11"/>
  <c r="F67" i="11"/>
  <c r="B65" i="11"/>
  <c r="AT16" i="11" s="1"/>
  <c r="G67" i="11"/>
  <c r="C65" i="11"/>
  <c r="AT17" i="11" s="1"/>
  <c r="H67" i="11"/>
  <c r="I67" i="11"/>
  <c r="D65" i="11"/>
  <c r="E65" i="11"/>
  <c r="F65" i="11"/>
  <c r="AP24" i="11"/>
  <c r="AP14" i="11"/>
  <c r="J65" i="11" s="1"/>
  <c r="I67" i="10"/>
  <c r="H67" i="10"/>
  <c r="G67" i="10"/>
  <c r="F67" i="10"/>
  <c r="E60" i="10"/>
  <c r="E59" i="10"/>
  <c r="E58" i="10"/>
  <c r="D58" i="10"/>
  <c r="C58" i="10"/>
  <c r="B58" i="10"/>
  <c r="B67" i="10" s="1"/>
  <c r="AO54" i="10"/>
  <c r="AN54" i="10"/>
  <c r="AM54" i="10"/>
  <c r="AL54" i="10"/>
  <c r="AK54" i="10"/>
  <c r="AJ54" i="10"/>
  <c r="AI54" i="10"/>
  <c r="AH54" i="10"/>
  <c r="AG54" i="10"/>
  <c r="AF54" i="10"/>
  <c r="AE54" i="10"/>
  <c r="AD54" i="10"/>
  <c r="AC54" i="10"/>
  <c r="AB54" i="10"/>
  <c r="AA54" i="10"/>
  <c r="Z54" i="10"/>
  <c r="Y54" i="10"/>
  <c r="X54" i="10"/>
  <c r="W54" i="10"/>
  <c r="V54" i="10"/>
  <c r="U54" i="10"/>
  <c r="T54" i="10"/>
  <c r="S54" i="10"/>
  <c r="R54" i="10"/>
  <c r="Q54" i="10"/>
  <c r="P54" i="10"/>
  <c r="O54" i="10"/>
  <c r="N54" i="10"/>
  <c r="M54" i="10"/>
  <c r="L54" i="10"/>
  <c r="K54" i="10"/>
  <c r="J54" i="10"/>
  <c r="I54" i="10"/>
  <c r="H54" i="10"/>
  <c r="G54" i="10"/>
  <c r="F54" i="10"/>
  <c r="E54" i="10"/>
  <c r="D54" i="10"/>
  <c r="C54" i="10"/>
  <c r="B54" i="10"/>
  <c r="AP53" i="10"/>
  <c r="AP52" i="10"/>
  <c r="AP51" i="10"/>
  <c r="AP50" i="10"/>
  <c r="AP49" i="10"/>
  <c r="AP48" i="10"/>
  <c r="AP47" i="10"/>
  <c r="AO44" i="10"/>
  <c r="AN44" i="10"/>
  <c r="AM44" i="10"/>
  <c r="AL44" i="10"/>
  <c r="AK44" i="10"/>
  <c r="AJ44" i="10"/>
  <c r="AI44" i="10"/>
  <c r="AH44" i="10"/>
  <c r="AG44" i="10"/>
  <c r="AF44" i="10"/>
  <c r="AE44" i="10"/>
  <c r="AD44" i="10"/>
  <c r="AC44" i="10"/>
  <c r="AB44" i="10"/>
  <c r="AA44" i="10"/>
  <c r="Z44" i="10"/>
  <c r="Y44" i="10"/>
  <c r="X44" i="10"/>
  <c r="W44" i="10"/>
  <c r="V44" i="10"/>
  <c r="U44" i="10"/>
  <c r="T44" i="10"/>
  <c r="S44" i="10"/>
  <c r="R44" i="10"/>
  <c r="Q44" i="10"/>
  <c r="P44" i="10"/>
  <c r="O44" i="10"/>
  <c r="N44" i="10"/>
  <c r="M44" i="10"/>
  <c r="L44" i="10"/>
  <c r="K44" i="10"/>
  <c r="J44" i="10"/>
  <c r="I44" i="10"/>
  <c r="H44" i="10"/>
  <c r="G44" i="10"/>
  <c r="F44" i="10"/>
  <c r="E44" i="10"/>
  <c r="D44" i="10"/>
  <c r="C44" i="10"/>
  <c r="B44" i="10"/>
  <c r="AP43" i="10"/>
  <c r="AP42" i="10"/>
  <c r="AP41" i="10"/>
  <c r="AP40" i="10"/>
  <c r="AP39" i="10"/>
  <c r="AP38" i="10"/>
  <c r="AP37" i="10"/>
  <c r="AO34" i="10"/>
  <c r="AN34" i="10"/>
  <c r="AM34" i="10"/>
  <c r="AL34" i="10"/>
  <c r="AK34" i="10"/>
  <c r="AJ34" i="10"/>
  <c r="AI34" i="10"/>
  <c r="AH34" i="10"/>
  <c r="AG34" i="10"/>
  <c r="AF34" i="10"/>
  <c r="AE34" i="10"/>
  <c r="AD34" i="10"/>
  <c r="AC34" i="10"/>
  <c r="AB34" i="10"/>
  <c r="AA34" i="10"/>
  <c r="Z34" i="10"/>
  <c r="Y34" i="10"/>
  <c r="X34" i="10"/>
  <c r="W34" i="10"/>
  <c r="V34" i="10"/>
  <c r="U34" i="10"/>
  <c r="T34" i="10"/>
  <c r="S34" i="10"/>
  <c r="R34" i="10"/>
  <c r="Q34" i="10"/>
  <c r="P34" i="10"/>
  <c r="O34" i="10"/>
  <c r="N34" i="10"/>
  <c r="M34" i="10"/>
  <c r="L34" i="10"/>
  <c r="K34" i="10"/>
  <c r="J34" i="10"/>
  <c r="I34" i="10"/>
  <c r="H34" i="10"/>
  <c r="G34" i="10"/>
  <c r="F34" i="10"/>
  <c r="E34" i="10"/>
  <c r="D34" i="10"/>
  <c r="C34" i="10"/>
  <c r="B34" i="10"/>
  <c r="AP33" i="10"/>
  <c r="AP32" i="10"/>
  <c r="AP31" i="10"/>
  <c r="AP30" i="10"/>
  <c r="AP29" i="10"/>
  <c r="AP28" i="10"/>
  <c r="AP27" i="10"/>
  <c r="AO24" i="10"/>
  <c r="AN24" i="10"/>
  <c r="AM24" i="10"/>
  <c r="AL24" i="10"/>
  <c r="AK24" i="10"/>
  <c r="AJ24" i="10"/>
  <c r="AI24" i="10"/>
  <c r="AH24" i="10"/>
  <c r="AG24" i="10"/>
  <c r="AF24" i="10"/>
  <c r="AE24" i="10"/>
  <c r="AD24" i="10"/>
  <c r="AC24" i="10"/>
  <c r="AB24" i="10"/>
  <c r="AA24" i="10"/>
  <c r="Z24" i="10"/>
  <c r="Y24" i="10"/>
  <c r="X24" i="10"/>
  <c r="W24" i="10"/>
  <c r="V24" i="10"/>
  <c r="U24" i="10"/>
  <c r="T24" i="10"/>
  <c r="R24" i="10"/>
  <c r="Q24" i="10"/>
  <c r="P24" i="10"/>
  <c r="O24" i="10"/>
  <c r="N24" i="10"/>
  <c r="M24" i="10"/>
  <c r="L24" i="10"/>
  <c r="K24" i="10"/>
  <c r="J24" i="10"/>
  <c r="I24" i="10"/>
  <c r="H24" i="10"/>
  <c r="G24" i="10"/>
  <c r="F24" i="10"/>
  <c r="E24" i="10"/>
  <c r="D24" i="10"/>
  <c r="C24" i="10"/>
  <c r="B24" i="10"/>
  <c r="AP23" i="10"/>
  <c r="AP22" i="10"/>
  <c r="AP21" i="10"/>
  <c r="AP20" i="10"/>
  <c r="AP19" i="10"/>
  <c r="AP18" i="10"/>
  <c r="AP17" i="10"/>
  <c r="AO14" i="10"/>
  <c r="AN14" i="10"/>
  <c r="AM14" i="10"/>
  <c r="AL14" i="10"/>
  <c r="AK14" i="10"/>
  <c r="AJ14" i="10"/>
  <c r="AI14" i="10"/>
  <c r="AH14" i="10"/>
  <c r="AG14" i="10"/>
  <c r="AF14" i="10"/>
  <c r="AE14" i="10"/>
  <c r="AD14" i="10"/>
  <c r="AC14" i="10"/>
  <c r="AB14" i="10"/>
  <c r="AA14" i="10"/>
  <c r="Z14" i="10"/>
  <c r="Y14" i="10"/>
  <c r="X14" i="10"/>
  <c r="W14" i="10"/>
  <c r="V14" i="10"/>
  <c r="U14" i="10"/>
  <c r="T14" i="10"/>
  <c r="S14" i="10"/>
  <c r="R14" i="10"/>
  <c r="Q14" i="10"/>
  <c r="P14" i="10"/>
  <c r="O14" i="10"/>
  <c r="N14" i="10"/>
  <c r="M14" i="10"/>
  <c r="L14" i="10"/>
  <c r="K14" i="10"/>
  <c r="J14" i="10"/>
  <c r="I14" i="10"/>
  <c r="H14" i="10"/>
  <c r="G14" i="10"/>
  <c r="F14" i="10"/>
  <c r="E14" i="10"/>
  <c r="D14" i="10"/>
  <c r="C14" i="10"/>
  <c r="B14" i="10"/>
  <c r="AP13" i="10"/>
  <c r="AP12" i="10"/>
  <c r="AP11" i="10"/>
  <c r="AP10" i="10"/>
  <c r="AP9" i="10"/>
  <c r="AP8" i="10"/>
  <c r="AP7" i="10"/>
  <c r="E67" i="10" l="1"/>
  <c r="C65" i="10"/>
  <c r="C67" i="10"/>
  <c r="AP34" i="10"/>
  <c r="AP44" i="10"/>
  <c r="AP24" i="10"/>
  <c r="AP54" i="10"/>
  <c r="J62" i="10"/>
  <c r="J61" i="10"/>
  <c r="B65" i="10"/>
  <c r="F65" i="10"/>
  <c r="D67" i="10"/>
  <c r="J58" i="10"/>
  <c r="J59" i="10"/>
  <c r="J63" i="10"/>
  <c r="D65" i="10"/>
  <c r="H65" i="10"/>
  <c r="G65" i="10"/>
  <c r="J60" i="10"/>
  <c r="J64" i="10"/>
  <c r="E65" i="10"/>
  <c r="I65" i="10"/>
  <c r="AP14" i="10"/>
  <c r="J67" i="10" l="1"/>
  <c r="J65" i="10"/>
</calcChain>
</file>

<file path=xl/sharedStrings.xml><?xml version="1.0" encoding="utf-8"?>
<sst xmlns="http://schemas.openxmlformats.org/spreadsheetml/2006/main" count="623" uniqueCount="83">
  <si>
    <t>DEPENDENCIA</t>
  </si>
  <si>
    <t>TOTAL POR DEPENDENCIA</t>
  </si>
  <si>
    <t>CONTROL INTERNO</t>
  </si>
  <si>
    <t>DIRECCION</t>
  </si>
  <si>
    <t>OAJ</t>
  </si>
  <si>
    <t>OAP</t>
  </si>
  <si>
    <t>SECRETARIA GENERAL</t>
  </si>
  <si>
    <t>SGAS</t>
  </si>
  <si>
    <t>SGAT</t>
  </si>
  <si>
    <t>TOTAL</t>
  </si>
  <si>
    <t xml:space="preserve">TOTAL </t>
  </si>
  <si>
    <t>MARINO GARCIA NARANJO</t>
  </si>
  <si>
    <t>LINA MARCELA RAMIREZ CADAVID</t>
  </si>
  <si>
    <t>PROFESIONAL UNIVERSITARIA GESTION DOCUMENTAL</t>
  </si>
  <si>
    <t>SUPERVISORA</t>
  </si>
  <si>
    <t>FOTOCOPIAS</t>
  </si>
  <si>
    <t>FOTOCOPIAS COLOR</t>
  </si>
  <si>
    <t>DIGITALIZACIONES</t>
  </si>
  <si>
    <t>VALLAS</t>
  </si>
  <si>
    <t>VALLAS Y PENDONES</t>
  </si>
  <si>
    <t>COPIA PLIEGO PLOTTER B/N</t>
  </si>
  <si>
    <t>COPIA PLIEGO  POTTER COLOR</t>
  </si>
  <si>
    <t>COPIA MEDIO  PLIEGO PLOTTER B/N</t>
  </si>
  <si>
    <t>COPIA MEDIO PLIEGO  POTTER COLOR</t>
  </si>
  <si>
    <t>MES 10 DE SEPTIEMBRE AL 9 DE OCTUBRE DE 2025</t>
  </si>
  <si>
    <r>
      <t xml:space="preserve">CONTROL   - </t>
    </r>
    <r>
      <rPr>
        <b/>
        <u/>
        <sz val="20"/>
        <color indexed="8"/>
        <rFont val="Calibri"/>
        <family val="2"/>
      </rPr>
      <t>PAGO 1</t>
    </r>
  </si>
  <si>
    <t>MARINO GARCIA NARANJO 
CONTRATO 858-2025</t>
  </si>
  <si>
    <t>LUNES 08/09/2025</t>
  </si>
  <si>
    <t>MARTES 09/09/2025</t>
  </si>
  <si>
    <t>MIERCOLES 10/09/2025</t>
  </si>
  <si>
    <t>JUEVES 11/09/2025</t>
  </si>
  <si>
    <t>VIERNES 12/09/2025</t>
  </si>
  <si>
    <t>LUNES 15/09/2025</t>
  </si>
  <si>
    <t>MARTES 16/09/2025</t>
  </si>
  <si>
    <t>MIERCOLES 17/09/2025</t>
  </si>
  <si>
    <t>JUEVES 18/09/2025</t>
  </si>
  <si>
    <t>VIERNES 19/09/2025</t>
  </si>
  <si>
    <t>LUNES 22/09/2025</t>
  </si>
  <si>
    <t>MARTES 23/09/2025</t>
  </si>
  <si>
    <t>MIERCOLES 24/09/2025</t>
  </si>
  <si>
    <t>JUEVES 25/09/2025</t>
  </si>
  <si>
    <t>VIERNES 26/09/2025</t>
  </si>
  <si>
    <t>LUNES 29/09/2025</t>
  </si>
  <si>
    <t>MARTES 30/09/2025</t>
  </si>
  <si>
    <t>MIERCOLES 01/10/2025</t>
  </si>
  <si>
    <t>JUEVES 02/10/2025</t>
  </si>
  <si>
    <t>VIERNES 03/10/2025</t>
  </si>
  <si>
    <t>LUNES 06/10/2025</t>
  </si>
  <si>
    <t>MARTES 07/10/2025</t>
  </si>
  <si>
    <t>MIERCOLES 08/10/2025</t>
  </si>
  <si>
    <t>JUEVES 09/10/2025</t>
  </si>
  <si>
    <t>VIERNES 10/10/2025</t>
  </si>
  <si>
    <t>CONTRATO 858-2025</t>
  </si>
  <si>
    <t>FOTOCO</t>
  </si>
  <si>
    <t>ESCANEO</t>
  </si>
  <si>
    <t>FOTO COLO</t>
  </si>
  <si>
    <r>
      <t xml:space="preserve">CONTROL   - </t>
    </r>
    <r>
      <rPr>
        <b/>
        <u/>
        <sz val="20"/>
        <color indexed="8"/>
        <rFont val="Calibri"/>
        <family val="2"/>
      </rPr>
      <t>PAGO 3</t>
    </r>
  </si>
  <si>
    <t>MES 10 DE NOVIEMBRE AL 09 DE DICIEMBRE DE 2025</t>
  </si>
  <si>
    <t>LUNES 10/11/2025</t>
  </si>
  <si>
    <t>MARTES 11/11/2025</t>
  </si>
  <si>
    <t>MIERCOLES 12/11/2025</t>
  </si>
  <si>
    <t>JUEVES 13/11/2025</t>
  </si>
  <si>
    <t>VIERNES 14/11/2025</t>
  </si>
  <si>
    <t>LUNES 17/11/2025</t>
  </si>
  <si>
    <t>LUNES 24/11/2025</t>
  </si>
  <si>
    <t>LUNES 01/12/2025</t>
  </si>
  <si>
    <t>LUNES 08/12/2025</t>
  </si>
  <si>
    <t>MARTES 09/12/2025</t>
  </si>
  <si>
    <t>MIERCOLES 10/12/2025</t>
  </si>
  <si>
    <t>JUEVES 11/12/2025</t>
  </si>
  <si>
    <t>VIERNES 12/12/2025</t>
  </si>
  <si>
    <t>MARTES 18/11/2025</t>
  </si>
  <si>
    <t>MIERCOLES 19/11/2025</t>
  </si>
  <si>
    <t>JUEVES 20/11/2025</t>
  </si>
  <si>
    <t>VIERNES 21/11/2025</t>
  </si>
  <si>
    <t>MARTES 25/11/2025</t>
  </si>
  <si>
    <t>MIERCOLES 26/11/2025</t>
  </si>
  <si>
    <t>JUEVES 27/11/2025</t>
  </si>
  <si>
    <t>VIERNES 28/11/2025</t>
  </si>
  <si>
    <t>MARTES 02/12/2025</t>
  </si>
  <si>
    <t>MIERCOLES 03/12/2025</t>
  </si>
  <si>
    <t>VIERNES 05/12/2025</t>
  </si>
  <si>
    <t>JUEVES 04/12/2025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</si>
</sst>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20"/>
      <color indexed="8"/>
      <name val="Calibri"/>
      <family val="2"/>
    </font>
    <font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4">
    <xf numFmtId="0" fontId="0" fillId="0" borderId="0" xfId="0"/>
    <xf numFmtId="0" fontId="0" fillId="0" borderId="1" xfId="0" applyBorder="1"/>
    <xf numFmtId="0" fontId="0" fillId="0" borderId="3" xfId="0" applyBorder="1"/>
    <xf numFmtId="164" fontId="1" fillId="0" borderId="3" xfId="1" applyNumberFormat="1" applyFont="1" applyBorder="1"/>
    <xf numFmtId="0" fontId="0" fillId="4" borderId="1" xfId="0" applyFill="1" applyBorder="1"/>
    <xf numFmtId="0" fontId="0" fillId="0" borderId="5" xfId="0" applyBorder="1"/>
    <xf numFmtId="0" fontId="2" fillId="3" borderId="7" xfId="0" applyFont="1" applyFill="1" applyBorder="1"/>
    <xf numFmtId="164" fontId="0" fillId="0" borderId="0" xfId="0" applyNumberFormat="1"/>
    <xf numFmtId="0" fontId="2" fillId="3" borderId="3" xfId="0" applyFont="1" applyFill="1" applyBorder="1" applyAlignment="1">
      <alignment horizontal="center" vertical="center"/>
    </xf>
    <xf numFmtId="164" fontId="1" fillId="0" borderId="0" xfId="1" applyNumberFormat="1" applyFont="1"/>
    <xf numFmtId="15" fontId="3" fillId="3" borderId="4" xfId="0" applyNumberFormat="1" applyFont="1" applyFill="1" applyBorder="1" applyAlignment="1">
      <alignment horizontal="center" vertical="center" wrapText="1"/>
    </xf>
    <xf numFmtId="0" fontId="0" fillId="0" borderId="4" xfId="0" applyBorder="1"/>
    <xf numFmtId="0" fontId="2" fillId="3" borderId="6" xfId="0" applyFont="1" applyFill="1" applyBorder="1"/>
    <xf numFmtId="164" fontId="4" fillId="0" borderId="0" xfId="1" applyNumberFormat="1" applyFont="1"/>
    <xf numFmtId="0" fontId="2" fillId="0" borderId="0" xfId="0" applyFont="1"/>
    <xf numFmtId="9" fontId="0" fillId="0" borderId="0" xfId="0" applyNumberFormat="1"/>
    <xf numFmtId="15" fontId="0" fillId="0" borderId="0" xfId="0" applyNumberFormat="1"/>
    <xf numFmtId="0" fontId="2" fillId="3" borderId="11" xfId="0" applyFont="1" applyFill="1" applyBorder="1" applyAlignment="1">
      <alignment horizontal="center" vertical="center" wrapText="1"/>
    </xf>
    <xf numFmtId="0" fontId="2" fillId="3" borderId="10" xfId="0" applyFont="1" applyFill="1" applyBorder="1"/>
    <xf numFmtId="0" fontId="2" fillId="3" borderId="11" xfId="0" applyFont="1" applyFill="1" applyBorder="1"/>
    <xf numFmtId="0" fontId="2" fillId="2" borderId="1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16" xfId="0" applyBorder="1"/>
    <xf numFmtId="0" fontId="0" fillId="0" borderId="13" xfId="0" applyBorder="1"/>
    <xf numFmtId="0" fontId="0" fillId="0" borderId="17" xfId="0" applyBorder="1"/>
    <xf numFmtId="0" fontId="2" fillId="2" borderId="5" xfId="0" applyFont="1" applyFill="1" applyBorder="1" applyAlignment="1">
      <alignment vertical="center" wrapText="1"/>
    </xf>
    <xf numFmtId="15" fontId="2" fillId="2" borderId="5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/>
    <xf numFmtId="0" fontId="2" fillId="3" borderId="10" xfId="0" applyFont="1" applyFill="1" applyBorder="1" applyAlignment="1">
      <alignment wrapText="1"/>
    </xf>
    <xf numFmtId="0" fontId="3" fillId="2" borderId="1" xfId="0" applyFont="1" applyFill="1" applyBorder="1" applyAlignment="1">
      <alignment vertical="center" wrapText="1"/>
    </xf>
    <xf numFmtId="15" fontId="3" fillId="2" borderId="5" xfId="0" applyNumberFormat="1" applyFont="1" applyFill="1" applyBorder="1" applyAlignment="1">
      <alignment horizontal="center" vertical="center" wrapText="1"/>
    </xf>
    <xf numFmtId="164" fontId="2" fillId="3" borderId="11" xfId="0" applyNumberFormat="1" applyFont="1" applyFill="1" applyBorder="1"/>
    <xf numFmtId="0" fontId="2" fillId="4" borderId="1" xfId="0" applyFont="1" applyFill="1" applyBorder="1"/>
    <xf numFmtId="15" fontId="3" fillId="3" borderId="5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wrapText="1"/>
    </xf>
    <xf numFmtId="164" fontId="1" fillId="0" borderId="1" xfId="1" applyNumberFormat="1" applyFont="1" applyBorder="1"/>
    <xf numFmtId="0" fontId="2" fillId="2" borderId="11" xfId="0" applyFont="1" applyFill="1" applyBorder="1"/>
    <xf numFmtId="0" fontId="5" fillId="0" borderId="0" xfId="0" applyFont="1" applyAlignment="1">
      <alignment horizontal="left"/>
    </xf>
    <xf numFmtId="0" fontId="2" fillId="3" borderId="10" xfId="0" applyFont="1" applyFill="1" applyBorder="1" applyAlignment="1">
      <alignment horizontal="center" vertical="center" wrapText="1"/>
    </xf>
    <xf numFmtId="0" fontId="0" fillId="0" borderId="24" xfId="0" applyBorder="1"/>
    <xf numFmtId="0" fontId="0" fillId="4" borderId="24" xfId="0" applyFill="1" applyBorder="1"/>
    <xf numFmtId="0" fontId="2" fillId="6" borderId="1" xfId="0" applyFont="1" applyFill="1" applyBorder="1"/>
    <xf numFmtId="0" fontId="3" fillId="6" borderId="1" xfId="0" applyFont="1" applyFill="1" applyBorder="1" applyAlignment="1">
      <alignment vertical="center" wrapText="1"/>
    </xf>
    <xf numFmtId="15" fontId="3" fillId="6" borderId="5" xfId="0" applyNumberFormat="1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vertical="center" wrapText="1"/>
    </xf>
    <xf numFmtId="15" fontId="2" fillId="3" borderId="5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/>
    <xf numFmtId="0" fontId="7" fillId="0" borderId="0" xfId="0" applyFont="1" applyAlignment="1">
      <alignment wrapText="1"/>
    </xf>
    <xf numFmtId="0" fontId="7" fillId="0" borderId="0" xfId="0" applyFont="1"/>
    <xf numFmtId="0" fontId="2" fillId="0" borderId="1" xfId="0" applyFont="1" applyBorder="1"/>
    <xf numFmtId="0" fontId="2" fillId="0" borderId="3" xfId="0" applyFont="1" applyBorder="1"/>
    <xf numFmtId="0" fontId="4" fillId="0" borderId="0" xfId="0" applyFont="1"/>
    <xf numFmtId="0" fontId="10" fillId="0" borderId="0" xfId="0" applyFont="1"/>
    <xf numFmtId="0" fontId="0" fillId="3" borderId="1" xfId="0" applyFill="1" applyBorder="1"/>
    <xf numFmtId="0" fontId="11" fillId="0" borderId="0" xfId="0" applyFont="1" applyAlignment="1">
      <alignment wrapText="1"/>
    </xf>
    <xf numFmtId="0" fontId="11" fillId="0" borderId="0" xfId="0" applyFont="1"/>
    <xf numFmtId="15" fontId="2" fillId="2" borderId="1" xfId="0" applyNumberFormat="1" applyFont="1" applyFill="1" applyBorder="1" applyAlignment="1">
      <alignment horizontal="center" vertical="center" wrapText="1"/>
    </xf>
    <xf numFmtId="15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3" borderId="3" xfId="0" applyFill="1" applyBorder="1"/>
    <xf numFmtId="0" fontId="12" fillId="7" borderId="1" xfId="0" applyFont="1" applyFill="1" applyBorder="1"/>
    <xf numFmtId="0" fontId="2" fillId="3" borderId="10" xfId="0" applyFont="1" applyFill="1" applyBorder="1" applyAlignment="1">
      <alignment horizontal="center" vertical="center"/>
    </xf>
    <xf numFmtId="1" fontId="1" fillId="0" borderId="1" xfId="1" applyNumberFormat="1" applyFont="1" applyBorder="1"/>
    <xf numFmtId="1" fontId="12" fillId="7" borderId="1" xfId="1" applyNumberFormat="1" applyFont="1" applyFill="1" applyBorder="1"/>
    <xf numFmtId="0" fontId="8" fillId="0" borderId="12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8" fillId="0" borderId="12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164" fontId="2" fillId="2" borderId="23" xfId="1" applyNumberFormat="1" applyFont="1" applyFill="1" applyBorder="1" applyAlignment="1">
      <alignment horizontal="center" wrapText="1"/>
    </xf>
    <xf numFmtId="164" fontId="2" fillId="2" borderId="22" xfId="1" applyNumberFormat="1" applyFont="1" applyFill="1" applyBorder="1" applyAlignment="1">
      <alignment horizontal="center" wrapText="1"/>
    </xf>
    <xf numFmtId="164" fontId="2" fillId="2" borderId="8" xfId="1" applyNumberFormat="1" applyFont="1" applyFill="1" applyBorder="1" applyAlignment="1">
      <alignment horizontal="center" wrapText="1"/>
    </xf>
    <xf numFmtId="164" fontId="2" fillId="2" borderId="9" xfId="1" applyNumberFormat="1" applyFont="1" applyFill="1" applyBorder="1" applyAlignment="1">
      <alignment horizontal="center" wrapText="1"/>
    </xf>
    <xf numFmtId="0" fontId="4" fillId="5" borderId="18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2" fillId="5" borderId="18" xfId="0" applyFont="1" applyFill="1" applyBorder="1" applyAlignment="1">
      <alignment horizontal="center" vertical="center"/>
    </xf>
    <xf numFmtId="0" fontId="2" fillId="5" borderId="19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4" fillId="7" borderId="21" xfId="0" applyFont="1" applyFill="1" applyBorder="1" applyAlignment="1">
      <alignment horizontal="center" vertical="center"/>
    </xf>
    <xf numFmtId="0" fontId="2" fillId="7" borderId="18" xfId="0" applyFont="1" applyFill="1" applyBorder="1" applyAlignment="1">
      <alignment horizontal="center" vertical="center"/>
    </xf>
    <xf numFmtId="0" fontId="2" fillId="7" borderId="19" xfId="0" applyFont="1" applyFill="1" applyBorder="1" applyAlignment="1">
      <alignment horizontal="center" vertical="center"/>
    </xf>
    <xf numFmtId="0" fontId="2" fillId="7" borderId="20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/>
    </xf>
    <xf numFmtId="0" fontId="4" fillId="7" borderId="24" xfId="0" applyFont="1" applyFill="1" applyBorder="1" applyAlignment="1">
      <alignment horizontal="center" vertical="center"/>
    </xf>
    <xf numFmtId="0" fontId="4" fillId="7" borderId="2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006999125109365"/>
          <c:y val="0.30076443569553807"/>
          <c:w val="0.85993000874890635"/>
          <c:h val="0.36548301254009913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'PAGO  NO. 1 CONTRATO 858-20 (2)'!$B$57</c:f>
              <c:strCache>
                <c:ptCount val="1"/>
                <c:pt idx="0">
                  <c:v>FOTOCOPIAS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'PAGO  NO. 1 CONTRATO 858-20 (2)'!$A$58:$A$65</c:f>
              <c:strCache>
                <c:ptCount val="8"/>
                <c:pt idx="0">
                  <c:v>CONTROL INTERNO</c:v>
                </c:pt>
                <c:pt idx="1">
                  <c:v>DIRECCION</c:v>
                </c:pt>
                <c:pt idx="2">
                  <c:v>OAJ</c:v>
                </c:pt>
                <c:pt idx="3">
                  <c:v>OAP</c:v>
                </c:pt>
                <c:pt idx="4">
                  <c:v>SECRETARIA GENERAL</c:v>
                </c:pt>
                <c:pt idx="5">
                  <c:v>SGAS</c:v>
                </c:pt>
                <c:pt idx="6">
                  <c:v>SGAT</c:v>
                </c:pt>
                <c:pt idx="7">
                  <c:v>TOTAL</c:v>
                </c:pt>
              </c:strCache>
            </c:strRef>
          </c:cat>
          <c:val>
            <c:numRef>
              <c:f>'PAGO  NO. 1 CONTRATO 858-20 (2)'!$B$58:$B$65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22852</c:v>
                </c:pt>
                <c:pt idx="5">
                  <c:v>980</c:v>
                </c:pt>
                <c:pt idx="6">
                  <c:v>3532</c:v>
                </c:pt>
                <c:pt idx="7">
                  <c:v>27364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E1-47C2-8D87-0662A3A1AB4E}"/>
            </c:ext>
          </c:extLst>
        </c:ser>
        <c:ser>
          <c:idx val="1"/>
          <c:order val="1"/>
          <c:tx>
            <c:strRef>
              <c:f>'PAGO  NO. 1 CONTRATO 858-20 (2)'!$C$57</c:f>
              <c:strCache>
                <c:ptCount val="1"/>
                <c:pt idx="0">
                  <c:v>FOTOCOPIAS COLOR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'PAGO  NO. 1 CONTRATO 858-20 (2)'!$A$58:$A$65</c:f>
              <c:strCache>
                <c:ptCount val="8"/>
                <c:pt idx="0">
                  <c:v>CONTROL INTERNO</c:v>
                </c:pt>
                <c:pt idx="1">
                  <c:v>DIRECCION</c:v>
                </c:pt>
                <c:pt idx="2">
                  <c:v>OAJ</c:v>
                </c:pt>
                <c:pt idx="3">
                  <c:v>OAP</c:v>
                </c:pt>
                <c:pt idx="4">
                  <c:v>SECRETARIA GENERAL</c:v>
                </c:pt>
                <c:pt idx="5">
                  <c:v>SGAS</c:v>
                </c:pt>
                <c:pt idx="6">
                  <c:v>SGAT</c:v>
                </c:pt>
                <c:pt idx="7">
                  <c:v>TOTAL</c:v>
                </c:pt>
              </c:strCache>
            </c:strRef>
          </c:cat>
          <c:val>
            <c:numRef>
              <c:f>'PAGO  NO. 1 CONTRATO 858-20 (2)'!$C$58:$C$65</c:f>
              <c:numCache>
                <c:formatCode>General</c:formatCode>
                <c:ptCount val="8"/>
                <c:pt idx="0">
                  <c:v>0</c:v>
                </c:pt>
                <c:pt idx="1">
                  <c:v>2060</c:v>
                </c:pt>
                <c:pt idx="2">
                  <c:v>0</c:v>
                </c:pt>
                <c:pt idx="3">
                  <c:v>0</c:v>
                </c:pt>
                <c:pt idx="4">
                  <c:v>4420</c:v>
                </c:pt>
                <c:pt idx="5">
                  <c:v>2860</c:v>
                </c:pt>
                <c:pt idx="6">
                  <c:v>2005</c:v>
                </c:pt>
                <c:pt idx="7">
                  <c:v>11345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3E1-47C2-8D87-0662A3A1AB4E}"/>
            </c:ext>
          </c:extLst>
        </c:ser>
        <c:ser>
          <c:idx val="2"/>
          <c:order val="2"/>
          <c:tx>
            <c:strRef>
              <c:f>'PAGO  NO. 1 CONTRATO 858-20 (2)'!$D$57</c:f>
              <c:strCache>
                <c:ptCount val="1"/>
                <c:pt idx="0">
                  <c:v>DIGITALIZACIONES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'PAGO  NO. 1 CONTRATO 858-20 (2)'!$A$58:$A$65</c:f>
              <c:strCache>
                <c:ptCount val="8"/>
                <c:pt idx="0">
                  <c:v>CONTROL INTERNO</c:v>
                </c:pt>
                <c:pt idx="1">
                  <c:v>DIRECCION</c:v>
                </c:pt>
                <c:pt idx="2">
                  <c:v>OAJ</c:v>
                </c:pt>
                <c:pt idx="3">
                  <c:v>OAP</c:v>
                </c:pt>
                <c:pt idx="4">
                  <c:v>SECRETARIA GENERAL</c:v>
                </c:pt>
                <c:pt idx="5">
                  <c:v>SGAS</c:v>
                </c:pt>
                <c:pt idx="6">
                  <c:v>SGAT</c:v>
                </c:pt>
                <c:pt idx="7">
                  <c:v>TOTAL</c:v>
                </c:pt>
              </c:strCache>
            </c:strRef>
          </c:cat>
          <c:val>
            <c:numRef>
              <c:f>'PAGO  NO. 1 CONTRATO 858-20 (2)'!$D$58:$D$65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5700</c:v>
                </c:pt>
                <c:pt idx="4">
                  <c:v>14563</c:v>
                </c:pt>
                <c:pt idx="5">
                  <c:v>1946</c:v>
                </c:pt>
                <c:pt idx="6">
                  <c:v>20230</c:v>
                </c:pt>
                <c:pt idx="7">
                  <c:v>42439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3E1-47C2-8D87-0662A3A1AB4E}"/>
            </c:ext>
          </c:extLst>
        </c:ser>
        <c:ser>
          <c:idx val="3"/>
          <c:order val="3"/>
          <c:tx>
            <c:strRef>
              <c:f>'PAGO  NO. 1 CONTRATO 858-20 (2)'!$E$57</c:f>
              <c:strCache>
                <c:ptCount val="1"/>
                <c:pt idx="0">
                  <c:v>VALLAS Y PENDONES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'PAGO  NO. 1 CONTRATO 858-20 (2)'!$A$58:$A$65</c:f>
              <c:strCache>
                <c:ptCount val="8"/>
                <c:pt idx="0">
                  <c:v>CONTROL INTERNO</c:v>
                </c:pt>
                <c:pt idx="1">
                  <c:v>DIRECCION</c:v>
                </c:pt>
                <c:pt idx="2">
                  <c:v>OAJ</c:v>
                </c:pt>
                <c:pt idx="3">
                  <c:v>OAP</c:v>
                </c:pt>
                <c:pt idx="4">
                  <c:v>SECRETARIA GENERAL</c:v>
                </c:pt>
                <c:pt idx="5">
                  <c:v>SGAS</c:v>
                </c:pt>
                <c:pt idx="6">
                  <c:v>SGAT</c:v>
                </c:pt>
                <c:pt idx="7">
                  <c:v>TOTAL</c:v>
                </c:pt>
              </c:strCache>
            </c:strRef>
          </c:cat>
          <c:val>
            <c:numRef>
              <c:f>'PAGO  NO. 1 CONTRATO 858-20 (2)'!$E$58:$E$65</c:f>
              <c:numCache>
                <c:formatCode>General</c:formatCode>
                <c:ptCount val="8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0</c:v>
                </c:pt>
                <c:pt idx="4">
                  <c:v>25</c:v>
                </c:pt>
                <c:pt idx="5">
                  <c:v>50</c:v>
                </c:pt>
                <c:pt idx="6">
                  <c:v>0</c:v>
                </c:pt>
                <c:pt idx="7">
                  <c:v>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3E1-47C2-8D87-0662A3A1AB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97840352"/>
        <c:axId val="303235840"/>
        <c:axId val="0"/>
      </c:bar3DChart>
      <c:catAx>
        <c:axId val="2978403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3235840"/>
        <c:crosses val="autoZero"/>
        <c:auto val="1"/>
        <c:lblAlgn val="ctr"/>
        <c:lblOffset val="100"/>
        <c:noMultiLvlLbl val="0"/>
      </c:catAx>
      <c:valAx>
        <c:axId val="303235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978403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25" r="0.25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006999125109365"/>
          <c:y val="0.30076443569553807"/>
          <c:w val="0.85993000874890635"/>
          <c:h val="0.3654830125400991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'PAGO  NO. 3 CONTRATO 858-2025'!$B$57</c:f>
              <c:strCache>
                <c:ptCount val="1"/>
                <c:pt idx="0">
                  <c:v>FOTOCOPIAS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5"/>
              <c:layout>
                <c:manualLayout>
                  <c:x val="0"/>
                  <c:y val="-3.670925164673752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A20-4D2C-B4C8-432BC05F446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'PAGO  NO. 3 CONTRATO 858-2025'!$A$58:$A$65</c:f>
              <c:strCache>
                <c:ptCount val="8"/>
                <c:pt idx="0">
                  <c:v>CONTROL INTERNO</c:v>
                </c:pt>
                <c:pt idx="1">
                  <c:v>DIRECCION</c:v>
                </c:pt>
                <c:pt idx="2">
                  <c:v>OAJ</c:v>
                </c:pt>
                <c:pt idx="3">
                  <c:v>OAP</c:v>
                </c:pt>
                <c:pt idx="4">
                  <c:v>SECRETARIA GENERAL</c:v>
                </c:pt>
                <c:pt idx="5">
                  <c:v>SGAS</c:v>
                </c:pt>
                <c:pt idx="6">
                  <c:v>SGAT</c:v>
                </c:pt>
                <c:pt idx="7">
                  <c:v>TOTAL</c:v>
                </c:pt>
              </c:strCache>
            </c:strRef>
          </c:cat>
          <c:val>
            <c:numRef>
              <c:f>'PAGO  NO. 3 CONTRATO 858-2025'!$B$58:$B$65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12675</c:v>
                </c:pt>
                <c:pt idx="5">
                  <c:v>1530</c:v>
                </c:pt>
                <c:pt idx="6">
                  <c:v>1045</c:v>
                </c:pt>
                <c:pt idx="7">
                  <c:v>15250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E7-4AC1-93F2-A5080A78E65B}"/>
            </c:ext>
          </c:extLst>
        </c:ser>
        <c:ser>
          <c:idx val="1"/>
          <c:order val="1"/>
          <c:tx>
            <c:strRef>
              <c:f>'PAGO  NO. 3 CONTRATO 858-2025'!$C$57</c:f>
              <c:strCache>
                <c:ptCount val="1"/>
                <c:pt idx="0">
                  <c:v>FOTOCOPIAS COLOR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dLbl>
              <c:idx val="4"/>
              <c:layout>
                <c:manualLayout>
                  <c:x val="0"/>
                  <c:y val="-6.730029468568546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A20-4D2C-B4C8-432BC05F446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'PAGO  NO. 3 CONTRATO 858-2025'!$A$58:$A$65</c:f>
              <c:strCache>
                <c:ptCount val="8"/>
                <c:pt idx="0">
                  <c:v>CONTROL INTERNO</c:v>
                </c:pt>
                <c:pt idx="1">
                  <c:v>DIRECCION</c:v>
                </c:pt>
                <c:pt idx="2">
                  <c:v>OAJ</c:v>
                </c:pt>
                <c:pt idx="3">
                  <c:v>OAP</c:v>
                </c:pt>
                <c:pt idx="4">
                  <c:v>SECRETARIA GENERAL</c:v>
                </c:pt>
                <c:pt idx="5">
                  <c:v>SGAS</c:v>
                </c:pt>
                <c:pt idx="6">
                  <c:v>SGAT</c:v>
                </c:pt>
                <c:pt idx="7">
                  <c:v>TOTAL</c:v>
                </c:pt>
              </c:strCache>
            </c:strRef>
          </c:cat>
          <c:val>
            <c:numRef>
              <c:f>'PAGO  NO. 3 CONTRATO 858-2025'!$C$58:$C$65</c:f>
              <c:numCache>
                <c:formatCode>General</c:formatCode>
                <c:ptCount val="8"/>
                <c:pt idx="0">
                  <c:v>0</c:v>
                </c:pt>
                <c:pt idx="1">
                  <c:v>2010</c:v>
                </c:pt>
                <c:pt idx="2">
                  <c:v>0</c:v>
                </c:pt>
                <c:pt idx="3">
                  <c:v>0</c:v>
                </c:pt>
                <c:pt idx="4">
                  <c:v>4400</c:v>
                </c:pt>
                <c:pt idx="5">
                  <c:v>1260</c:v>
                </c:pt>
                <c:pt idx="6">
                  <c:v>2284</c:v>
                </c:pt>
                <c:pt idx="7">
                  <c:v>9954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FE7-4AC1-93F2-A5080A78E65B}"/>
            </c:ext>
          </c:extLst>
        </c:ser>
        <c:ser>
          <c:idx val="2"/>
          <c:order val="2"/>
          <c:tx>
            <c:strRef>
              <c:f>'PAGO  NO. 3 CONTRATO 858-2025'!$D$57</c:f>
              <c:strCache>
                <c:ptCount val="1"/>
                <c:pt idx="0">
                  <c:v>DIGITALIZACIONES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dLbl>
              <c:idx val="4"/>
              <c:layout>
                <c:manualLayout>
                  <c:x val="0"/>
                  <c:y val="-4.588656455842190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AA20-4D2C-B4C8-432BC05F446D}"/>
                </c:ext>
              </c:extLst>
            </c:dLbl>
            <c:dLbl>
              <c:idx val="5"/>
              <c:layout>
                <c:manualLayout>
                  <c:x val="-8.5640204054287068E-17"/>
                  <c:y val="-3.670925164673752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A20-4D2C-B4C8-432BC05F446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'PAGO  NO. 3 CONTRATO 858-2025'!$A$58:$A$65</c:f>
              <c:strCache>
                <c:ptCount val="8"/>
                <c:pt idx="0">
                  <c:v>CONTROL INTERNO</c:v>
                </c:pt>
                <c:pt idx="1">
                  <c:v>DIRECCION</c:v>
                </c:pt>
                <c:pt idx="2">
                  <c:v>OAJ</c:v>
                </c:pt>
                <c:pt idx="3">
                  <c:v>OAP</c:v>
                </c:pt>
                <c:pt idx="4">
                  <c:v>SECRETARIA GENERAL</c:v>
                </c:pt>
                <c:pt idx="5">
                  <c:v>SGAS</c:v>
                </c:pt>
                <c:pt idx="6">
                  <c:v>SGAT</c:v>
                </c:pt>
                <c:pt idx="7">
                  <c:v>TOTAL</c:v>
                </c:pt>
              </c:strCache>
            </c:strRef>
          </c:cat>
          <c:val>
            <c:numRef>
              <c:f>'PAGO  NO. 3 CONTRATO 858-2025'!$D$58:$D$65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18430</c:v>
                </c:pt>
                <c:pt idx="5">
                  <c:v>0</c:v>
                </c:pt>
                <c:pt idx="6">
                  <c:v>21720</c:v>
                </c:pt>
                <c:pt idx="7">
                  <c:v>40150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FE7-4AC1-93F2-A5080A78E65B}"/>
            </c:ext>
          </c:extLst>
        </c:ser>
        <c:ser>
          <c:idx val="3"/>
          <c:order val="3"/>
          <c:tx>
            <c:strRef>
              <c:f>'PAGO  NO. 3 CONTRATO 858-2025'!$E$57</c:f>
              <c:strCache>
                <c:ptCount val="1"/>
                <c:pt idx="0">
                  <c:v>VALLAS Y PENDONES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dLbl>
              <c:idx val="4"/>
              <c:layout>
                <c:manualLayout>
                  <c:x val="2.3356689102881525E-3"/>
                  <c:y val="-3.670925164673752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A20-4D2C-B4C8-432BC05F446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'PAGO  NO. 3 CONTRATO 858-2025'!$A$58:$A$65</c:f>
              <c:strCache>
                <c:ptCount val="8"/>
                <c:pt idx="0">
                  <c:v>CONTROL INTERNO</c:v>
                </c:pt>
                <c:pt idx="1">
                  <c:v>DIRECCION</c:v>
                </c:pt>
                <c:pt idx="2">
                  <c:v>OAJ</c:v>
                </c:pt>
                <c:pt idx="3">
                  <c:v>OAP</c:v>
                </c:pt>
                <c:pt idx="4">
                  <c:v>SECRETARIA GENERAL</c:v>
                </c:pt>
                <c:pt idx="5">
                  <c:v>SGAS</c:v>
                </c:pt>
                <c:pt idx="6">
                  <c:v>SGAT</c:v>
                </c:pt>
                <c:pt idx="7">
                  <c:v>TOTAL</c:v>
                </c:pt>
              </c:strCache>
            </c:strRef>
          </c:cat>
          <c:val>
            <c:numRef>
              <c:f>'PAGO  NO. 3 CONTRATO 858-2025'!$E$58:$E$65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FE7-4AC1-93F2-A5080A78E65B}"/>
            </c:ext>
          </c:extLst>
        </c:ser>
        <c:ser>
          <c:idx val="4"/>
          <c:order val="4"/>
          <c:tx>
            <c:strRef>
              <c:f>'PAGO  NO. 3 CONTRATO 858-2025'!$F$57</c:f>
              <c:strCache>
                <c:ptCount val="1"/>
                <c:pt idx="0">
                  <c:v>COPIA PLIEGO PLOTTER B/N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'PAGO  NO. 3 CONTRATO 858-2025'!$A$58:$A$65</c:f>
              <c:strCache>
                <c:ptCount val="8"/>
                <c:pt idx="0">
                  <c:v>CONTROL INTERNO</c:v>
                </c:pt>
                <c:pt idx="1">
                  <c:v>DIRECCION</c:v>
                </c:pt>
                <c:pt idx="2">
                  <c:v>OAJ</c:v>
                </c:pt>
                <c:pt idx="3">
                  <c:v>OAP</c:v>
                </c:pt>
                <c:pt idx="4">
                  <c:v>SECRETARIA GENERAL</c:v>
                </c:pt>
                <c:pt idx="5">
                  <c:v>SGAS</c:v>
                </c:pt>
                <c:pt idx="6">
                  <c:v>SGAT</c:v>
                </c:pt>
                <c:pt idx="7">
                  <c:v>TOTAL</c:v>
                </c:pt>
              </c:strCache>
            </c:strRef>
          </c:cat>
          <c:val>
            <c:numRef>
              <c:f>'PAGO  NO. 3 CONTRATO 858-2025'!$F$58:$F$65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20-4D2C-B4C8-432BC05F44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0512624"/>
        <c:axId val="290513184"/>
      </c:barChart>
      <c:catAx>
        <c:axId val="290512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90513184"/>
        <c:crosses val="autoZero"/>
        <c:auto val="1"/>
        <c:lblAlgn val="ctr"/>
        <c:lblOffset val="100"/>
        <c:noMultiLvlLbl val="0"/>
      </c:catAx>
      <c:valAx>
        <c:axId val="290513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90512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25" r="0.25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598722</xdr:colOff>
      <xdr:row>55</xdr:row>
      <xdr:rowOff>23130</xdr:rowOff>
    </xdr:from>
    <xdr:to>
      <xdr:col>25</xdr:col>
      <xdr:colOff>435429</xdr:colOff>
      <xdr:row>72</xdr:row>
      <xdr:rowOff>136072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590549</xdr:colOff>
      <xdr:row>55</xdr:row>
      <xdr:rowOff>85725</xdr:rowOff>
    </xdr:from>
    <xdr:to>
      <xdr:col>27</xdr:col>
      <xdr:colOff>114299</xdr:colOff>
      <xdr:row>71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39997558519241921"/>
    <pageSetUpPr fitToPage="1"/>
  </sheetPr>
  <dimension ref="A1:AU92"/>
  <sheetViews>
    <sheetView zoomScale="70" zoomScaleNormal="70" workbookViewId="0">
      <pane xSplit="1" topLeftCell="B1" activePane="topRight" state="frozen"/>
      <selection pane="topRight" activeCell="A71" sqref="A71:J73"/>
    </sheetView>
  </sheetViews>
  <sheetFormatPr baseColWidth="10" defaultRowHeight="15" x14ac:dyDescent="0.25"/>
  <cols>
    <col min="1" max="1" width="26.140625" customWidth="1"/>
    <col min="2" max="2" width="17" customWidth="1"/>
    <col min="3" max="3" width="12.42578125" customWidth="1"/>
    <col min="4" max="4" width="10.28515625" customWidth="1"/>
    <col min="5" max="5" width="11.7109375" customWidth="1"/>
    <col min="6" max="6" width="12.7109375" customWidth="1"/>
    <col min="7" max="7" width="13.28515625" customWidth="1"/>
    <col min="8" max="9" width="14.140625" customWidth="1"/>
    <col min="10" max="10" width="12.7109375" customWidth="1"/>
    <col min="11" max="11" width="12.5703125" customWidth="1"/>
    <col min="12" max="12" width="10.28515625" customWidth="1"/>
    <col min="13" max="13" width="11.42578125" customWidth="1"/>
    <col min="14" max="14" width="12.85546875" customWidth="1"/>
    <col min="15" max="17" width="13.7109375" customWidth="1"/>
    <col min="18" max="18" width="12.85546875" customWidth="1"/>
    <col min="19" max="19" width="13" customWidth="1"/>
    <col min="20" max="20" width="10.7109375" customWidth="1"/>
    <col min="26" max="26" width="12.5703125" customWidth="1"/>
    <col min="30" max="30" width="12.28515625" customWidth="1"/>
    <col min="34" max="34" width="12.42578125" customWidth="1"/>
    <col min="42" max="42" width="13.42578125" customWidth="1"/>
    <col min="44" max="44" width="40.42578125" customWidth="1"/>
    <col min="45" max="45" width="20.140625" customWidth="1"/>
    <col min="279" max="279" width="23.140625" customWidth="1"/>
    <col min="280" max="280" width="15.28515625" customWidth="1"/>
    <col min="281" max="281" width="16.85546875" customWidth="1"/>
    <col min="282" max="282" width="13.85546875" customWidth="1"/>
    <col min="283" max="283" width="16" customWidth="1"/>
    <col min="284" max="284" width="14" customWidth="1"/>
    <col min="285" max="285" width="13.7109375" customWidth="1"/>
    <col min="535" max="535" width="23.140625" customWidth="1"/>
    <col min="536" max="536" width="15.28515625" customWidth="1"/>
    <col min="537" max="537" width="16.85546875" customWidth="1"/>
    <col min="538" max="538" width="13.85546875" customWidth="1"/>
    <col min="539" max="539" width="16" customWidth="1"/>
    <col min="540" max="540" width="14" customWidth="1"/>
    <col min="541" max="541" width="13.7109375" customWidth="1"/>
    <col min="791" max="791" width="23.140625" customWidth="1"/>
    <col min="792" max="792" width="15.28515625" customWidth="1"/>
    <col min="793" max="793" width="16.85546875" customWidth="1"/>
    <col min="794" max="794" width="13.85546875" customWidth="1"/>
    <col min="795" max="795" width="16" customWidth="1"/>
    <col min="796" max="796" width="14" customWidth="1"/>
    <col min="797" max="797" width="13.7109375" customWidth="1"/>
    <col min="1047" max="1047" width="23.140625" customWidth="1"/>
    <col min="1048" max="1048" width="15.28515625" customWidth="1"/>
    <col min="1049" max="1049" width="16.85546875" customWidth="1"/>
    <col min="1050" max="1050" width="13.85546875" customWidth="1"/>
    <col min="1051" max="1051" width="16" customWidth="1"/>
    <col min="1052" max="1052" width="14" customWidth="1"/>
    <col min="1053" max="1053" width="13.7109375" customWidth="1"/>
    <col min="1303" max="1303" width="23.140625" customWidth="1"/>
    <col min="1304" max="1304" width="15.28515625" customWidth="1"/>
    <col min="1305" max="1305" width="16.85546875" customWidth="1"/>
    <col min="1306" max="1306" width="13.85546875" customWidth="1"/>
    <col min="1307" max="1307" width="16" customWidth="1"/>
    <col min="1308" max="1308" width="14" customWidth="1"/>
    <col min="1309" max="1309" width="13.7109375" customWidth="1"/>
    <col min="1559" max="1559" width="23.140625" customWidth="1"/>
    <col min="1560" max="1560" width="15.28515625" customWidth="1"/>
    <col min="1561" max="1561" width="16.85546875" customWidth="1"/>
    <col min="1562" max="1562" width="13.85546875" customWidth="1"/>
    <col min="1563" max="1563" width="16" customWidth="1"/>
    <col min="1564" max="1564" width="14" customWidth="1"/>
    <col min="1565" max="1565" width="13.7109375" customWidth="1"/>
    <col min="1815" max="1815" width="23.140625" customWidth="1"/>
    <col min="1816" max="1816" width="15.28515625" customWidth="1"/>
    <col min="1817" max="1817" width="16.85546875" customWidth="1"/>
    <col min="1818" max="1818" width="13.85546875" customWidth="1"/>
    <col min="1819" max="1819" width="16" customWidth="1"/>
    <col min="1820" max="1820" width="14" customWidth="1"/>
    <col min="1821" max="1821" width="13.7109375" customWidth="1"/>
    <col min="2071" max="2071" width="23.140625" customWidth="1"/>
    <col min="2072" max="2072" width="15.28515625" customWidth="1"/>
    <col min="2073" max="2073" width="16.85546875" customWidth="1"/>
    <col min="2074" max="2074" width="13.85546875" customWidth="1"/>
    <col min="2075" max="2075" width="16" customWidth="1"/>
    <col min="2076" max="2076" width="14" customWidth="1"/>
    <col min="2077" max="2077" width="13.7109375" customWidth="1"/>
    <col min="2327" max="2327" width="23.140625" customWidth="1"/>
    <col min="2328" max="2328" width="15.28515625" customWidth="1"/>
    <col min="2329" max="2329" width="16.85546875" customWidth="1"/>
    <col min="2330" max="2330" width="13.85546875" customWidth="1"/>
    <col min="2331" max="2331" width="16" customWidth="1"/>
    <col min="2332" max="2332" width="14" customWidth="1"/>
    <col min="2333" max="2333" width="13.7109375" customWidth="1"/>
    <col min="2583" max="2583" width="23.140625" customWidth="1"/>
    <col min="2584" max="2584" width="15.28515625" customWidth="1"/>
    <col min="2585" max="2585" width="16.85546875" customWidth="1"/>
    <col min="2586" max="2586" width="13.85546875" customWidth="1"/>
    <col min="2587" max="2587" width="16" customWidth="1"/>
    <col min="2588" max="2588" width="14" customWidth="1"/>
    <col min="2589" max="2589" width="13.7109375" customWidth="1"/>
    <col min="2839" max="2839" width="23.140625" customWidth="1"/>
    <col min="2840" max="2840" width="15.28515625" customWidth="1"/>
    <col min="2841" max="2841" width="16.85546875" customWidth="1"/>
    <col min="2842" max="2842" width="13.85546875" customWidth="1"/>
    <col min="2843" max="2843" width="16" customWidth="1"/>
    <col min="2844" max="2844" width="14" customWidth="1"/>
    <col min="2845" max="2845" width="13.7109375" customWidth="1"/>
    <col min="3095" max="3095" width="23.140625" customWidth="1"/>
    <col min="3096" max="3096" width="15.28515625" customWidth="1"/>
    <col min="3097" max="3097" width="16.85546875" customWidth="1"/>
    <col min="3098" max="3098" width="13.85546875" customWidth="1"/>
    <col min="3099" max="3099" width="16" customWidth="1"/>
    <col min="3100" max="3100" width="14" customWidth="1"/>
    <col min="3101" max="3101" width="13.7109375" customWidth="1"/>
    <col min="3351" max="3351" width="23.140625" customWidth="1"/>
    <col min="3352" max="3352" width="15.28515625" customWidth="1"/>
    <col min="3353" max="3353" width="16.85546875" customWidth="1"/>
    <col min="3354" max="3354" width="13.85546875" customWidth="1"/>
    <col min="3355" max="3355" width="16" customWidth="1"/>
    <col min="3356" max="3356" width="14" customWidth="1"/>
    <col min="3357" max="3357" width="13.7109375" customWidth="1"/>
    <col min="3607" max="3607" width="23.140625" customWidth="1"/>
    <col min="3608" max="3608" width="15.28515625" customWidth="1"/>
    <col min="3609" max="3609" width="16.85546875" customWidth="1"/>
    <col min="3610" max="3610" width="13.85546875" customWidth="1"/>
    <col min="3611" max="3611" width="16" customWidth="1"/>
    <col min="3612" max="3612" width="14" customWidth="1"/>
    <col min="3613" max="3613" width="13.7109375" customWidth="1"/>
    <col min="3863" max="3863" width="23.140625" customWidth="1"/>
    <col min="3864" max="3864" width="15.28515625" customWidth="1"/>
    <col min="3865" max="3865" width="16.85546875" customWidth="1"/>
    <col min="3866" max="3866" width="13.85546875" customWidth="1"/>
    <col min="3867" max="3867" width="16" customWidth="1"/>
    <col min="3868" max="3868" width="14" customWidth="1"/>
    <col min="3869" max="3869" width="13.7109375" customWidth="1"/>
    <col min="4119" max="4119" width="23.140625" customWidth="1"/>
    <col min="4120" max="4120" width="15.28515625" customWidth="1"/>
    <col min="4121" max="4121" width="16.85546875" customWidth="1"/>
    <col min="4122" max="4122" width="13.85546875" customWidth="1"/>
    <col min="4123" max="4123" width="16" customWidth="1"/>
    <col min="4124" max="4124" width="14" customWidth="1"/>
    <col min="4125" max="4125" width="13.7109375" customWidth="1"/>
    <col min="4375" max="4375" width="23.140625" customWidth="1"/>
    <col min="4376" max="4376" width="15.28515625" customWidth="1"/>
    <col min="4377" max="4377" width="16.85546875" customWidth="1"/>
    <col min="4378" max="4378" width="13.85546875" customWidth="1"/>
    <col min="4379" max="4379" width="16" customWidth="1"/>
    <col min="4380" max="4380" width="14" customWidth="1"/>
    <col min="4381" max="4381" width="13.7109375" customWidth="1"/>
    <col min="4631" max="4631" width="23.140625" customWidth="1"/>
    <col min="4632" max="4632" width="15.28515625" customWidth="1"/>
    <col min="4633" max="4633" width="16.85546875" customWidth="1"/>
    <col min="4634" max="4634" width="13.85546875" customWidth="1"/>
    <col min="4635" max="4635" width="16" customWidth="1"/>
    <col min="4636" max="4636" width="14" customWidth="1"/>
    <col min="4637" max="4637" width="13.7109375" customWidth="1"/>
    <col min="4887" max="4887" width="23.140625" customWidth="1"/>
    <col min="4888" max="4888" width="15.28515625" customWidth="1"/>
    <col min="4889" max="4889" width="16.85546875" customWidth="1"/>
    <col min="4890" max="4890" width="13.85546875" customWidth="1"/>
    <col min="4891" max="4891" width="16" customWidth="1"/>
    <col min="4892" max="4892" width="14" customWidth="1"/>
    <col min="4893" max="4893" width="13.7109375" customWidth="1"/>
    <col min="5143" max="5143" width="23.140625" customWidth="1"/>
    <col min="5144" max="5144" width="15.28515625" customWidth="1"/>
    <col min="5145" max="5145" width="16.85546875" customWidth="1"/>
    <col min="5146" max="5146" width="13.85546875" customWidth="1"/>
    <col min="5147" max="5147" width="16" customWidth="1"/>
    <col min="5148" max="5148" width="14" customWidth="1"/>
    <col min="5149" max="5149" width="13.7109375" customWidth="1"/>
    <col min="5399" max="5399" width="23.140625" customWidth="1"/>
    <col min="5400" max="5400" width="15.28515625" customWidth="1"/>
    <col min="5401" max="5401" width="16.85546875" customWidth="1"/>
    <col min="5402" max="5402" width="13.85546875" customWidth="1"/>
    <col min="5403" max="5403" width="16" customWidth="1"/>
    <col min="5404" max="5404" width="14" customWidth="1"/>
    <col min="5405" max="5405" width="13.7109375" customWidth="1"/>
    <col min="5655" max="5655" width="23.140625" customWidth="1"/>
    <col min="5656" max="5656" width="15.28515625" customWidth="1"/>
    <col min="5657" max="5657" width="16.85546875" customWidth="1"/>
    <col min="5658" max="5658" width="13.85546875" customWidth="1"/>
    <col min="5659" max="5659" width="16" customWidth="1"/>
    <col min="5660" max="5660" width="14" customWidth="1"/>
    <col min="5661" max="5661" width="13.7109375" customWidth="1"/>
    <col min="5911" max="5911" width="23.140625" customWidth="1"/>
    <col min="5912" max="5912" width="15.28515625" customWidth="1"/>
    <col min="5913" max="5913" width="16.85546875" customWidth="1"/>
    <col min="5914" max="5914" width="13.85546875" customWidth="1"/>
    <col min="5915" max="5915" width="16" customWidth="1"/>
    <col min="5916" max="5916" width="14" customWidth="1"/>
    <col min="5917" max="5917" width="13.7109375" customWidth="1"/>
    <col min="6167" max="6167" width="23.140625" customWidth="1"/>
    <col min="6168" max="6168" width="15.28515625" customWidth="1"/>
    <col min="6169" max="6169" width="16.85546875" customWidth="1"/>
    <col min="6170" max="6170" width="13.85546875" customWidth="1"/>
    <col min="6171" max="6171" width="16" customWidth="1"/>
    <col min="6172" max="6172" width="14" customWidth="1"/>
    <col min="6173" max="6173" width="13.7109375" customWidth="1"/>
    <col min="6423" max="6423" width="23.140625" customWidth="1"/>
    <col min="6424" max="6424" width="15.28515625" customWidth="1"/>
    <col min="6425" max="6425" width="16.85546875" customWidth="1"/>
    <col min="6426" max="6426" width="13.85546875" customWidth="1"/>
    <col min="6427" max="6427" width="16" customWidth="1"/>
    <col min="6428" max="6428" width="14" customWidth="1"/>
    <col min="6429" max="6429" width="13.7109375" customWidth="1"/>
    <col min="6679" max="6679" width="23.140625" customWidth="1"/>
    <col min="6680" max="6680" width="15.28515625" customWidth="1"/>
    <col min="6681" max="6681" width="16.85546875" customWidth="1"/>
    <col min="6682" max="6682" width="13.85546875" customWidth="1"/>
    <col min="6683" max="6683" width="16" customWidth="1"/>
    <col min="6684" max="6684" width="14" customWidth="1"/>
    <col min="6685" max="6685" width="13.7109375" customWidth="1"/>
    <col min="6935" max="6935" width="23.140625" customWidth="1"/>
    <col min="6936" max="6936" width="15.28515625" customWidth="1"/>
    <col min="6937" max="6937" width="16.85546875" customWidth="1"/>
    <col min="6938" max="6938" width="13.85546875" customWidth="1"/>
    <col min="6939" max="6939" width="16" customWidth="1"/>
    <col min="6940" max="6940" width="14" customWidth="1"/>
    <col min="6941" max="6941" width="13.7109375" customWidth="1"/>
    <col min="7191" max="7191" width="23.140625" customWidth="1"/>
    <col min="7192" max="7192" width="15.28515625" customWidth="1"/>
    <col min="7193" max="7193" width="16.85546875" customWidth="1"/>
    <col min="7194" max="7194" width="13.85546875" customWidth="1"/>
    <col min="7195" max="7195" width="16" customWidth="1"/>
    <col min="7196" max="7196" width="14" customWidth="1"/>
    <col min="7197" max="7197" width="13.7109375" customWidth="1"/>
    <col min="7447" max="7447" width="23.140625" customWidth="1"/>
    <col min="7448" max="7448" width="15.28515625" customWidth="1"/>
    <col min="7449" max="7449" width="16.85546875" customWidth="1"/>
    <col min="7450" max="7450" width="13.85546875" customWidth="1"/>
    <col min="7451" max="7451" width="16" customWidth="1"/>
    <col min="7452" max="7452" width="14" customWidth="1"/>
    <col min="7453" max="7453" width="13.7109375" customWidth="1"/>
    <col min="7703" max="7703" width="23.140625" customWidth="1"/>
    <col min="7704" max="7704" width="15.28515625" customWidth="1"/>
    <col min="7705" max="7705" width="16.85546875" customWidth="1"/>
    <col min="7706" max="7706" width="13.85546875" customWidth="1"/>
    <col min="7707" max="7707" width="16" customWidth="1"/>
    <col min="7708" max="7708" width="14" customWidth="1"/>
    <col min="7709" max="7709" width="13.7109375" customWidth="1"/>
    <col min="7959" max="7959" width="23.140625" customWidth="1"/>
    <col min="7960" max="7960" width="15.28515625" customWidth="1"/>
    <col min="7961" max="7961" width="16.85546875" customWidth="1"/>
    <col min="7962" max="7962" width="13.85546875" customWidth="1"/>
    <col min="7963" max="7963" width="16" customWidth="1"/>
    <col min="7964" max="7964" width="14" customWidth="1"/>
    <col min="7965" max="7965" width="13.7109375" customWidth="1"/>
    <col min="8215" max="8215" width="23.140625" customWidth="1"/>
    <col min="8216" max="8216" width="15.28515625" customWidth="1"/>
    <col min="8217" max="8217" width="16.85546875" customWidth="1"/>
    <col min="8218" max="8218" width="13.85546875" customWidth="1"/>
    <col min="8219" max="8219" width="16" customWidth="1"/>
    <col min="8220" max="8220" width="14" customWidth="1"/>
    <col min="8221" max="8221" width="13.7109375" customWidth="1"/>
    <col min="8471" max="8471" width="23.140625" customWidth="1"/>
    <col min="8472" max="8472" width="15.28515625" customWidth="1"/>
    <col min="8473" max="8473" width="16.85546875" customWidth="1"/>
    <col min="8474" max="8474" width="13.85546875" customWidth="1"/>
    <col min="8475" max="8475" width="16" customWidth="1"/>
    <col min="8476" max="8476" width="14" customWidth="1"/>
    <col min="8477" max="8477" width="13.7109375" customWidth="1"/>
    <col min="8727" max="8727" width="23.140625" customWidth="1"/>
    <col min="8728" max="8728" width="15.28515625" customWidth="1"/>
    <col min="8729" max="8729" width="16.85546875" customWidth="1"/>
    <col min="8730" max="8730" width="13.85546875" customWidth="1"/>
    <col min="8731" max="8731" width="16" customWidth="1"/>
    <col min="8732" max="8732" width="14" customWidth="1"/>
    <col min="8733" max="8733" width="13.7109375" customWidth="1"/>
    <col min="8983" max="8983" width="23.140625" customWidth="1"/>
    <col min="8984" max="8984" width="15.28515625" customWidth="1"/>
    <col min="8985" max="8985" width="16.85546875" customWidth="1"/>
    <col min="8986" max="8986" width="13.85546875" customWidth="1"/>
    <col min="8987" max="8987" width="16" customWidth="1"/>
    <col min="8988" max="8988" width="14" customWidth="1"/>
    <col min="8989" max="8989" width="13.7109375" customWidth="1"/>
    <col min="9239" max="9239" width="23.140625" customWidth="1"/>
    <col min="9240" max="9240" width="15.28515625" customWidth="1"/>
    <col min="9241" max="9241" width="16.85546875" customWidth="1"/>
    <col min="9242" max="9242" width="13.85546875" customWidth="1"/>
    <col min="9243" max="9243" width="16" customWidth="1"/>
    <col min="9244" max="9244" width="14" customWidth="1"/>
    <col min="9245" max="9245" width="13.7109375" customWidth="1"/>
    <col min="9495" max="9495" width="23.140625" customWidth="1"/>
    <col min="9496" max="9496" width="15.28515625" customWidth="1"/>
    <col min="9497" max="9497" width="16.85546875" customWidth="1"/>
    <col min="9498" max="9498" width="13.85546875" customWidth="1"/>
    <col min="9499" max="9499" width="16" customWidth="1"/>
    <col min="9500" max="9500" width="14" customWidth="1"/>
    <col min="9501" max="9501" width="13.7109375" customWidth="1"/>
    <col min="9751" max="9751" width="23.140625" customWidth="1"/>
    <col min="9752" max="9752" width="15.28515625" customWidth="1"/>
    <col min="9753" max="9753" width="16.85546875" customWidth="1"/>
    <col min="9754" max="9754" width="13.85546875" customWidth="1"/>
    <col min="9755" max="9755" width="16" customWidth="1"/>
    <col min="9756" max="9756" width="14" customWidth="1"/>
    <col min="9757" max="9757" width="13.7109375" customWidth="1"/>
    <col min="10007" max="10007" width="23.140625" customWidth="1"/>
    <col min="10008" max="10008" width="15.28515625" customWidth="1"/>
    <col min="10009" max="10009" width="16.85546875" customWidth="1"/>
    <col min="10010" max="10010" width="13.85546875" customWidth="1"/>
    <col min="10011" max="10011" width="16" customWidth="1"/>
    <col min="10012" max="10012" width="14" customWidth="1"/>
    <col min="10013" max="10013" width="13.7109375" customWidth="1"/>
    <col min="10263" max="10263" width="23.140625" customWidth="1"/>
    <col min="10264" max="10264" width="15.28515625" customWidth="1"/>
    <col min="10265" max="10265" width="16.85546875" customWidth="1"/>
    <col min="10266" max="10266" width="13.85546875" customWidth="1"/>
    <col min="10267" max="10267" width="16" customWidth="1"/>
    <col min="10268" max="10268" width="14" customWidth="1"/>
    <col min="10269" max="10269" width="13.7109375" customWidth="1"/>
    <col min="10519" max="10519" width="23.140625" customWidth="1"/>
    <col min="10520" max="10520" width="15.28515625" customWidth="1"/>
    <col min="10521" max="10521" width="16.85546875" customWidth="1"/>
    <col min="10522" max="10522" width="13.85546875" customWidth="1"/>
    <col min="10523" max="10523" width="16" customWidth="1"/>
    <col min="10524" max="10524" width="14" customWidth="1"/>
    <col min="10525" max="10525" width="13.7109375" customWidth="1"/>
    <col min="10775" max="10775" width="23.140625" customWidth="1"/>
    <col min="10776" max="10776" width="15.28515625" customWidth="1"/>
    <col min="10777" max="10777" width="16.85546875" customWidth="1"/>
    <col min="10778" max="10778" width="13.85546875" customWidth="1"/>
    <col min="10779" max="10779" width="16" customWidth="1"/>
    <col min="10780" max="10780" width="14" customWidth="1"/>
    <col min="10781" max="10781" width="13.7109375" customWidth="1"/>
    <col min="11031" max="11031" width="23.140625" customWidth="1"/>
    <col min="11032" max="11032" width="15.28515625" customWidth="1"/>
    <col min="11033" max="11033" width="16.85546875" customWidth="1"/>
    <col min="11034" max="11034" width="13.85546875" customWidth="1"/>
    <col min="11035" max="11035" width="16" customWidth="1"/>
    <col min="11036" max="11036" width="14" customWidth="1"/>
    <col min="11037" max="11037" width="13.7109375" customWidth="1"/>
    <col min="11287" max="11287" width="23.140625" customWidth="1"/>
    <col min="11288" max="11288" width="15.28515625" customWidth="1"/>
    <col min="11289" max="11289" width="16.85546875" customWidth="1"/>
    <col min="11290" max="11290" width="13.85546875" customWidth="1"/>
    <col min="11291" max="11291" width="16" customWidth="1"/>
    <col min="11292" max="11292" width="14" customWidth="1"/>
    <col min="11293" max="11293" width="13.7109375" customWidth="1"/>
    <col min="11543" max="11543" width="23.140625" customWidth="1"/>
    <col min="11544" max="11544" width="15.28515625" customWidth="1"/>
    <col min="11545" max="11545" width="16.85546875" customWidth="1"/>
    <col min="11546" max="11546" width="13.85546875" customWidth="1"/>
    <col min="11547" max="11547" width="16" customWidth="1"/>
    <col min="11548" max="11548" width="14" customWidth="1"/>
    <col min="11549" max="11549" width="13.7109375" customWidth="1"/>
    <col min="11799" max="11799" width="23.140625" customWidth="1"/>
    <col min="11800" max="11800" width="15.28515625" customWidth="1"/>
    <col min="11801" max="11801" width="16.85546875" customWidth="1"/>
    <col min="11802" max="11802" width="13.85546875" customWidth="1"/>
    <col min="11803" max="11803" width="16" customWidth="1"/>
    <col min="11804" max="11804" width="14" customWidth="1"/>
    <col min="11805" max="11805" width="13.7109375" customWidth="1"/>
    <col min="12055" max="12055" width="23.140625" customWidth="1"/>
    <col min="12056" max="12056" width="15.28515625" customWidth="1"/>
    <col min="12057" max="12057" width="16.85546875" customWidth="1"/>
    <col min="12058" max="12058" width="13.85546875" customWidth="1"/>
    <col min="12059" max="12059" width="16" customWidth="1"/>
    <col min="12060" max="12060" width="14" customWidth="1"/>
    <col min="12061" max="12061" width="13.7109375" customWidth="1"/>
    <col min="12311" max="12311" width="23.140625" customWidth="1"/>
    <col min="12312" max="12312" width="15.28515625" customWidth="1"/>
    <col min="12313" max="12313" width="16.85546875" customWidth="1"/>
    <col min="12314" max="12314" width="13.85546875" customWidth="1"/>
    <col min="12315" max="12315" width="16" customWidth="1"/>
    <col min="12316" max="12316" width="14" customWidth="1"/>
    <col min="12317" max="12317" width="13.7109375" customWidth="1"/>
    <col min="12567" max="12567" width="23.140625" customWidth="1"/>
    <col min="12568" max="12568" width="15.28515625" customWidth="1"/>
    <col min="12569" max="12569" width="16.85546875" customWidth="1"/>
    <col min="12570" max="12570" width="13.85546875" customWidth="1"/>
    <col min="12571" max="12571" width="16" customWidth="1"/>
    <col min="12572" max="12572" width="14" customWidth="1"/>
    <col min="12573" max="12573" width="13.7109375" customWidth="1"/>
    <col min="12823" max="12823" width="23.140625" customWidth="1"/>
    <col min="12824" max="12824" width="15.28515625" customWidth="1"/>
    <col min="12825" max="12825" width="16.85546875" customWidth="1"/>
    <col min="12826" max="12826" width="13.85546875" customWidth="1"/>
    <col min="12827" max="12827" width="16" customWidth="1"/>
    <col min="12828" max="12828" width="14" customWidth="1"/>
    <col min="12829" max="12829" width="13.7109375" customWidth="1"/>
    <col min="13079" max="13079" width="23.140625" customWidth="1"/>
    <col min="13080" max="13080" width="15.28515625" customWidth="1"/>
    <col min="13081" max="13081" width="16.85546875" customWidth="1"/>
    <col min="13082" max="13082" width="13.85546875" customWidth="1"/>
    <col min="13083" max="13083" width="16" customWidth="1"/>
    <col min="13084" max="13084" width="14" customWidth="1"/>
    <col min="13085" max="13085" width="13.7109375" customWidth="1"/>
    <col min="13335" max="13335" width="23.140625" customWidth="1"/>
    <col min="13336" max="13336" width="15.28515625" customWidth="1"/>
    <col min="13337" max="13337" width="16.85546875" customWidth="1"/>
    <col min="13338" max="13338" width="13.85546875" customWidth="1"/>
    <col min="13339" max="13339" width="16" customWidth="1"/>
    <col min="13340" max="13340" width="14" customWidth="1"/>
    <col min="13341" max="13341" width="13.7109375" customWidth="1"/>
    <col min="13591" max="13591" width="23.140625" customWidth="1"/>
    <col min="13592" max="13592" width="15.28515625" customWidth="1"/>
    <col min="13593" max="13593" width="16.85546875" customWidth="1"/>
    <col min="13594" max="13594" width="13.85546875" customWidth="1"/>
    <col min="13595" max="13595" width="16" customWidth="1"/>
    <col min="13596" max="13596" width="14" customWidth="1"/>
    <col min="13597" max="13597" width="13.7109375" customWidth="1"/>
    <col min="13847" max="13847" width="23.140625" customWidth="1"/>
    <col min="13848" max="13848" width="15.28515625" customWidth="1"/>
    <col min="13849" max="13849" width="16.85546875" customWidth="1"/>
    <col min="13850" max="13850" width="13.85546875" customWidth="1"/>
    <col min="13851" max="13851" width="16" customWidth="1"/>
    <col min="13852" max="13852" width="14" customWidth="1"/>
    <col min="13853" max="13853" width="13.7109375" customWidth="1"/>
    <col min="14103" max="14103" width="23.140625" customWidth="1"/>
    <col min="14104" max="14104" width="15.28515625" customWidth="1"/>
    <col min="14105" max="14105" width="16.85546875" customWidth="1"/>
    <col min="14106" max="14106" width="13.85546875" customWidth="1"/>
    <col min="14107" max="14107" width="16" customWidth="1"/>
    <col min="14108" max="14108" width="14" customWidth="1"/>
    <col min="14109" max="14109" width="13.7109375" customWidth="1"/>
    <col min="14359" max="14359" width="23.140625" customWidth="1"/>
    <col min="14360" max="14360" width="15.28515625" customWidth="1"/>
    <col min="14361" max="14361" width="16.85546875" customWidth="1"/>
    <col min="14362" max="14362" width="13.85546875" customWidth="1"/>
    <col min="14363" max="14363" width="16" customWidth="1"/>
    <col min="14364" max="14364" width="14" customWidth="1"/>
    <col min="14365" max="14365" width="13.7109375" customWidth="1"/>
    <col min="14615" max="14615" width="23.140625" customWidth="1"/>
    <col min="14616" max="14616" width="15.28515625" customWidth="1"/>
    <col min="14617" max="14617" width="16.85546875" customWidth="1"/>
    <col min="14618" max="14618" width="13.85546875" customWidth="1"/>
    <col min="14619" max="14619" width="16" customWidth="1"/>
    <col min="14620" max="14620" width="14" customWidth="1"/>
    <col min="14621" max="14621" width="13.7109375" customWidth="1"/>
    <col min="14871" max="14871" width="23.140625" customWidth="1"/>
    <col min="14872" max="14872" width="15.28515625" customWidth="1"/>
    <col min="14873" max="14873" width="16.85546875" customWidth="1"/>
    <col min="14874" max="14874" width="13.85546875" customWidth="1"/>
    <col min="14875" max="14875" width="16" customWidth="1"/>
    <col min="14876" max="14876" width="14" customWidth="1"/>
    <col min="14877" max="14877" width="13.7109375" customWidth="1"/>
    <col min="15127" max="15127" width="23.140625" customWidth="1"/>
    <col min="15128" max="15128" width="15.28515625" customWidth="1"/>
    <col min="15129" max="15129" width="16.85546875" customWidth="1"/>
    <col min="15130" max="15130" width="13.85546875" customWidth="1"/>
    <col min="15131" max="15131" width="16" customWidth="1"/>
    <col min="15132" max="15132" width="14" customWidth="1"/>
    <col min="15133" max="15133" width="13.7109375" customWidth="1"/>
    <col min="15383" max="15383" width="23.140625" customWidth="1"/>
    <col min="15384" max="15384" width="15.28515625" customWidth="1"/>
    <col min="15385" max="15385" width="16.85546875" customWidth="1"/>
    <col min="15386" max="15386" width="13.85546875" customWidth="1"/>
    <col min="15387" max="15387" width="16" customWidth="1"/>
    <col min="15388" max="15388" width="14" customWidth="1"/>
    <col min="15389" max="15389" width="13.7109375" customWidth="1"/>
    <col min="15639" max="15639" width="23.140625" customWidth="1"/>
    <col min="15640" max="15640" width="15.28515625" customWidth="1"/>
    <col min="15641" max="15641" width="16.85546875" customWidth="1"/>
    <col min="15642" max="15642" width="13.85546875" customWidth="1"/>
    <col min="15643" max="15643" width="16" customWidth="1"/>
    <col min="15644" max="15644" width="14" customWidth="1"/>
    <col min="15645" max="15645" width="13.7109375" customWidth="1"/>
    <col min="15895" max="15895" width="23.140625" customWidth="1"/>
    <col min="15896" max="15896" width="15.28515625" customWidth="1"/>
    <col min="15897" max="15897" width="16.85546875" customWidth="1"/>
    <col min="15898" max="15898" width="13.85546875" customWidth="1"/>
    <col min="15899" max="15899" width="16" customWidth="1"/>
    <col min="15900" max="15900" width="14" customWidth="1"/>
    <col min="15901" max="15901" width="13.7109375" customWidth="1"/>
    <col min="16151" max="16151" width="23.140625" customWidth="1"/>
    <col min="16152" max="16152" width="15.28515625" customWidth="1"/>
    <col min="16153" max="16153" width="16.85546875" customWidth="1"/>
    <col min="16154" max="16154" width="13.85546875" customWidth="1"/>
    <col min="16155" max="16155" width="16" customWidth="1"/>
    <col min="16156" max="16156" width="14" customWidth="1"/>
    <col min="16157" max="16157" width="13.7109375" customWidth="1"/>
  </cols>
  <sheetData>
    <row r="1" spans="1:47" ht="52.5" customHeight="1" x14ac:dyDescent="0.4">
      <c r="A1" s="65" t="s">
        <v>26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</row>
    <row r="2" spans="1:47" ht="26.25" x14ac:dyDescent="0.4">
      <c r="A2" s="67" t="s">
        <v>25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</row>
    <row r="3" spans="1:47" ht="26.25" x14ac:dyDescent="0.4">
      <c r="A3" s="67" t="s">
        <v>24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</row>
    <row r="4" spans="1:47" ht="15.75" customHeight="1" thickBot="1" x14ac:dyDescent="0.3">
      <c r="A4" s="39"/>
      <c r="B4" s="39"/>
      <c r="C4" s="40"/>
      <c r="D4" s="40"/>
      <c r="E4" s="40"/>
      <c r="F4" s="40"/>
      <c r="G4" s="40"/>
      <c r="H4" s="40"/>
      <c r="I4" s="40"/>
      <c r="J4" s="40"/>
      <c r="K4" s="40"/>
      <c r="L4" s="39"/>
      <c r="M4" s="39"/>
      <c r="N4" s="39"/>
      <c r="O4" s="39"/>
    </row>
    <row r="5" spans="1:47" ht="15.75" customHeight="1" x14ac:dyDescent="0.25">
      <c r="A5" s="69" t="s">
        <v>0</v>
      </c>
      <c r="B5" s="71" t="s">
        <v>27</v>
      </c>
      <c r="C5" s="72"/>
      <c r="D5" s="72"/>
      <c r="E5" s="72"/>
      <c r="F5" s="72"/>
      <c r="G5" s="72"/>
      <c r="H5" s="72"/>
      <c r="I5" s="73"/>
      <c r="J5" s="71" t="s">
        <v>28</v>
      </c>
      <c r="K5" s="72"/>
      <c r="L5" s="72"/>
      <c r="M5" s="72"/>
      <c r="N5" s="72"/>
      <c r="O5" s="72"/>
      <c r="P5" s="72"/>
      <c r="Q5" s="73"/>
      <c r="R5" s="74" t="s">
        <v>29</v>
      </c>
      <c r="S5" s="75"/>
      <c r="T5" s="75"/>
      <c r="U5" s="75"/>
      <c r="V5" s="75"/>
      <c r="W5" s="75"/>
      <c r="X5" s="75"/>
      <c r="Y5" s="76"/>
      <c r="Z5" s="74" t="s">
        <v>30</v>
      </c>
      <c r="AA5" s="75"/>
      <c r="AB5" s="75"/>
      <c r="AC5" s="75"/>
      <c r="AD5" s="75"/>
      <c r="AE5" s="75"/>
      <c r="AF5" s="75"/>
      <c r="AG5" s="76"/>
      <c r="AH5" s="74" t="s">
        <v>31</v>
      </c>
      <c r="AI5" s="75"/>
      <c r="AJ5" s="75"/>
      <c r="AK5" s="75"/>
      <c r="AL5" s="75"/>
      <c r="AM5" s="75"/>
      <c r="AN5" s="75"/>
      <c r="AO5" s="76"/>
      <c r="AP5" s="77" t="s">
        <v>1</v>
      </c>
    </row>
    <row r="6" spans="1:47" s="21" customFormat="1" ht="51.75" customHeight="1" thickBot="1" x14ac:dyDescent="0.3">
      <c r="A6" s="70"/>
      <c r="B6" s="25" t="s">
        <v>15</v>
      </c>
      <c r="C6" s="25" t="s">
        <v>16</v>
      </c>
      <c r="D6" s="25" t="s">
        <v>17</v>
      </c>
      <c r="E6" s="26" t="s">
        <v>19</v>
      </c>
      <c r="F6" s="30" t="s">
        <v>20</v>
      </c>
      <c r="G6" s="30" t="s">
        <v>21</v>
      </c>
      <c r="H6" s="30" t="s">
        <v>22</v>
      </c>
      <c r="I6" s="30" t="s">
        <v>23</v>
      </c>
      <c r="J6" s="44" t="s">
        <v>15</v>
      </c>
      <c r="K6" s="44" t="s">
        <v>16</v>
      </c>
      <c r="L6" s="44" t="s">
        <v>17</v>
      </c>
      <c r="M6" s="45" t="s">
        <v>19</v>
      </c>
      <c r="N6" s="33" t="s">
        <v>20</v>
      </c>
      <c r="O6" s="33" t="s">
        <v>21</v>
      </c>
      <c r="P6" s="33" t="s">
        <v>22</v>
      </c>
      <c r="Q6" s="33" t="s">
        <v>23</v>
      </c>
      <c r="R6" s="25" t="s">
        <v>15</v>
      </c>
      <c r="S6" s="25" t="s">
        <v>16</v>
      </c>
      <c r="T6" s="25" t="s">
        <v>17</v>
      </c>
      <c r="U6" s="26" t="s">
        <v>19</v>
      </c>
      <c r="V6" s="30" t="s">
        <v>20</v>
      </c>
      <c r="W6" s="30" t="s">
        <v>21</v>
      </c>
      <c r="X6" s="30" t="s">
        <v>22</v>
      </c>
      <c r="Y6" s="30" t="s">
        <v>23</v>
      </c>
      <c r="Z6" s="20" t="s">
        <v>15</v>
      </c>
      <c r="AA6" s="20" t="s">
        <v>16</v>
      </c>
      <c r="AB6" s="20" t="s">
        <v>17</v>
      </c>
      <c r="AC6" s="26" t="s">
        <v>19</v>
      </c>
      <c r="AD6" s="30" t="s">
        <v>20</v>
      </c>
      <c r="AE6" s="30" t="s">
        <v>21</v>
      </c>
      <c r="AF6" s="30" t="s">
        <v>22</v>
      </c>
      <c r="AG6" s="30" t="s">
        <v>23</v>
      </c>
      <c r="AH6" s="20" t="s">
        <v>15</v>
      </c>
      <c r="AI6" s="20" t="s">
        <v>16</v>
      </c>
      <c r="AJ6" s="20" t="s">
        <v>17</v>
      </c>
      <c r="AK6" s="26" t="s">
        <v>19</v>
      </c>
      <c r="AL6" s="30" t="s">
        <v>20</v>
      </c>
      <c r="AM6" s="30" t="s">
        <v>21</v>
      </c>
      <c r="AN6" s="30" t="s">
        <v>22</v>
      </c>
      <c r="AO6" s="30" t="s">
        <v>23</v>
      </c>
      <c r="AP6" s="78"/>
      <c r="AR6" s="48"/>
      <c r="AS6" s="48"/>
      <c r="AT6" s="48"/>
    </row>
    <row r="7" spans="1:47" x14ac:dyDescent="0.25">
      <c r="A7" s="22" t="s">
        <v>2</v>
      </c>
      <c r="B7" s="41"/>
      <c r="C7" s="41"/>
      <c r="D7" s="41"/>
      <c r="E7" s="41"/>
      <c r="F7" s="41"/>
      <c r="G7" s="41"/>
      <c r="H7" s="41"/>
      <c r="I7" s="41"/>
      <c r="J7" s="27"/>
      <c r="K7" s="27"/>
      <c r="L7" s="27"/>
      <c r="M7" s="27"/>
      <c r="N7" s="27"/>
      <c r="O7" s="27"/>
      <c r="P7" s="27"/>
      <c r="Q7" s="27"/>
      <c r="R7" s="32"/>
      <c r="S7" s="32"/>
      <c r="T7" s="32"/>
      <c r="U7" s="32"/>
      <c r="V7" s="32"/>
      <c r="W7" s="32"/>
      <c r="X7" s="32"/>
      <c r="Y7" s="32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2"/>
      <c r="AM7" s="2"/>
      <c r="AN7" s="2"/>
      <c r="AO7" s="2"/>
      <c r="AP7" s="3">
        <f>SUM(B7:AO7)</f>
        <v>0</v>
      </c>
      <c r="AR7" s="49"/>
      <c r="AS7" s="49"/>
      <c r="AT7" s="49"/>
    </row>
    <row r="8" spans="1:47" x14ac:dyDescent="0.25">
      <c r="A8" s="23" t="s">
        <v>3</v>
      </c>
      <c r="B8" s="41"/>
      <c r="C8" s="41"/>
      <c r="D8" s="41"/>
      <c r="E8" s="41"/>
      <c r="F8" s="41"/>
      <c r="G8" s="41"/>
      <c r="H8" s="41"/>
      <c r="I8" s="41"/>
      <c r="J8" s="27"/>
      <c r="K8" s="27"/>
      <c r="L8" s="27"/>
      <c r="M8" s="27"/>
      <c r="N8" s="27"/>
      <c r="O8" s="27"/>
      <c r="P8" s="27"/>
      <c r="Q8" s="27"/>
      <c r="R8" s="32"/>
      <c r="S8" s="32"/>
      <c r="T8" s="32"/>
      <c r="U8" s="32"/>
      <c r="V8" s="32"/>
      <c r="W8" s="32"/>
      <c r="X8" s="32"/>
      <c r="Y8" s="32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2"/>
      <c r="AM8" s="2"/>
      <c r="AN8" s="2"/>
      <c r="AO8" s="2"/>
      <c r="AP8" s="3">
        <f t="shared" ref="AP8:AP13" si="0">SUM(B8:AO8)</f>
        <v>0</v>
      </c>
      <c r="AR8" s="49"/>
      <c r="AS8" s="49"/>
      <c r="AT8" s="49"/>
    </row>
    <row r="9" spans="1:47" x14ac:dyDescent="0.25">
      <c r="A9" s="23" t="s">
        <v>4</v>
      </c>
      <c r="B9" s="41"/>
      <c r="C9" s="41"/>
      <c r="D9" s="41"/>
      <c r="E9" s="41"/>
      <c r="F9" s="41"/>
      <c r="G9" s="41"/>
      <c r="H9" s="41"/>
      <c r="I9" s="41"/>
      <c r="J9" s="27"/>
      <c r="K9" s="27"/>
      <c r="L9" s="27"/>
      <c r="M9" s="27"/>
      <c r="N9" s="27"/>
      <c r="O9" s="27"/>
      <c r="P9" s="27"/>
      <c r="Q9" s="27"/>
      <c r="R9" s="32"/>
      <c r="S9" s="32"/>
      <c r="T9" s="32"/>
      <c r="U9" s="32"/>
      <c r="V9" s="32"/>
      <c r="W9" s="32"/>
      <c r="X9" s="32"/>
      <c r="Y9" s="32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2"/>
      <c r="AM9" s="2"/>
      <c r="AN9" s="2"/>
      <c r="AO9" s="2"/>
      <c r="AP9" s="3">
        <f t="shared" si="0"/>
        <v>0</v>
      </c>
      <c r="AR9" s="49"/>
      <c r="AS9" s="49"/>
      <c r="AT9" s="49"/>
    </row>
    <row r="10" spans="1:47" x14ac:dyDescent="0.25">
      <c r="A10" s="23" t="s">
        <v>5</v>
      </c>
      <c r="B10" s="41"/>
      <c r="C10" s="41"/>
      <c r="D10" s="41"/>
      <c r="E10" s="41"/>
      <c r="F10" s="41"/>
      <c r="G10" s="41"/>
      <c r="H10" s="41"/>
      <c r="I10" s="41"/>
      <c r="J10" s="27"/>
      <c r="K10" s="27"/>
      <c r="L10" s="27"/>
      <c r="M10" s="27"/>
      <c r="N10" s="27"/>
      <c r="O10" s="27"/>
      <c r="P10" s="27"/>
      <c r="Q10" s="27"/>
      <c r="R10" s="32"/>
      <c r="S10" s="32"/>
      <c r="T10" s="32"/>
      <c r="U10" s="32"/>
      <c r="V10" s="32"/>
      <c r="W10" s="32"/>
      <c r="X10" s="32"/>
      <c r="Y10" s="32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2"/>
      <c r="AM10" s="2"/>
      <c r="AN10" s="2"/>
      <c r="AO10" s="2"/>
      <c r="AP10" s="3">
        <f t="shared" si="0"/>
        <v>0</v>
      </c>
      <c r="AR10" s="49"/>
      <c r="AS10" s="49"/>
      <c r="AT10" s="49"/>
    </row>
    <row r="11" spans="1:47" x14ac:dyDescent="0.25">
      <c r="A11" s="23" t="s">
        <v>6</v>
      </c>
      <c r="B11" s="41"/>
      <c r="C11" s="41"/>
      <c r="D11" s="41"/>
      <c r="E11" s="41"/>
      <c r="F11" s="41"/>
      <c r="G11" s="41"/>
      <c r="H11" s="41"/>
      <c r="I11" s="41"/>
      <c r="J11" s="27"/>
      <c r="K11" s="27"/>
      <c r="L11" s="27"/>
      <c r="M11" s="27"/>
      <c r="N11" s="27"/>
      <c r="O11" s="27"/>
      <c r="P11" s="27"/>
      <c r="Q11" s="27"/>
      <c r="R11" s="32"/>
      <c r="S11" s="32"/>
      <c r="T11" s="32">
        <v>80</v>
      </c>
      <c r="U11" s="32"/>
      <c r="V11" s="32"/>
      <c r="W11" s="32"/>
      <c r="X11" s="32"/>
      <c r="Y11" s="32"/>
      <c r="Z11" s="1">
        <v>1200</v>
      </c>
      <c r="AA11" s="1"/>
      <c r="AB11" s="1"/>
      <c r="AC11" s="1"/>
      <c r="AD11" s="1"/>
      <c r="AE11" s="1"/>
      <c r="AF11" s="1"/>
      <c r="AG11" s="1"/>
      <c r="AH11" s="1">
        <v>1050</v>
      </c>
      <c r="AI11" s="1"/>
      <c r="AJ11" s="1">
        <v>2830</v>
      </c>
      <c r="AK11" s="1"/>
      <c r="AL11" s="2"/>
      <c r="AM11" s="2"/>
      <c r="AN11" s="2"/>
      <c r="AO11" s="2"/>
      <c r="AP11" s="3">
        <f t="shared" si="0"/>
        <v>5160</v>
      </c>
      <c r="AR11" s="49"/>
      <c r="AS11" s="49"/>
      <c r="AT11" s="49"/>
    </row>
    <row r="12" spans="1:47" x14ac:dyDescent="0.25">
      <c r="A12" s="23" t="s">
        <v>7</v>
      </c>
      <c r="B12" s="41"/>
      <c r="C12" s="41"/>
      <c r="D12" s="41"/>
      <c r="E12" s="41"/>
      <c r="F12" s="41"/>
      <c r="G12" s="41"/>
      <c r="H12" s="41"/>
      <c r="I12" s="41"/>
      <c r="J12" s="27"/>
      <c r="K12" s="27"/>
      <c r="L12" s="27"/>
      <c r="M12" s="27"/>
      <c r="N12" s="27"/>
      <c r="O12" s="27"/>
      <c r="P12" s="27"/>
      <c r="Q12" s="27"/>
      <c r="R12" s="32"/>
      <c r="S12" s="32"/>
      <c r="T12" s="32">
        <v>96</v>
      </c>
      <c r="U12" s="32"/>
      <c r="V12" s="32"/>
      <c r="W12" s="32"/>
      <c r="X12" s="32"/>
      <c r="Y12" s="32"/>
      <c r="Z12" s="1"/>
      <c r="AA12" s="1"/>
      <c r="AB12" s="1"/>
      <c r="AC12" s="1"/>
      <c r="AD12" s="1"/>
      <c r="AE12" s="1"/>
      <c r="AF12" s="1"/>
      <c r="AG12" s="1"/>
      <c r="AH12" s="1"/>
      <c r="AI12" s="1">
        <v>700</v>
      </c>
      <c r="AJ12" s="1"/>
      <c r="AK12" s="1">
        <v>50</v>
      </c>
      <c r="AL12" s="2"/>
      <c r="AM12" s="2"/>
      <c r="AN12" s="2"/>
      <c r="AO12" s="2"/>
      <c r="AP12" s="3">
        <f t="shared" si="0"/>
        <v>846</v>
      </c>
      <c r="AR12" s="49"/>
      <c r="AS12" s="49"/>
      <c r="AT12" s="49"/>
    </row>
    <row r="13" spans="1:47" ht="15.75" thickBot="1" x14ac:dyDescent="0.3">
      <c r="A13" s="24" t="s">
        <v>8</v>
      </c>
      <c r="B13" s="41"/>
      <c r="C13" s="41"/>
      <c r="D13" s="41"/>
      <c r="E13" s="41"/>
      <c r="F13" s="41"/>
      <c r="G13" s="41"/>
      <c r="H13" s="41"/>
      <c r="I13" s="41"/>
      <c r="J13" s="27"/>
      <c r="K13" s="27"/>
      <c r="L13" s="27"/>
      <c r="M13" s="27"/>
      <c r="N13" s="27"/>
      <c r="O13" s="27"/>
      <c r="P13" s="27"/>
      <c r="Q13" s="27"/>
      <c r="R13" s="32">
        <v>2840</v>
      </c>
      <c r="S13" s="32"/>
      <c r="T13" s="32"/>
      <c r="U13" s="32"/>
      <c r="V13" s="32"/>
      <c r="W13" s="32"/>
      <c r="X13" s="32"/>
      <c r="Y13" s="32"/>
      <c r="Z13" s="1"/>
      <c r="AA13" s="1"/>
      <c r="AB13" s="1">
        <v>8100</v>
      </c>
      <c r="AC13" s="1"/>
      <c r="AD13" s="1"/>
      <c r="AE13" s="1"/>
      <c r="AF13" s="1"/>
      <c r="AG13" s="1"/>
      <c r="AH13" s="1"/>
      <c r="AI13" s="1">
        <v>520</v>
      </c>
      <c r="AJ13" s="1"/>
      <c r="AK13" s="1"/>
      <c r="AL13" s="2"/>
      <c r="AM13" s="2"/>
      <c r="AN13" s="2"/>
      <c r="AO13" s="2"/>
      <c r="AP13" s="3">
        <f t="shared" si="0"/>
        <v>11460</v>
      </c>
      <c r="AR13" s="49"/>
      <c r="AS13" s="49"/>
      <c r="AT13" s="49"/>
    </row>
    <row r="14" spans="1:47" ht="15.75" thickBot="1" x14ac:dyDescent="0.3">
      <c r="A14" s="6" t="s">
        <v>9</v>
      </c>
      <c r="B14" s="19">
        <f>SUM(B7:B13)</f>
        <v>0</v>
      </c>
      <c r="C14" s="19">
        <f t="shared" ref="C14:AO14" si="1">SUM(C7:C13)</f>
        <v>0</v>
      </c>
      <c r="D14" s="19">
        <f t="shared" si="1"/>
        <v>0</v>
      </c>
      <c r="E14" s="19">
        <f t="shared" si="1"/>
        <v>0</v>
      </c>
      <c r="F14" s="19">
        <f t="shared" si="1"/>
        <v>0</v>
      </c>
      <c r="G14" s="19">
        <f t="shared" si="1"/>
        <v>0</v>
      </c>
      <c r="H14" s="19">
        <f t="shared" si="1"/>
        <v>0</v>
      </c>
      <c r="I14" s="19">
        <f t="shared" si="1"/>
        <v>0</v>
      </c>
      <c r="J14" s="19">
        <f t="shared" si="1"/>
        <v>0</v>
      </c>
      <c r="K14" s="19">
        <f t="shared" si="1"/>
        <v>0</v>
      </c>
      <c r="L14" s="19">
        <f t="shared" si="1"/>
        <v>0</v>
      </c>
      <c r="M14" s="19">
        <f t="shared" si="1"/>
        <v>0</v>
      </c>
      <c r="N14" s="19">
        <f t="shared" si="1"/>
        <v>0</v>
      </c>
      <c r="O14" s="19">
        <f t="shared" si="1"/>
        <v>0</v>
      </c>
      <c r="P14" s="19">
        <f t="shared" si="1"/>
        <v>0</v>
      </c>
      <c r="Q14" s="19">
        <f t="shared" si="1"/>
        <v>0</v>
      </c>
      <c r="R14" s="19">
        <f t="shared" si="1"/>
        <v>2840</v>
      </c>
      <c r="S14" s="19">
        <f t="shared" si="1"/>
        <v>0</v>
      </c>
      <c r="T14" s="19">
        <f t="shared" si="1"/>
        <v>176</v>
      </c>
      <c r="U14" s="19">
        <f t="shared" si="1"/>
        <v>0</v>
      </c>
      <c r="V14" s="19">
        <f t="shared" si="1"/>
        <v>0</v>
      </c>
      <c r="W14" s="19">
        <f t="shared" si="1"/>
        <v>0</v>
      </c>
      <c r="X14" s="19">
        <f t="shared" si="1"/>
        <v>0</v>
      </c>
      <c r="Y14" s="19">
        <f t="shared" si="1"/>
        <v>0</v>
      </c>
      <c r="Z14" s="19">
        <f t="shared" si="1"/>
        <v>1200</v>
      </c>
      <c r="AA14" s="19">
        <f t="shared" si="1"/>
        <v>0</v>
      </c>
      <c r="AB14" s="19">
        <f t="shared" si="1"/>
        <v>8100</v>
      </c>
      <c r="AC14" s="19">
        <f t="shared" si="1"/>
        <v>0</v>
      </c>
      <c r="AD14" s="19">
        <f t="shared" si="1"/>
        <v>0</v>
      </c>
      <c r="AE14" s="19">
        <f t="shared" si="1"/>
        <v>0</v>
      </c>
      <c r="AF14" s="19">
        <f t="shared" si="1"/>
        <v>0</v>
      </c>
      <c r="AG14" s="19">
        <f t="shared" si="1"/>
        <v>0</v>
      </c>
      <c r="AH14" s="19">
        <f t="shared" si="1"/>
        <v>1050</v>
      </c>
      <c r="AI14" s="19">
        <f t="shared" si="1"/>
        <v>1220</v>
      </c>
      <c r="AJ14" s="19">
        <f t="shared" si="1"/>
        <v>2830</v>
      </c>
      <c r="AK14" s="19">
        <f t="shared" si="1"/>
        <v>50</v>
      </c>
      <c r="AL14" s="19">
        <f t="shared" si="1"/>
        <v>0</v>
      </c>
      <c r="AM14" s="19">
        <f t="shared" si="1"/>
        <v>0</v>
      </c>
      <c r="AN14" s="19">
        <f t="shared" si="1"/>
        <v>0</v>
      </c>
      <c r="AO14" s="19">
        <f t="shared" si="1"/>
        <v>0</v>
      </c>
      <c r="AP14" s="31">
        <f>SUM(AP7:AP13)</f>
        <v>17466</v>
      </c>
      <c r="AR14" s="49"/>
      <c r="AS14" s="49"/>
      <c r="AT14" s="49"/>
    </row>
    <row r="15" spans="1:47" ht="15.75" customHeight="1" x14ac:dyDescent="0.25">
      <c r="A15" s="69" t="s">
        <v>0</v>
      </c>
      <c r="B15" s="81" t="s">
        <v>32</v>
      </c>
      <c r="C15" s="82"/>
      <c r="D15" s="82"/>
      <c r="E15" s="82"/>
      <c r="F15" s="82"/>
      <c r="G15" s="82"/>
      <c r="H15" s="82"/>
      <c r="I15" s="83"/>
      <c r="J15" s="81" t="s">
        <v>33</v>
      </c>
      <c r="K15" s="82"/>
      <c r="L15" s="82"/>
      <c r="M15" s="82"/>
      <c r="N15" s="82"/>
      <c r="O15" s="82"/>
      <c r="P15" s="82"/>
      <c r="Q15" s="83"/>
      <c r="R15" s="81" t="s">
        <v>34</v>
      </c>
      <c r="S15" s="82"/>
      <c r="T15" s="82"/>
      <c r="U15" s="82"/>
      <c r="V15" s="82"/>
      <c r="W15" s="82"/>
      <c r="X15" s="82"/>
      <c r="Y15" s="83"/>
      <c r="Z15" s="81" t="s">
        <v>35</v>
      </c>
      <c r="AA15" s="82"/>
      <c r="AB15" s="82"/>
      <c r="AC15" s="82"/>
      <c r="AD15" s="82"/>
      <c r="AE15" s="82"/>
      <c r="AF15" s="82"/>
      <c r="AG15" s="83"/>
      <c r="AH15" s="81" t="s">
        <v>36</v>
      </c>
      <c r="AI15" s="82"/>
      <c r="AJ15" s="82"/>
      <c r="AK15" s="82"/>
      <c r="AL15" s="82"/>
      <c r="AM15" s="82"/>
      <c r="AN15" s="82"/>
      <c r="AO15" s="84"/>
      <c r="AP15" s="79" t="s">
        <v>1</v>
      </c>
      <c r="AR15" s="47"/>
      <c r="AS15" s="47"/>
      <c r="AT15" s="47"/>
    </row>
    <row r="16" spans="1:47" s="21" customFormat="1" ht="47.25" customHeight="1" thickBot="1" x14ac:dyDescent="0.3">
      <c r="A16" s="70"/>
      <c r="B16" s="42" t="s">
        <v>15</v>
      </c>
      <c r="C16" s="42" t="s">
        <v>16</v>
      </c>
      <c r="D16" s="42" t="s">
        <v>17</v>
      </c>
      <c r="E16" s="43" t="s">
        <v>19</v>
      </c>
      <c r="F16" s="43" t="s">
        <v>20</v>
      </c>
      <c r="G16" s="43" t="s">
        <v>21</v>
      </c>
      <c r="H16" s="43" t="s">
        <v>22</v>
      </c>
      <c r="I16" s="43" t="s">
        <v>23</v>
      </c>
      <c r="J16" s="29" t="s">
        <v>15</v>
      </c>
      <c r="K16" s="29" t="s">
        <v>16</v>
      </c>
      <c r="L16" s="29" t="s">
        <v>17</v>
      </c>
      <c r="M16" s="30" t="s">
        <v>19</v>
      </c>
      <c r="N16" s="30" t="s">
        <v>20</v>
      </c>
      <c r="O16" s="30" t="s">
        <v>21</v>
      </c>
      <c r="P16" s="30" t="s">
        <v>22</v>
      </c>
      <c r="Q16" s="30" t="s">
        <v>23</v>
      </c>
      <c r="R16" s="29" t="s">
        <v>15</v>
      </c>
      <c r="S16" s="29" t="s">
        <v>16</v>
      </c>
      <c r="T16" s="29" t="s">
        <v>17</v>
      </c>
      <c r="U16" s="30" t="s">
        <v>19</v>
      </c>
      <c r="V16" s="30" t="s">
        <v>20</v>
      </c>
      <c r="W16" s="30" t="s">
        <v>21</v>
      </c>
      <c r="X16" s="30" t="s">
        <v>22</v>
      </c>
      <c r="Y16" s="30" t="s">
        <v>23</v>
      </c>
      <c r="Z16" s="29" t="s">
        <v>15</v>
      </c>
      <c r="AA16" s="29" t="s">
        <v>16</v>
      </c>
      <c r="AB16" s="29" t="s">
        <v>17</v>
      </c>
      <c r="AC16" s="30" t="s">
        <v>19</v>
      </c>
      <c r="AD16" s="30" t="s">
        <v>20</v>
      </c>
      <c r="AE16" s="30" t="s">
        <v>21</v>
      </c>
      <c r="AF16" s="30" t="s">
        <v>22</v>
      </c>
      <c r="AG16" s="30" t="s">
        <v>23</v>
      </c>
      <c r="AH16" s="29" t="s">
        <v>15</v>
      </c>
      <c r="AI16" s="29" t="s">
        <v>16</v>
      </c>
      <c r="AJ16" s="29" t="s">
        <v>17</v>
      </c>
      <c r="AK16" s="30" t="s">
        <v>19</v>
      </c>
      <c r="AL16" s="30" t="s">
        <v>20</v>
      </c>
      <c r="AM16" s="30" t="s">
        <v>21</v>
      </c>
      <c r="AN16" s="30" t="s">
        <v>22</v>
      </c>
      <c r="AO16" s="30" t="s">
        <v>23</v>
      </c>
      <c r="AP16" s="80"/>
      <c r="AR16" s="46" t="s">
        <v>15</v>
      </c>
      <c r="AS16" s="46">
        <v>13173</v>
      </c>
      <c r="AT16" s="46">
        <f>+AS16-B65</f>
        <v>-14191</v>
      </c>
      <c r="AU16" s="48"/>
    </row>
    <row r="17" spans="1:47" x14ac:dyDescent="0.25">
      <c r="A17" s="2" t="s">
        <v>2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2"/>
      <c r="AM17" s="2"/>
      <c r="AN17" s="2"/>
      <c r="AO17" s="2"/>
      <c r="AP17" s="3">
        <f>SUM(B17:AO17)</f>
        <v>0</v>
      </c>
      <c r="AR17" s="47" t="s">
        <v>16</v>
      </c>
      <c r="AS17" s="47">
        <v>10220</v>
      </c>
      <c r="AT17" s="46">
        <f>+AS17-C65</f>
        <v>-1125</v>
      </c>
      <c r="AU17" s="49"/>
    </row>
    <row r="18" spans="1:47" x14ac:dyDescent="0.25">
      <c r="A18" s="1" t="s">
        <v>3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>
        <v>1000</v>
      </c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>
        <v>1000</v>
      </c>
      <c r="AJ18" s="1"/>
      <c r="AK18" s="1">
        <v>10</v>
      </c>
      <c r="AL18" s="2"/>
      <c r="AM18" s="2"/>
      <c r="AN18" s="2"/>
      <c r="AO18" s="2"/>
      <c r="AP18" s="3">
        <f t="shared" ref="AP18:AP23" si="2">SUM(B18:AO18)</f>
        <v>2010</v>
      </c>
      <c r="AR18" s="47" t="s">
        <v>17</v>
      </c>
      <c r="AS18" s="47">
        <v>33560</v>
      </c>
      <c r="AT18" s="46">
        <f>+AS18-D67</f>
        <v>-8879</v>
      </c>
      <c r="AU18" s="49"/>
    </row>
    <row r="19" spans="1:47" x14ac:dyDescent="0.25">
      <c r="A19" s="1" t="s">
        <v>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2"/>
      <c r="AM19" s="2"/>
      <c r="AN19" s="2"/>
      <c r="AO19" s="2"/>
      <c r="AP19" s="3">
        <f t="shared" si="2"/>
        <v>0</v>
      </c>
      <c r="AR19" s="47" t="s">
        <v>18</v>
      </c>
      <c r="AS19" s="47">
        <v>222</v>
      </c>
      <c r="AT19" s="46">
        <f>+AS19-E67</f>
        <v>137</v>
      </c>
      <c r="AU19" s="49"/>
    </row>
    <row r="20" spans="1:47" x14ac:dyDescent="0.25">
      <c r="A20" s="1" t="s">
        <v>5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>
        <v>330</v>
      </c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>
        <v>5370</v>
      </c>
      <c r="AC20" s="1"/>
      <c r="AD20" s="1"/>
      <c r="AE20" s="1"/>
      <c r="AF20" s="1"/>
      <c r="AG20" s="1"/>
      <c r="AH20" s="1"/>
      <c r="AI20" s="1"/>
      <c r="AJ20" s="1"/>
      <c r="AK20" s="1"/>
      <c r="AL20" s="2"/>
      <c r="AM20" s="2"/>
      <c r="AN20" s="2"/>
      <c r="AO20" s="2"/>
      <c r="AP20" s="3">
        <f t="shared" si="2"/>
        <v>5700</v>
      </c>
      <c r="AR20" s="47" t="s">
        <v>20</v>
      </c>
      <c r="AS20" s="47"/>
      <c r="AT20" s="46">
        <f>+AS20-B69</f>
        <v>0</v>
      </c>
      <c r="AU20" s="49"/>
    </row>
    <row r="21" spans="1:47" x14ac:dyDescent="0.25">
      <c r="A21" s="1" t="s">
        <v>6</v>
      </c>
      <c r="B21" s="1">
        <v>1030</v>
      </c>
      <c r="C21" s="1"/>
      <c r="D21" s="1">
        <v>2120</v>
      </c>
      <c r="E21" s="1"/>
      <c r="F21" s="1"/>
      <c r="G21" s="1"/>
      <c r="H21" s="1"/>
      <c r="I21" s="1"/>
      <c r="J21" s="1">
        <v>41</v>
      </c>
      <c r="K21" s="1"/>
      <c r="L21" s="1"/>
      <c r="M21" s="1"/>
      <c r="N21" s="1"/>
      <c r="O21" s="1"/>
      <c r="P21" s="1"/>
      <c r="Q21" s="1"/>
      <c r="R21" s="1">
        <v>3200</v>
      </c>
      <c r="S21" s="1">
        <v>1450</v>
      </c>
      <c r="T21" s="1">
        <v>2880</v>
      </c>
      <c r="U21" s="1"/>
      <c r="V21" s="1"/>
      <c r="W21" s="1"/>
      <c r="X21" s="1"/>
      <c r="Y21" s="1"/>
      <c r="Z21" s="1">
        <v>4550</v>
      </c>
      <c r="AA21" s="1"/>
      <c r="AB21" s="1"/>
      <c r="AC21" s="1"/>
      <c r="AD21" s="1"/>
      <c r="AE21" s="1"/>
      <c r="AF21" s="1"/>
      <c r="AG21" s="1"/>
      <c r="AH21" s="1">
        <v>1140</v>
      </c>
      <c r="AI21" s="1">
        <v>300</v>
      </c>
      <c r="AJ21" s="1">
        <v>380</v>
      </c>
      <c r="AK21" s="1"/>
      <c r="AL21" s="2"/>
      <c r="AM21" s="2"/>
      <c r="AN21" s="2"/>
      <c r="AO21" s="2"/>
      <c r="AP21" s="3">
        <f t="shared" si="2"/>
        <v>17091</v>
      </c>
      <c r="AR21" s="47" t="s">
        <v>21</v>
      </c>
      <c r="AS21" s="47"/>
      <c r="AT21" s="46">
        <f>+AS21-C69</f>
        <v>0</v>
      </c>
      <c r="AU21" s="49"/>
    </row>
    <row r="22" spans="1:47" x14ac:dyDescent="0.25">
      <c r="A22" s="1" t="s">
        <v>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>
        <v>1850</v>
      </c>
      <c r="M22" s="1"/>
      <c r="N22" s="1"/>
      <c r="O22" s="1"/>
      <c r="P22" s="1"/>
      <c r="Q22" s="1"/>
      <c r="R22" s="1">
        <v>100</v>
      </c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2"/>
      <c r="AM22" s="2"/>
      <c r="AN22" s="2"/>
      <c r="AO22" s="2"/>
      <c r="AP22" s="3">
        <f t="shared" si="2"/>
        <v>1950</v>
      </c>
      <c r="AR22" s="47" t="s">
        <v>22</v>
      </c>
      <c r="AS22" s="47"/>
      <c r="AT22" s="46">
        <f>+AS22-D71</f>
        <v>0</v>
      </c>
      <c r="AU22" s="49"/>
    </row>
    <row r="23" spans="1:47" ht="15.75" thickBot="1" x14ac:dyDescent="0.3">
      <c r="A23" s="5" t="s">
        <v>8</v>
      </c>
      <c r="B23" s="1">
        <v>50</v>
      </c>
      <c r="C23" s="1"/>
      <c r="D23" s="1">
        <v>5030</v>
      </c>
      <c r="E23" s="1"/>
      <c r="F23" s="1"/>
      <c r="G23" s="1"/>
      <c r="H23" s="1"/>
      <c r="I23" s="1"/>
      <c r="J23" s="1"/>
      <c r="K23" s="1"/>
      <c r="L23" s="1">
        <v>3120</v>
      </c>
      <c r="M23" s="1"/>
      <c r="N23" s="1"/>
      <c r="O23" s="1"/>
      <c r="P23" s="1"/>
      <c r="Q23" s="1"/>
      <c r="R23" s="1">
        <v>50</v>
      </c>
      <c r="S23" s="1">
        <v>430</v>
      </c>
      <c r="T23" s="1">
        <v>305</v>
      </c>
      <c r="U23" s="1"/>
      <c r="V23" s="1"/>
      <c r="W23" s="1"/>
      <c r="X23" s="1"/>
      <c r="Y23" s="1"/>
      <c r="Z23" s="1">
        <v>170</v>
      </c>
      <c r="AA23" s="1">
        <v>30</v>
      </c>
      <c r="AB23" s="1"/>
      <c r="AC23" s="1"/>
      <c r="AD23" s="1"/>
      <c r="AE23" s="1"/>
      <c r="AF23" s="1"/>
      <c r="AG23" s="1"/>
      <c r="AH23" s="1"/>
      <c r="AI23" s="1"/>
      <c r="AJ23" s="1">
        <v>2800</v>
      </c>
      <c r="AK23" s="1"/>
      <c r="AL23" s="2"/>
      <c r="AM23" s="2">
        <v>10</v>
      </c>
      <c r="AN23" s="2"/>
      <c r="AO23" s="2"/>
      <c r="AP23" s="3">
        <f t="shared" si="2"/>
        <v>11995</v>
      </c>
      <c r="AR23" s="47" t="s">
        <v>23</v>
      </c>
      <c r="AS23" s="47"/>
      <c r="AT23" s="46">
        <f>+AS23-E71</f>
        <v>0</v>
      </c>
      <c r="AU23" s="49"/>
    </row>
    <row r="24" spans="1:47" ht="15.75" thickBot="1" x14ac:dyDescent="0.3">
      <c r="A24" s="6" t="s">
        <v>9</v>
      </c>
      <c r="B24" s="19">
        <f>SUM(B17:B23)</f>
        <v>1080</v>
      </c>
      <c r="C24" s="19">
        <f t="shared" ref="C24:AO24" si="3">SUM(C17:C23)</f>
        <v>0</v>
      </c>
      <c r="D24" s="19">
        <f t="shared" si="3"/>
        <v>7150</v>
      </c>
      <c r="E24" s="19">
        <f t="shared" si="3"/>
        <v>0</v>
      </c>
      <c r="F24" s="19">
        <f t="shared" si="3"/>
        <v>0</v>
      </c>
      <c r="G24" s="19">
        <f t="shared" si="3"/>
        <v>0</v>
      </c>
      <c r="H24" s="19">
        <f t="shared" si="3"/>
        <v>0</v>
      </c>
      <c r="I24" s="19">
        <f t="shared" si="3"/>
        <v>0</v>
      </c>
      <c r="J24" s="19">
        <f t="shared" si="3"/>
        <v>41</v>
      </c>
      <c r="K24" s="19">
        <f t="shared" si="3"/>
        <v>0</v>
      </c>
      <c r="L24" s="19">
        <f>SUM(L17:L23)</f>
        <v>5300</v>
      </c>
      <c r="M24" s="19">
        <f t="shared" si="3"/>
        <v>0</v>
      </c>
      <c r="N24" s="19">
        <f t="shared" si="3"/>
        <v>0</v>
      </c>
      <c r="O24" s="19">
        <f t="shared" si="3"/>
        <v>0</v>
      </c>
      <c r="P24" s="19">
        <f t="shared" si="3"/>
        <v>0</v>
      </c>
      <c r="Q24" s="19">
        <f t="shared" si="3"/>
        <v>0</v>
      </c>
      <c r="R24" s="19">
        <f t="shared" si="3"/>
        <v>3350</v>
      </c>
      <c r="S24" s="19">
        <f t="shared" si="3"/>
        <v>2880</v>
      </c>
      <c r="T24" s="19">
        <f t="shared" si="3"/>
        <v>3185</v>
      </c>
      <c r="U24" s="19">
        <f t="shared" si="3"/>
        <v>0</v>
      </c>
      <c r="V24" s="19">
        <f t="shared" si="3"/>
        <v>0</v>
      </c>
      <c r="W24" s="19">
        <f t="shared" si="3"/>
        <v>0</v>
      </c>
      <c r="X24" s="19">
        <f t="shared" si="3"/>
        <v>0</v>
      </c>
      <c r="Y24" s="19">
        <f t="shared" si="3"/>
        <v>0</v>
      </c>
      <c r="Z24" s="19">
        <f t="shared" si="3"/>
        <v>4720</v>
      </c>
      <c r="AA24" s="19">
        <f t="shared" si="3"/>
        <v>30</v>
      </c>
      <c r="AB24" s="19">
        <f t="shared" si="3"/>
        <v>5370</v>
      </c>
      <c r="AC24" s="19">
        <f t="shared" si="3"/>
        <v>0</v>
      </c>
      <c r="AD24" s="19">
        <f t="shared" si="3"/>
        <v>0</v>
      </c>
      <c r="AE24" s="19">
        <f t="shared" si="3"/>
        <v>0</v>
      </c>
      <c r="AF24" s="19">
        <f t="shared" si="3"/>
        <v>0</v>
      </c>
      <c r="AG24" s="19">
        <f t="shared" si="3"/>
        <v>0</v>
      </c>
      <c r="AH24" s="19">
        <f t="shared" si="3"/>
        <v>1140</v>
      </c>
      <c r="AI24" s="19">
        <f t="shared" si="3"/>
        <v>1300</v>
      </c>
      <c r="AJ24" s="19">
        <f t="shared" si="3"/>
        <v>3180</v>
      </c>
      <c r="AK24" s="19">
        <f t="shared" si="3"/>
        <v>10</v>
      </c>
      <c r="AL24" s="19">
        <f t="shared" si="3"/>
        <v>0</v>
      </c>
      <c r="AM24" s="19">
        <f t="shared" si="3"/>
        <v>10</v>
      </c>
      <c r="AN24" s="19">
        <f t="shared" si="3"/>
        <v>0</v>
      </c>
      <c r="AO24" s="19">
        <f t="shared" si="3"/>
        <v>0</v>
      </c>
      <c r="AP24" s="31">
        <f>SUM(AP17:AP23)</f>
        <v>38746</v>
      </c>
      <c r="AR24" s="49"/>
      <c r="AS24" s="49"/>
      <c r="AT24" s="49"/>
      <c r="AU24" s="49"/>
    </row>
    <row r="25" spans="1:47" ht="15.75" customHeight="1" x14ac:dyDescent="0.25">
      <c r="A25" s="69" t="s">
        <v>0</v>
      </c>
      <c r="B25" s="81" t="s">
        <v>37</v>
      </c>
      <c r="C25" s="82"/>
      <c r="D25" s="82"/>
      <c r="E25" s="82"/>
      <c r="F25" s="82"/>
      <c r="G25" s="82"/>
      <c r="H25" s="82"/>
      <c r="I25" s="83"/>
      <c r="J25" s="81" t="s">
        <v>38</v>
      </c>
      <c r="K25" s="82"/>
      <c r="L25" s="82"/>
      <c r="M25" s="82"/>
      <c r="N25" s="82"/>
      <c r="O25" s="82"/>
      <c r="P25" s="82"/>
      <c r="Q25" s="83"/>
      <c r="R25" s="81" t="s">
        <v>39</v>
      </c>
      <c r="S25" s="82"/>
      <c r="T25" s="82"/>
      <c r="U25" s="82"/>
      <c r="V25" s="82"/>
      <c r="W25" s="82"/>
      <c r="X25" s="82"/>
      <c r="Y25" s="83"/>
      <c r="Z25" s="81" t="s">
        <v>40</v>
      </c>
      <c r="AA25" s="82"/>
      <c r="AB25" s="82"/>
      <c r="AC25" s="82"/>
      <c r="AD25" s="82"/>
      <c r="AE25" s="82"/>
      <c r="AF25" s="82"/>
      <c r="AG25" s="83"/>
      <c r="AH25" s="81" t="s">
        <v>41</v>
      </c>
      <c r="AI25" s="82"/>
      <c r="AJ25" s="82"/>
      <c r="AK25" s="82"/>
      <c r="AL25" s="82"/>
      <c r="AM25" s="82"/>
      <c r="AN25" s="82"/>
      <c r="AO25" s="84"/>
      <c r="AP25" s="79" t="s">
        <v>1</v>
      </c>
      <c r="AR25" s="49"/>
      <c r="AS25" s="49"/>
      <c r="AT25" s="49"/>
      <c r="AU25" s="49"/>
    </row>
    <row r="26" spans="1:47" s="21" customFormat="1" ht="39.75" customHeight="1" thickBot="1" x14ac:dyDescent="0.3">
      <c r="A26" s="70"/>
      <c r="B26" s="20" t="s">
        <v>15</v>
      </c>
      <c r="C26" s="20" t="s">
        <v>16</v>
      </c>
      <c r="D26" s="20" t="s">
        <v>17</v>
      </c>
      <c r="E26" s="26" t="s">
        <v>19</v>
      </c>
      <c r="F26" s="30" t="s">
        <v>20</v>
      </c>
      <c r="G26" s="30" t="s">
        <v>21</v>
      </c>
      <c r="H26" s="30" t="s">
        <v>22</v>
      </c>
      <c r="I26" s="30" t="s">
        <v>23</v>
      </c>
      <c r="J26" s="20" t="s">
        <v>15</v>
      </c>
      <c r="K26" s="20" t="s">
        <v>16</v>
      </c>
      <c r="L26" s="20" t="s">
        <v>17</v>
      </c>
      <c r="M26" s="26" t="s">
        <v>19</v>
      </c>
      <c r="N26" s="30" t="s">
        <v>20</v>
      </c>
      <c r="O26" s="30" t="s">
        <v>21</v>
      </c>
      <c r="P26" s="30" t="s">
        <v>22</v>
      </c>
      <c r="Q26" s="30" t="s">
        <v>23</v>
      </c>
      <c r="R26" s="20" t="s">
        <v>15</v>
      </c>
      <c r="S26" s="20" t="s">
        <v>16</v>
      </c>
      <c r="T26" s="20" t="s">
        <v>17</v>
      </c>
      <c r="U26" s="26" t="s">
        <v>19</v>
      </c>
      <c r="V26" s="30" t="s">
        <v>20</v>
      </c>
      <c r="W26" s="30" t="s">
        <v>21</v>
      </c>
      <c r="X26" s="30" t="s">
        <v>22</v>
      </c>
      <c r="Y26" s="30" t="s">
        <v>23</v>
      </c>
      <c r="Z26" s="20" t="s">
        <v>15</v>
      </c>
      <c r="AA26" s="20" t="s">
        <v>16</v>
      </c>
      <c r="AB26" s="20" t="s">
        <v>17</v>
      </c>
      <c r="AC26" s="26" t="s">
        <v>19</v>
      </c>
      <c r="AD26" s="30" t="s">
        <v>20</v>
      </c>
      <c r="AE26" s="30" t="s">
        <v>21</v>
      </c>
      <c r="AF26" s="30" t="s">
        <v>22</v>
      </c>
      <c r="AG26" s="30" t="s">
        <v>23</v>
      </c>
      <c r="AH26" s="20" t="s">
        <v>15</v>
      </c>
      <c r="AI26" s="20" t="s">
        <v>16</v>
      </c>
      <c r="AJ26" s="20" t="s">
        <v>17</v>
      </c>
      <c r="AK26" s="26" t="s">
        <v>19</v>
      </c>
      <c r="AL26" s="30" t="s">
        <v>20</v>
      </c>
      <c r="AM26" s="30" t="s">
        <v>21</v>
      </c>
      <c r="AN26" s="30" t="s">
        <v>22</v>
      </c>
      <c r="AO26" s="30" t="s">
        <v>23</v>
      </c>
      <c r="AP26" s="80"/>
      <c r="AR26" s="48"/>
      <c r="AS26" s="48"/>
      <c r="AT26" s="48"/>
      <c r="AU26" s="48"/>
    </row>
    <row r="27" spans="1:47" x14ac:dyDescent="0.25">
      <c r="A27" s="2" t="s">
        <v>2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2"/>
      <c r="AM27" s="2"/>
      <c r="AN27" s="2"/>
      <c r="AO27" s="2"/>
      <c r="AP27" s="3">
        <f>SUM(B27:AO27)</f>
        <v>0</v>
      </c>
      <c r="AR27" s="49"/>
      <c r="AS27" s="49"/>
      <c r="AT27" s="49"/>
      <c r="AU27" s="49"/>
    </row>
    <row r="28" spans="1:47" x14ac:dyDescent="0.25">
      <c r="A28" s="1" t="s">
        <v>3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2"/>
      <c r="AM28" s="2"/>
      <c r="AN28" s="2"/>
      <c r="AO28" s="2"/>
      <c r="AP28" s="3">
        <f t="shared" ref="AP28:AP33" si="4">SUM(B28:AO28)</f>
        <v>0</v>
      </c>
      <c r="AR28" s="49"/>
      <c r="AS28" s="49"/>
      <c r="AT28" s="49"/>
      <c r="AU28" s="49"/>
    </row>
    <row r="29" spans="1:47" x14ac:dyDescent="0.25">
      <c r="A29" s="1" t="s">
        <v>4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2"/>
      <c r="AM29" s="2"/>
      <c r="AN29" s="2"/>
      <c r="AO29" s="2"/>
      <c r="AP29" s="3">
        <f t="shared" si="4"/>
        <v>0</v>
      </c>
      <c r="AR29" s="49"/>
      <c r="AS29" s="49"/>
      <c r="AT29" s="49"/>
      <c r="AU29" s="49"/>
    </row>
    <row r="30" spans="1:47" x14ac:dyDescent="0.25">
      <c r="A30" s="1" t="s">
        <v>5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2"/>
      <c r="AM30" s="2"/>
      <c r="AN30" s="2"/>
      <c r="AO30" s="2"/>
      <c r="AP30" s="3">
        <f t="shared" si="4"/>
        <v>0</v>
      </c>
      <c r="AR30" s="49"/>
      <c r="AS30" s="49"/>
      <c r="AT30" s="49"/>
      <c r="AU30" s="49"/>
    </row>
    <row r="31" spans="1:47" x14ac:dyDescent="0.25">
      <c r="A31" s="1" t="s">
        <v>6</v>
      </c>
      <c r="B31" s="1">
        <v>320</v>
      </c>
      <c r="C31" s="1"/>
      <c r="D31" s="1">
        <v>3250</v>
      </c>
      <c r="E31" s="1"/>
      <c r="F31" s="1"/>
      <c r="G31" s="1"/>
      <c r="H31" s="1"/>
      <c r="I31" s="1"/>
      <c r="J31" s="1"/>
      <c r="K31" s="1"/>
      <c r="L31" s="1">
        <v>290</v>
      </c>
      <c r="M31" s="1"/>
      <c r="N31" s="1"/>
      <c r="O31" s="1"/>
      <c r="P31" s="1"/>
      <c r="Q31" s="1"/>
      <c r="R31" s="1">
        <v>1230</v>
      </c>
      <c r="S31" s="1">
        <v>150</v>
      </c>
      <c r="T31" s="1">
        <v>60</v>
      </c>
      <c r="U31" s="1">
        <v>25</v>
      </c>
      <c r="V31" s="1"/>
      <c r="W31" s="1"/>
      <c r="X31" s="1"/>
      <c r="Y31" s="1"/>
      <c r="Z31" s="1">
        <v>3910</v>
      </c>
      <c r="AA31" s="1">
        <v>2100</v>
      </c>
      <c r="AB31" s="1">
        <v>320</v>
      </c>
      <c r="AC31" s="1"/>
      <c r="AD31" s="1"/>
      <c r="AE31" s="1"/>
      <c r="AF31" s="1"/>
      <c r="AG31" s="1"/>
      <c r="AH31" s="1">
        <v>180</v>
      </c>
      <c r="AI31" s="1">
        <v>110</v>
      </c>
      <c r="AJ31" s="1">
        <v>1610</v>
      </c>
      <c r="AK31" s="1"/>
      <c r="AL31" s="2"/>
      <c r="AM31" s="2"/>
      <c r="AN31" s="2"/>
      <c r="AO31" s="2"/>
      <c r="AP31" s="3">
        <f t="shared" si="4"/>
        <v>13555</v>
      </c>
      <c r="AR31" s="49"/>
      <c r="AS31" s="49"/>
      <c r="AT31" s="49"/>
      <c r="AU31" s="49"/>
    </row>
    <row r="32" spans="1:47" x14ac:dyDescent="0.25">
      <c r="A32" s="1" t="s">
        <v>7</v>
      </c>
      <c r="B32" s="1"/>
      <c r="C32" s="1"/>
      <c r="D32" s="1"/>
      <c r="E32" s="1"/>
      <c r="F32" s="1"/>
      <c r="G32" s="1"/>
      <c r="H32" s="1"/>
      <c r="I32" s="1"/>
      <c r="J32" s="1">
        <v>100</v>
      </c>
      <c r="K32" s="1"/>
      <c r="L32" s="1"/>
      <c r="M32" s="1"/>
      <c r="N32" s="1"/>
      <c r="O32" s="1"/>
      <c r="P32" s="1"/>
      <c r="Q32" s="1"/>
      <c r="R32" s="1">
        <v>480</v>
      </c>
      <c r="S32" s="1">
        <v>630</v>
      </c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2"/>
      <c r="AM32" s="2"/>
      <c r="AN32" s="2"/>
      <c r="AO32" s="2"/>
      <c r="AP32" s="3">
        <f t="shared" si="4"/>
        <v>1210</v>
      </c>
      <c r="AR32" s="49"/>
      <c r="AS32" s="49"/>
      <c r="AT32" s="49"/>
      <c r="AU32" s="49"/>
    </row>
    <row r="33" spans="1:47" ht="15.75" thickBot="1" x14ac:dyDescent="0.3">
      <c r="A33" s="5" t="s">
        <v>8</v>
      </c>
      <c r="B33" s="1"/>
      <c r="C33" s="1"/>
      <c r="D33" s="1"/>
      <c r="E33" s="1"/>
      <c r="F33" s="1">
        <v>15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>
        <v>15</v>
      </c>
      <c r="S33" s="1">
        <v>50</v>
      </c>
      <c r="T33" s="1"/>
      <c r="U33" s="1"/>
      <c r="V33" s="1"/>
      <c r="W33" s="1"/>
      <c r="X33" s="1"/>
      <c r="Y33" s="1"/>
      <c r="Z33" s="1">
        <v>20</v>
      </c>
      <c r="AA33" s="1"/>
      <c r="AB33" s="1"/>
      <c r="AC33" s="1"/>
      <c r="AD33" s="1"/>
      <c r="AE33" s="1"/>
      <c r="AF33" s="1"/>
      <c r="AG33" s="1"/>
      <c r="AH33" s="1">
        <v>50</v>
      </c>
      <c r="AI33" s="1"/>
      <c r="AJ33" s="1"/>
      <c r="AK33" s="1"/>
      <c r="AL33" s="2"/>
      <c r="AM33" s="2"/>
      <c r="AN33" s="2"/>
      <c r="AO33" s="2"/>
      <c r="AP33" s="3">
        <f t="shared" si="4"/>
        <v>150</v>
      </c>
      <c r="AR33" s="49"/>
      <c r="AS33" s="49"/>
      <c r="AT33" s="49"/>
      <c r="AU33" s="49"/>
    </row>
    <row r="34" spans="1:47" ht="15.75" thickBot="1" x14ac:dyDescent="0.3">
      <c r="A34" s="6" t="s">
        <v>9</v>
      </c>
      <c r="B34" s="19">
        <f>SUM(B27:B33)</f>
        <v>320</v>
      </c>
      <c r="C34" s="19">
        <f t="shared" ref="C34:AO34" si="5">SUM(C27:C33)</f>
        <v>0</v>
      </c>
      <c r="D34" s="19">
        <f t="shared" si="5"/>
        <v>3250</v>
      </c>
      <c r="E34" s="19">
        <f t="shared" si="5"/>
        <v>0</v>
      </c>
      <c r="F34" s="19">
        <f t="shared" si="5"/>
        <v>15</v>
      </c>
      <c r="G34" s="19">
        <f t="shared" si="5"/>
        <v>0</v>
      </c>
      <c r="H34" s="19">
        <f t="shared" si="5"/>
        <v>0</v>
      </c>
      <c r="I34" s="19">
        <f t="shared" si="5"/>
        <v>0</v>
      </c>
      <c r="J34" s="19">
        <f t="shared" si="5"/>
        <v>100</v>
      </c>
      <c r="K34" s="19">
        <f t="shared" si="5"/>
        <v>0</v>
      </c>
      <c r="L34" s="19">
        <f t="shared" si="5"/>
        <v>290</v>
      </c>
      <c r="M34" s="19">
        <f t="shared" si="5"/>
        <v>0</v>
      </c>
      <c r="N34" s="19">
        <f t="shared" si="5"/>
        <v>0</v>
      </c>
      <c r="O34" s="19">
        <f t="shared" si="5"/>
        <v>0</v>
      </c>
      <c r="P34" s="19">
        <f t="shared" si="5"/>
        <v>0</v>
      </c>
      <c r="Q34" s="19">
        <f t="shared" si="5"/>
        <v>0</v>
      </c>
      <c r="R34" s="19">
        <f t="shared" si="5"/>
        <v>1725</v>
      </c>
      <c r="S34" s="19">
        <f t="shared" si="5"/>
        <v>830</v>
      </c>
      <c r="T34" s="19">
        <f t="shared" si="5"/>
        <v>60</v>
      </c>
      <c r="U34" s="19">
        <f t="shared" si="5"/>
        <v>25</v>
      </c>
      <c r="V34" s="19">
        <f t="shared" si="5"/>
        <v>0</v>
      </c>
      <c r="W34" s="19">
        <f t="shared" si="5"/>
        <v>0</v>
      </c>
      <c r="X34" s="19">
        <f t="shared" si="5"/>
        <v>0</v>
      </c>
      <c r="Y34" s="19">
        <f t="shared" si="5"/>
        <v>0</v>
      </c>
      <c r="Z34" s="19">
        <f t="shared" si="5"/>
        <v>3930</v>
      </c>
      <c r="AA34" s="19">
        <f t="shared" si="5"/>
        <v>2100</v>
      </c>
      <c r="AB34" s="19">
        <f t="shared" si="5"/>
        <v>320</v>
      </c>
      <c r="AC34" s="19">
        <f t="shared" si="5"/>
        <v>0</v>
      </c>
      <c r="AD34" s="19">
        <f t="shared" si="5"/>
        <v>0</v>
      </c>
      <c r="AE34" s="19">
        <f t="shared" si="5"/>
        <v>0</v>
      </c>
      <c r="AF34" s="19">
        <f t="shared" si="5"/>
        <v>0</v>
      </c>
      <c r="AG34" s="19">
        <f t="shared" si="5"/>
        <v>0</v>
      </c>
      <c r="AH34" s="19">
        <f t="shared" si="5"/>
        <v>230</v>
      </c>
      <c r="AI34" s="19">
        <f t="shared" si="5"/>
        <v>110</v>
      </c>
      <c r="AJ34" s="19">
        <f t="shared" si="5"/>
        <v>1610</v>
      </c>
      <c r="AK34" s="19">
        <f t="shared" si="5"/>
        <v>0</v>
      </c>
      <c r="AL34" s="19">
        <f t="shared" si="5"/>
        <v>0</v>
      </c>
      <c r="AM34" s="19">
        <f t="shared" si="5"/>
        <v>0</v>
      </c>
      <c r="AN34" s="19">
        <f t="shared" si="5"/>
        <v>0</v>
      </c>
      <c r="AO34" s="19">
        <f t="shared" si="5"/>
        <v>0</v>
      </c>
      <c r="AP34" s="31">
        <f>SUM(AP27:AP33)</f>
        <v>14915</v>
      </c>
      <c r="AR34" s="49"/>
      <c r="AS34" s="49"/>
      <c r="AT34" s="49"/>
      <c r="AU34" s="49"/>
    </row>
    <row r="35" spans="1:47" ht="15.75" customHeight="1" x14ac:dyDescent="0.25">
      <c r="A35" s="69" t="s">
        <v>0</v>
      </c>
      <c r="B35" s="86" t="s">
        <v>42</v>
      </c>
      <c r="C35" s="87"/>
      <c r="D35" s="87"/>
      <c r="E35" s="87"/>
      <c r="F35" s="87"/>
      <c r="G35" s="87"/>
      <c r="H35" s="87"/>
      <c r="I35" s="88"/>
      <c r="J35" s="86" t="s">
        <v>43</v>
      </c>
      <c r="K35" s="87"/>
      <c r="L35" s="87"/>
      <c r="M35" s="87"/>
      <c r="N35" s="87"/>
      <c r="O35" s="87"/>
      <c r="P35" s="87"/>
      <c r="Q35" s="88"/>
      <c r="R35" s="81" t="s">
        <v>44</v>
      </c>
      <c r="S35" s="82"/>
      <c r="T35" s="82"/>
      <c r="U35" s="82"/>
      <c r="V35" s="82"/>
      <c r="W35" s="82"/>
      <c r="X35" s="82"/>
      <c r="Y35" s="83"/>
      <c r="Z35" s="81" t="s">
        <v>45</v>
      </c>
      <c r="AA35" s="82"/>
      <c r="AB35" s="82"/>
      <c r="AC35" s="82"/>
      <c r="AD35" s="82"/>
      <c r="AE35" s="82"/>
      <c r="AF35" s="82"/>
      <c r="AG35" s="83"/>
      <c r="AH35" s="81" t="s">
        <v>46</v>
      </c>
      <c r="AI35" s="82"/>
      <c r="AJ35" s="82"/>
      <c r="AK35" s="82"/>
      <c r="AL35" s="82"/>
      <c r="AM35" s="82"/>
      <c r="AN35" s="82"/>
      <c r="AO35" s="84"/>
      <c r="AP35" s="79" t="s">
        <v>1</v>
      </c>
      <c r="AR35" s="49"/>
      <c r="AS35" s="49"/>
      <c r="AT35" s="49"/>
      <c r="AU35" s="49"/>
    </row>
    <row r="36" spans="1:47" s="21" customFormat="1" ht="57.75" customHeight="1" thickBot="1" x14ac:dyDescent="0.3">
      <c r="A36" s="70"/>
      <c r="B36" s="20" t="s">
        <v>15</v>
      </c>
      <c r="C36" s="20" t="s">
        <v>16</v>
      </c>
      <c r="D36" s="20" t="s">
        <v>17</v>
      </c>
      <c r="E36" s="26" t="s">
        <v>19</v>
      </c>
      <c r="F36" s="30" t="s">
        <v>20</v>
      </c>
      <c r="G36" s="30" t="s">
        <v>21</v>
      </c>
      <c r="H36" s="30" t="s">
        <v>22</v>
      </c>
      <c r="I36" s="30" t="s">
        <v>23</v>
      </c>
      <c r="J36" s="20" t="s">
        <v>15</v>
      </c>
      <c r="K36" s="20" t="s">
        <v>16</v>
      </c>
      <c r="L36" s="20" t="s">
        <v>17</v>
      </c>
      <c r="M36" s="26" t="s">
        <v>19</v>
      </c>
      <c r="N36" s="30" t="s">
        <v>20</v>
      </c>
      <c r="O36" s="30" t="s">
        <v>21</v>
      </c>
      <c r="P36" s="30" t="s">
        <v>22</v>
      </c>
      <c r="Q36" s="30" t="s">
        <v>23</v>
      </c>
      <c r="R36" s="20" t="s">
        <v>15</v>
      </c>
      <c r="S36" s="20" t="s">
        <v>16</v>
      </c>
      <c r="T36" s="20" t="s">
        <v>17</v>
      </c>
      <c r="U36" s="26" t="s">
        <v>19</v>
      </c>
      <c r="V36" s="30" t="s">
        <v>20</v>
      </c>
      <c r="W36" s="30" t="s">
        <v>21</v>
      </c>
      <c r="X36" s="30" t="s">
        <v>22</v>
      </c>
      <c r="Y36" s="30" t="s">
        <v>23</v>
      </c>
      <c r="Z36" s="20" t="s">
        <v>15</v>
      </c>
      <c r="AA36" s="20" t="s">
        <v>16</v>
      </c>
      <c r="AB36" s="20" t="s">
        <v>17</v>
      </c>
      <c r="AC36" s="26" t="s">
        <v>19</v>
      </c>
      <c r="AD36" s="30" t="s">
        <v>20</v>
      </c>
      <c r="AE36" s="30" t="s">
        <v>21</v>
      </c>
      <c r="AF36" s="30" t="s">
        <v>22</v>
      </c>
      <c r="AG36" s="30" t="s">
        <v>23</v>
      </c>
      <c r="AH36" s="20" t="s">
        <v>15</v>
      </c>
      <c r="AI36" s="20" t="s">
        <v>16</v>
      </c>
      <c r="AJ36" s="20" t="s">
        <v>17</v>
      </c>
      <c r="AK36" s="26" t="s">
        <v>19</v>
      </c>
      <c r="AL36" s="30" t="s">
        <v>20</v>
      </c>
      <c r="AM36" s="30" t="s">
        <v>21</v>
      </c>
      <c r="AN36" s="30" t="s">
        <v>22</v>
      </c>
      <c r="AO36" s="30" t="s">
        <v>23</v>
      </c>
      <c r="AP36" s="80"/>
    </row>
    <row r="37" spans="1:47" x14ac:dyDescent="0.25">
      <c r="A37" s="2" t="s">
        <v>2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2"/>
      <c r="AM37" s="2"/>
      <c r="AN37" s="2"/>
      <c r="AO37" s="2"/>
      <c r="AP37" s="3">
        <f>SUM(B37:AO37)</f>
        <v>0</v>
      </c>
    </row>
    <row r="38" spans="1:47" x14ac:dyDescent="0.25">
      <c r="A38" s="1" t="s">
        <v>3</v>
      </c>
      <c r="B38" s="1"/>
      <c r="C38" s="1"/>
      <c r="D38" s="1"/>
      <c r="E38" s="1"/>
      <c r="F38" s="1"/>
      <c r="G38" s="1"/>
      <c r="H38" s="1"/>
      <c r="I38" s="1"/>
      <c r="J38" s="1"/>
      <c r="K38" s="1">
        <v>30</v>
      </c>
      <c r="L38" s="1"/>
      <c r="M38" s="1"/>
      <c r="N38" s="1"/>
      <c r="O38" s="1"/>
      <c r="P38" s="1"/>
      <c r="Q38" s="1"/>
      <c r="R38" s="1"/>
      <c r="S38" s="1">
        <v>30</v>
      </c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2"/>
      <c r="AM38" s="2"/>
      <c r="AN38" s="2"/>
      <c r="AO38" s="2"/>
      <c r="AP38" s="3">
        <f t="shared" ref="AP38:AP43" si="6">SUM(B38:AO38)</f>
        <v>60</v>
      </c>
    </row>
    <row r="39" spans="1:47" x14ac:dyDescent="0.25">
      <c r="A39" s="1" t="s">
        <v>4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2"/>
      <c r="AM39" s="2"/>
      <c r="AN39" s="2"/>
      <c r="AO39" s="2"/>
      <c r="AP39" s="3">
        <f t="shared" si="6"/>
        <v>0</v>
      </c>
    </row>
    <row r="40" spans="1:47" x14ac:dyDescent="0.25">
      <c r="A40" s="1" t="s">
        <v>5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2"/>
      <c r="AM40" s="2"/>
      <c r="AN40" s="2"/>
      <c r="AO40" s="2"/>
      <c r="AP40" s="3">
        <f t="shared" si="6"/>
        <v>0</v>
      </c>
    </row>
    <row r="41" spans="1:47" x14ac:dyDescent="0.25">
      <c r="A41" s="1" t="s">
        <v>6</v>
      </c>
      <c r="B41" s="1">
        <v>516</v>
      </c>
      <c r="C41" s="1"/>
      <c r="D41" s="1">
        <v>213</v>
      </c>
      <c r="E41" s="1"/>
      <c r="F41" s="1"/>
      <c r="G41" s="1"/>
      <c r="H41" s="1"/>
      <c r="I41" s="1"/>
      <c r="J41" s="1">
        <v>1225</v>
      </c>
      <c r="K41" s="1"/>
      <c r="L41" s="1"/>
      <c r="M41" s="1"/>
      <c r="N41" s="1"/>
      <c r="O41" s="1"/>
      <c r="P41" s="1"/>
      <c r="Q41" s="1"/>
      <c r="R41" s="1">
        <v>1230</v>
      </c>
      <c r="S41" s="1"/>
      <c r="T41" s="1">
        <v>530</v>
      </c>
      <c r="U41" s="1"/>
      <c r="V41" s="1"/>
      <c r="W41" s="1"/>
      <c r="X41" s="1"/>
      <c r="Y41" s="1"/>
      <c r="Z41" s="1"/>
      <c r="AA41" s="1">
        <v>310</v>
      </c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2"/>
      <c r="AM41" s="2"/>
      <c r="AN41" s="2"/>
      <c r="AO41" s="2"/>
      <c r="AP41" s="3">
        <f t="shared" si="6"/>
        <v>4024</v>
      </c>
    </row>
    <row r="42" spans="1:47" x14ac:dyDescent="0.25">
      <c r="A42" s="1" t="s">
        <v>7</v>
      </c>
      <c r="B42" s="1"/>
      <c r="C42" s="1">
        <v>500</v>
      </c>
      <c r="D42" s="1"/>
      <c r="E42" s="1"/>
      <c r="F42" s="1"/>
      <c r="G42" s="1"/>
      <c r="H42" s="1"/>
      <c r="I42" s="1"/>
      <c r="J42" s="1"/>
      <c r="K42" s="1">
        <v>850</v>
      </c>
      <c r="L42" s="1"/>
      <c r="M42" s="1"/>
      <c r="N42" s="1"/>
      <c r="O42" s="1"/>
      <c r="P42" s="1"/>
      <c r="Q42" s="1"/>
      <c r="R42" s="1">
        <v>30</v>
      </c>
      <c r="S42" s="1">
        <v>180</v>
      </c>
      <c r="T42" s="1"/>
      <c r="U42" s="1"/>
      <c r="V42" s="1"/>
      <c r="W42" s="1"/>
      <c r="X42" s="1"/>
      <c r="Y42" s="1"/>
      <c r="Z42" s="1">
        <v>120</v>
      </c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2"/>
      <c r="AM42" s="2"/>
      <c r="AN42" s="2"/>
      <c r="AO42" s="2"/>
      <c r="AP42" s="3">
        <f t="shared" si="6"/>
        <v>1680</v>
      </c>
    </row>
    <row r="43" spans="1:47" ht="15.75" thickBot="1" x14ac:dyDescent="0.3">
      <c r="A43" s="5" t="s">
        <v>8</v>
      </c>
      <c r="B43" s="1"/>
      <c r="C43" s="1"/>
      <c r="D43" s="1"/>
      <c r="E43" s="1"/>
      <c r="F43" s="1"/>
      <c r="G43" s="1"/>
      <c r="H43" s="1"/>
      <c r="I43" s="1"/>
      <c r="J43" s="1">
        <v>10</v>
      </c>
      <c r="K43" s="1">
        <v>30</v>
      </c>
      <c r="L43" s="1">
        <v>510</v>
      </c>
      <c r="M43" s="1"/>
      <c r="N43" s="1"/>
      <c r="O43" s="1"/>
      <c r="P43" s="1"/>
      <c r="Q43" s="1"/>
      <c r="R43" s="1">
        <v>230</v>
      </c>
      <c r="S43" s="1">
        <v>740</v>
      </c>
      <c r="T43" s="1">
        <v>85</v>
      </c>
      <c r="U43" s="1"/>
      <c r="V43" s="1"/>
      <c r="W43" s="1"/>
      <c r="X43" s="1"/>
      <c r="Y43" s="1"/>
      <c r="Z43" s="1"/>
      <c r="AA43" s="1">
        <v>205</v>
      </c>
      <c r="AB43" s="1"/>
      <c r="AC43" s="1"/>
      <c r="AD43" s="1"/>
      <c r="AE43" s="1"/>
      <c r="AF43" s="1"/>
      <c r="AG43" s="1"/>
      <c r="AH43" s="1">
        <v>97</v>
      </c>
      <c r="AI43" s="1"/>
      <c r="AJ43" s="1">
        <v>280</v>
      </c>
      <c r="AK43" s="1"/>
      <c r="AL43" s="2"/>
      <c r="AM43" s="2"/>
      <c r="AN43" s="2"/>
      <c r="AO43" s="2"/>
      <c r="AP43" s="3">
        <f t="shared" si="6"/>
        <v>2187</v>
      </c>
    </row>
    <row r="44" spans="1:47" ht="15.75" thickBot="1" x14ac:dyDescent="0.3">
      <c r="A44" s="6" t="s">
        <v>9</v>
      </c>
      <c r="B44" s="19">
        <f>SUM(B37:B43)</f>
        <v>516</v>
      </c>
      <c r="C44" s="19">
        <f t="shared" ref="C44:R44" si="7">SUM(C37:C43)</f>
        <v>500</v>
      </c>
      <c r="D44" s="19">
        <f t="shared" si="7"/>
        <v>213</v>
      </c>
      <c r="E44" s="19">
        <f t="shared" si="7"/>
        <v>0</v>
      </c>
      <c r="F44" s="19">
        <f t="shared" si="7"/>
        <v>0</v>
      </c>
      <c r="G44" s="19">
        <f t="shared" si="7"/>
        <v>0</v>
      </c>
      <c r="H44" s="19">
        <f t="shared" si="7"/>
        <v>0</v>
      </c>
      <c r="I44" s="19">
        <f t="shared" si="7"/>
        <v>0</v>
      </c>
      <c r="J44" s="19">
        <f t="shared" si="7"/>
        <v>1235</v>
      </c>
      <c r="K44" s="19">
        <f t="shared" si="7"/>
        <v>910</v>
      </c>
      <c r="L44" s="19">
        <f t="shared" si="7"/>
        <v>510</v>
      </c>
      <c r="M44" s="19">
        <f t="shared" si="7"/>
        <v>0</v>
      </c>
      <c r="N44" s="19">
        <f t="shared" si="7"/>
        <v>0</v>
      </c>
      <c r="O44" s="19">
        <f t="shared" si="7"/>
        <v>0</v>
      </c>
      <c r="P44" s="19">
        <f t="shared" si="7"/>
        <v>0</v>
      </c>
      <c r="Q44" s="19">
        <f t="shared" si="7"/>
        <v>0</v>
      </c>
      <c r="R44" s="19">
        <f t="shared" si="7"/>
        <v>1490</v>
      </c>
      <c r="S44" s="19">
        <f>SUM(S37:S43)</f>
        <v>950</v>
      </c>
      <c r="T44" s="19">
        <f t="shared" ref="T44:AA44" si="8">SUM(T37:T43)</f>
        <v>615</v>
      </c>
      <c r="U44" s="19">
        <f t="shared" si="8"/>
        <v>0</v>
      </c>
      <c r="V44" s="19">
        <f t="shared" si="8"/>
        <v>0</v>
      </c>
      <c r="W44" s="19">
        <f t="shared" si="8"/>
        <v>0</v>
      </c>
      <c r="X44" s="19">
        <f t="shared" si="8"/>
        <v>0</v>
      </c>
      <c r="Y44" s="19">
        <f t="shared" si="8"/>
        <v>0</v>
      </c>
      <c r="Z44" s="19">
        <f t="shared" si="8"/>
        <v>120</v>
      </c>
      <c r="AA44" s="19">
        <f t="shared" si="8"/>
        <v>515</v>
      </c>
      <c r="AB44" s="19">
        <f>SUM(AB37:AB43)</f>
        <v>0</v>
      </c>
      <c r="AC44" s="19">
        <f t="shared" ref="AC44:AH44" si="9">SUM(AC37:AC43)</f>
        <v>0</v>
      </c>
      <c r="AD44" s="19">
        <f t="shared" si="9"/>
        <v>0</v>
      </c>
      <c r="AE44" s="19">
        <f t="shared" si="9"/>
        <v>0</v>
      </c>
      <c r="AF44" s="19">
        <f t="shared" si="9"/>
        <v>0</v>
      </c>
      <c r="AG44" s="19">
        <f t="shared" si="9"/>
        <v>0</v>
      </c>
      <c r="AH44" s="19">
        <f t="shared" si="9"/>
        <v>97</v>
      </c>
      <c r="AI44" s="19">
        <f>SUM(AI37:AI43)</f>
        <v>0</v>
      </c>
      <c r="AJ44" s="19">
        <f t="shared" ref="AJ44:AO44" si="10">SUM(AJ37:AJ43)</f>
        <v>280</v>
      </c>
      <c r="AK44" s="19">
        <f t="shared" si="10"/>
        <v>0</v>
      </c>
      <c r="AL44" s="19">
        <f t="shared" si="10"/>
        <v>0</v>
      </c>
      <c r="AM44" s="19">
        <f t="shared" si="10"/>
        <v>0</v>
      </c>
      <c r="AN44" s="19">
        <f t="shared" si="10"/>
        <v>0</v>
      </c>
      <c r="AO44" s="19">
        <f t="shared" si="10"/>
        <v>0</v>
      </c>
      <c r="AP44" s="31">
        <f>SUM(AP37:AP43)</f>
        <v>7951</v>
      </c>
    </row>
    <row r="45" spans="1:47" ht="15.75" customHeight="1" x14ac:dyDescent="0.25">
      <c r="A45" s="69" t="s">
        <v>0</v>
      </c>
      <c r="B45" s="81" t="s">
        <v>47</v>
      </c>
      <c r="C45" s="82"/>
      <c r="D45" s="82"/>
      <c r="E45" s="82"/>
      <c r="F45" s="82"/>
      <c r="G45" s="82"/>
      <c r="H45" s="82"/>
      <c r="I45" s="83"/>
      <c r="J45" s="81" t="s">
        <v>48</v>
      </c>
      <c r="K45" s="82"/>
      <c r="L45" s="82"/>
      <c r="M45" s="82"/>
      <c r="N45" s="82"/>
      <c r="O45" s="82"/>
      <c r="P45" s="82"/>
      <c r="Q45" s="82"/>
      <c r="R45" s="82" t="s">
        <v>49</v>
      </c>
      <c r="S45" s="82"/>
      <c r="T45" s="82"/>
      <c r="U45" s="82"/>
      <c r="V45" s="82"/>
      <c r="W45" s="82"/>
      <c r="X45" s="82"/>
      <c r="Y45" s="83"/>
      <c r="Z45" s="81" t="s">
        <v>50</v>
      </c>
      <c r="AA45" s="82"/>
      <c r="AB45" s="82"/>
      <c r="AC45" s="82"/>
      <c r="AD45" s="82"/>
      <c r="AE45" s="82"/>
      <c r="AF45" s="82"/>
      <c r="AG45" s="83"/>
      <c r="AH45" s="81" t="s">
        <v>51</v>
      </c>
      <c r="AI45" s="82"/>
      <c r="AJ45" s="82"/>
      <c r="AK45" s="82"/>
      <c r="AL45" s="82"/>
      <c r="AM45" s="82"/>
      <c r="AN45" s="82"/>
      <c r="AO45" s="84"/>
      <c r="AP45" s="79" t="s">
        <v>1</v>
      </c>
    </row>
    <row r="46" spans="1:47" s="21" customFormat="1" ht="45" customHeight="1" thickBot="1" x14ac:dyDescent="0.3">
      <c r="A46" s="70"/>
      <c r="B46" s="44" t="s">
        <v>15</v>
      </c>
      <c r="C46" s="44" t="s">
        <v>16</v>
      </c>
      <c r="D46" s="44" t="s">
        <v>17</v>
      </c>
      <c r="E46" s="45" t="s">
        <v>19</v>
      </c>
      <c r="F46" s="33" t="s">
        <v>20</v>
      </c>
      <c r="G46" s="33" t="s">
        <v>21</v>
      </c>
      <c r="H46" s="33" t="s">
        <v>22</v>
      </c>
      <c r="I46" s="33" t="s">
        <v>23</v>
      </c>
      <c r="J46" s="20" t="s">
        <v>15</v>
      </c>
      <c r="K46" s="20" t="s">
        <v>16</v>
      </c>
      <c r="L46" s="20" t="s">
        <v>17</v>
      </c>
      <c r="M46" s="26" t="s">
        <v>19</v>
      </c>
      <c r="N46" s="30" t="s">
        <v>20</v>
      </c>
      <c r="O46" s="30" t="s">
        <v>21</v>
      </c>
      <c r="P46" s="30" t="s">
        <v>22</v>
      </c>
      <c r="Q46" s="30" t="s">
        <v>23</v>
      </c>
      <c r="R46" s="20" t="s">
        <v>15</v>
      </c>
      <c r="S46" s="20" t="s">
        <v>16</v>
      </c>
      <c r="T46" s="20" t="s">
        <v>17</v>
      </c>
      <c r="U46" s="26" t="s">
        <v>19</v>
      </c>
      <c r="V46" s="30" t="s">
        <v>20</v>
      </c>
      <c r="W46" s="30" t="s">
        <v>21</v>
      </c>
      <c r="X46" s="30" t="s">
        <v>22</v>
      </c>
      <c r="Y46" s="30" t="s">
        <v>23</v>
      </c>
      <c r="Z46" s="20" t="s">
        <v>15</v>
      </c>
      <c r="AA46" s="20" t="s">
        <v>16</v>
      </c>
      <c r="AB46" s="20" t="s">
        <v>17</v>
      </c>
      <c r="AC46" s="26" t="s">
        <v>19</v>
      </c>
      <c r="AD46" s="30" t="s">
        <v>20</v>
      </c>
      <c r="AE46" s="30" t="s">
        <v>21</v>
      </c>
      <c r="AF46" s="30" t="s">
        <v>22</v>
      </c>
      <c r="AG46" s="30" t="s">
        <v>23</v>
      </c>
      <c r="AH46" s="20" t="s">
        <v>15</v>
      </c>
      <c r="AI46" s="20" t="s">
        <v>16</v>
      </c>
      <c r="AJ46" s="20" t="s">
        <v>17</v>
      </c>
      <c r="AK46" s="26" t="s">
        <v>19</v>
      </c>
      <c r="AL46" s="30" t="s">
        <v>20</v>
      </c>
      <c r="AM46" s="30" t="s">
        <v>21</v>
      </c>
      <c r="AN46" s="30" t="s">
        <v>22</v>
      </c>
      <c r="AO46" s="30" t="s">
        <v>23</v>
      </c>
      <c r="AP46" s="80"/>
    </row>
    <row r="47" spans="1:47" x14ac:dyDescent="0.25">
      <c r="A47" s="22" t="s">
        <v>2</v>
      </c>
      <c r="B47" s="50"/>
      <c r="C47" s="50"/>
      <c r="D47" s="50"/>
      <c r="E47" s="50"/>
      <c r="F47" s="50"/>
      <c r="G47" s="50"/>
      <c r="H47" s="50"/>
      <c r="I47" s="50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32"/>
      <c r="AA47" s="32"/>
      <c r="AB47" s="32"/>
      <c r="AC47" s="32"/>
      <c r="AD47" s="32"/>
      <c r="AE47" s="32"/>
      <c r="AF47" s="32"/>
      <c r="AG47" s="32"/>
      <c r="AH47" s="50"/>
      <c r="AI47" s="50"/>
      <c r="AJ47" s="50"/>
      <c r="AK47" s="50"/>
      <c r="AL47" s="51"/>
      <c r="AM47" s="51"/>
      <c r="AN47" s="51"/>
      <c r="AO47" s="51"/>
      <c r="AP47" s="3">
        <f>SUM(B47:AO47)</f>
        <v>0</v>
      </c>
    </row>
    <row r="48" spans="1:47" x14ac:dyDescent="0.25">
      <c r="A48" s="23" t="s">
        <v>3</v>
      </c>
      <c r="B48" s="50"/>
      <c r="C48" s="50"/>
      <c r="D48" s="50"/>
      <c r="E48" s="50"/>
      <c r="F48" s="50"/>
      <c r="G48" s="50"/>
      <c r="H48" s="50"/>
      <c r="I48" s="50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32"/>
      <c r="AA48" s="32"/>
      <c r="AB48" s="32"/>
      <c r="AC48" s="32"/>
      <c r="AD48" s="32"/>
      <c r="AE48" s="32"/>
      <c r="AF48" s="32"/>
      <c r="AG48" s="32"/>
      <c r="AH48" s="50"/>
      <c r="AI48" s="50"/>
      <c r="AJ48" s="50"/>
      <c r="AK48" s="50"/>
      <c r="AL48" s="51"/>
      <c r="AM48" s="51"/>
      <c r="AN48" s="51"/>
      <c r="AO48" s="51"/>
      <c r="AP48" s="3">
        <f t="shared" ref="AP48:AP53" si="11">SUM(B48:AO48)</f>
        <v>0</v>
      </c>
    </row>
    <row r="49" spans="1:42" x14ac:dyDescent="0.25">
      <c r="A49" s="23" t="s">
        <v>4</v>
      </c>
      <c r="B49" s="50"/>
      <c r="C49" s="50"/>
      <c r="D49" s="50"/>
      <c r="E49" s="50"/>
      <c r="F49" s="50"/>
      <c r="G49" s="50"/>
      <c r="H49" s="50"/>
      <c r="I49" s="50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32"/>
      <c r="AA49" s="32"/>
      <c r="AB49" s="32"/>
      <c r="AC49" s="32"/>
      <c r="AD49" s="32"/>
      <c r="AE49" s="32"/>
      <c r="AF49" s="32"/>
      <c r="AG49" s="32"/>
      <c r="AH49" s="50"/>
      <c r="AI49" s="50"/>
      <c r="AJ49" s="50"/>
      <c r="AK49" s="50"/>
      <c r="AL49" s="51"/>
      <c r="AM49" s="51"/>
      <c r="AN49" s="51"/>
      <c r="AO49" s="51"/>
      <c r="AP49" s="3">
        <f t="shared" si="11"/>
        <v>0</v>
      </c>
    </row>
    <row r="50" spans="1:42" x14ac:dyDescent="0.25">
      <c r="A50" s="23" t="s">
        <v>5</v>
      </c>
      <c r="B50" s="50"/>
      <c r="C50" s="50"/>
      <c r="D50" s="50"/>
      <c r="E50" s="50"/>
      <c r="F50" s="50"/>
      <c r="G50" s="50"/>
      <c r="H50" s="50"/>
      <c r="I50" s="50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32"/>
      <c r="AA50" s="32"/>
      <c r="AB50" s="32"/>
      <c r="AC50" s="32"/>
      <c r="AD50" s="32"/>
      <c r="AE50" s="32"/>
      <c r="AF50" s="32"/>
      <c r="AG50" s="32"/>
      <c r="AH50" s="50"/>
      <c r="AI50" s="50"/>
      <c r="AJ50" s="50"/>
      <c r="AK50" s="50"/>
      <c r="AL50" s="51"/>
      <c r="AM50" s="51"/>
      <c r="AN50" s="51"/>
      <c r="AO50" s="51"/>
      <c r="AP50" s="3">
        <f t="shared" si="11"/>
        <v>0</v>
      </c>
    </row>
    <row r="51" spans="1:42" x14ac:dyDescent="0.25">
      <c r="A51" s="23" t="s">
        <v>6</v>
      </c>
      <c r="B51" s="50"/>
      <c r="C51" s="50"/>
      <c r="D51" s="50"/>
      <c r="E51" s="50"/>
      <c r="F51" s="50"/>
      <c r="G51" s="50"/>
      <c r="H51" s="50"/>
      <c r="I51" s="50"/>
      <c r="J51" s="4">
        <v>2030</v>
      </c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32"/>
      <c r="AA51" s="32"/>
      <c r="AB51" s="32"/>
      <c r="AC51" s="32"/>
      <c r="AD51" s="32"/>
      <c r="AE51" s="32"/>
      <c r="AF51" s="32"/>
      <c r="AG51" s="32"/>
      <c r="AH51" s="50"/>
      <c r="AI51" s="50"/>
      <c r="AJ51" s="50"/>
      <c r="AK51" s="50"/>
      <c r="AL51" s="51"/>
      <c r="AM51" s="51"/>
      <c r="AN51" s="51"/>
      <c r="AO51" s="51"/>
      <c r="AP51" s="3">
        <f t="shared" si="11"/>
        <v>2030</v>
      </c>
    </row>
    <row r="52" spans="1:42" x14ac:dyDescent="0.25">
      <c r="A52" s="23" t="s">
        <v>7</v>
      </c>
      <c r="B52" s="50"/>
      <c r="C52" s="50"/>
      <c r="D52" s="50"/>
      <c r="E52" s="50"/>
      <c r="F52" s="50"/>
      <c r="G52" s="50"/>
      <c r="H52" s="50"/>
      <c r="I52" s="50"/>
      <c r="J52" s="4"/>
      <c r="K52" s="4"/>
      <c r="L52" s="4"/>
      <c r="M52" s="4"/>
      <c r="N52" s="4"/>
      <c r="O52" s="4"/>
      <c r="P52" s="4"/>
      <c r="Q52" s="4"/>
      <c r="R52" s="4">
        <v>150</v>
      </c>
      <c r="S52" s="4"/>
      <c r="T52" s="4"/>
      <c r="U52" s="4"/>
      <c r="V52" s="4"/>
      <c r="W52" s="4"/>
      <c r="X52" s="4"/>
      <c r="Y52" s="4"/>
      <c r="Z52" s="32"/>
      <c r="AA52" s="32"/>
      <c r="AB52" s="32"/>
      <c r="AC52" s="32"/>
      <c r="AD52" s="32"/>
      <c r="AE52" s="32"/>
      <c r="AF52" s="32"/>
      <c r="AG52" s="32"/>
      <c r="AH52" s="50"/>
      <c r="AI52" s="50"/>
      <c r="AJ52" s="50"/>
      <c r="AK52" s="50"/>
      <c r="AL52" s="51"/>
      <c r="AM52" s="51"/>
      <c r="AN52" s="51"/>
      <c r="AO52" s="51"/>
      <c r="AP52" s="3">
        <f t="shared" si="11"/>
        <v>150</v>
      </c>
    </row>
    <row r="53" spans="1:42" ht="15.75" thickBot="1" x14ac:dyDescent="0.3">
      <c r="A53" s="24" t="s">
        <v>8</v>
      </c>
      <c r="B53" s="50"/>
      <c r="C53" s="50"/>
      <c r="D53" s="50"/>
      <c r="E53" s="50"/>
      <c r="F53" s="50">
        <v>20</v>
      </c>
      <c r="G53" s="50"/>
      <c r="H53" s="50"/>
      <c r="I53" s="50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32"/>
      <c r="AA53" s="32"/>
      <c r="AB53" s="32"/>
      <c r="AC53" s="32"/>
      <c r="AD53" s="32"/>
      <c r="AE53" s="32"/>
      <c r="AF53" s="32"/>
      <c r="AG53" s="32"/>
      <c r="AH53" s="50"/>
      <c r="AI53" s="50"/>
      <c r="AJ53" s="50"/>
      <c r="AK53" s="50"/>
      <c r="AL53" s="51"/>
      <c r="AM53" s="51"/>
      <c r="AN53" s="51"/>
      <c r="AO53" s="51"/>
      <c r="AP53" s="3">
        <f t="shared" si="11"/>
        <v>20</v>
      </c>
    </row>
    <row r="54" spans="1:42" ht="15.75" thickBot="1" x14ac:dyDescent="0.3">
      <c r="A54" s="6" t="s">
        <v>9</v>
      </c>
      <c r="B54" s="19">
        <f>SUM(B47:B53)</f>
        <v>0</v>
      </c>
      <c r="C54" s="19">
        <f t="shared" ref="C54:R54" si="12">SUM(C47:C53)</f>
        <v>0</v>
      </c>
      <c r="D54" s="19">
        <f t="shared" si="12"/>
        <v>0</v>
      </c>
      <c r="E54" s="19">
        <f t="shared" si="12"/>
        <v>0</v>
      </c>
      <c r="F54" s="19">
        <f t="shared" si="12"/>
        <v>20</v>
      </c>
      <c r="G54" s="19">
        <f t="shared" si="12"/>
        <v>0</v>
      </c>
      <c r="H54" s="19">
        <f t="shared" si="12"/>
        <v>0</v>
      </c>
      <c r="I54" s="19">
        <f t="shared" si="12"/>
        <v>0</v>
      </c>
      <c r="J54" s="36">
        <f t="shared" si="12"/>
        <v>2030</v>
      </c>
      <c r="K54" s="36">
        <f t="shared" si="12"/>
        <v>0</v>
      </c>
      <c r="L54" s="36">
        <f t="shared" si="12"/>
        <v>0</v>
      </c>
      <c r="M54" s="36">
        <f t="shared" si="12"/>
        <v>0</v>
      </c>
      <c r="N54" s="36">
        <f t="shared" si="12"/>
        <v>0</v>
      </c>
      <c r="O54" s="36">
        <f t="shared" si="12"/>
        <v>0</v>
      </c>
      <c r="P54" s="36">
        <f t="shared" si="12"/>
        <v>0</v>
      </c>
      <c r="Q54" s="36">
        <f t="shared" si="12"/>
        <v>0</v>
      </c>
      <c r="R54" s="36">
        <f t="shared" si="12"/>
        <v>150</v>
      </c>
      <c r="S54" s="36">
        <f>SUM(S47:S53)</f>
        <v>0</v>
      </c>
      <c r="T54" s="36">
        <f t="shared" ref="T54:AD54" si="13">SUM(T47:T53)</f>
        <v>0</v>
      </c>
      <c r="U54" s="36">
        <f t="shared" si="13"/>
        <v>0</v>
      </c>
      <c r="V54" s="36">
        <f t="shared" si="13"/>
        <v>0</v>
      </c>
      <c r="W54" s="36">
        <f t="shared" si="13"/>
        <v>0</v>
      </c>
      <c r="X54" s="36">
        <f t="shared" si="13"/>
        <v>0</v>
      </c>
      <c r="Y54" s="36">
        <f t="shared" si="13"/>
        <v>0</v>
      </c>
      <c r="Z54" s="19">
        <f t="shared" si="13"/>
        <v>0</v>
      </c>
      <c r="AA54" s="19">
        <f t="shared" si="13"/>
        <v>0</v>
      </c>
      <c r="AB54" s="19">
        <f t="shared" si="13"/>
        <v>0</v>
      </c>
      <c r="AC54" s="19">
        <f t="shared" si="13"/>
        <v>0</v>
      </c>
      <c r="AD54" s="19">
        <f t="shared" si="13"/>
        <v>0</v>
      </c>
      <c r="AE54" s="19">
        <f>SUM(AE47:AE53)</f>
        <v>0</v>
      </c>
      <c r="AF54" s="19">
        <f t="shared" ref="AF54:AL54" si="14">SUM(AF47:AF53)</f>
        <v>0</v>
      </c>
      <c r="AG54" s="19">
        <f t="shared" si="14"/>
        <v>0</v>
      </c>
      <c r="AH54" s="19">
        <f t="shared" si="14"/>
        <v>0</v>
      </c>
      <c r="AI54" s="19">
        <f t="shared" si="14"/>
        <v>0</v>
      </c>
      <c r="AJ54" s="19">
        <f t="shared" si="14"/>
        <v>0</v>
      </c>
      <c r="AK54" s="19">
        <f t="shared" si="14"/>
        <v>0</v>
      </c>
      <c r="AL54" s="19">
        <f t="shared" si="14"/>
        <v>0</v>
      </c>
      <c r="AM54" s="19">
        <f>SUM(AM47:AM53)</f>
        <v>0</v>
      </c>
      <c r="AN54" s="19">
        <f t="shared" ref="AN54:AO54" si="15">SUM(AN47:AN53)</f>
        <v>0</v>
      </c>
      <c r="AO54" s="19">
        <f t="shared" si="15"/>
        <v>0</v>
      </c>
      <c r="AP54" s="31">
        <f>SUM(AP47:AP53)</f>
        <v>2200</v>
      </c>
    </row>
    <row r="55" spans="1:42" x14ac:dyDescent="0.25">
      <c r="A55" s="69" t="s">
        <v>0</v>
      </c>
      <c r="B55" s="38"/>
      <c r="C55" s="38"/>
      <c r="D55" s="8" t="s">
        <v>10</v>
      </c>
      <c r="K55" s="9"/>
      <c r="Z55" s="7"/>
    </row>
    <row r="56" spans="1:42" ht="15.75" thickBot="1" x14ac:dyDescent="0.3">
      <c r="A56" s="70"/>
      <c r="B56" s="17"/>
      <c r="C56" s="17"/>
      <c r="D56" s="10"/>
      <c r="K56" s="9"/>
    </row>
    <row r="57" spans="1:42" ht="72" customHeight="1" x14ac:dyDescent="0.25">
      <c r="A57" s="18"/>
      <c r="B57" s="18" t="s">
        <v>15</v>
      </c>
      <c r="C57" s="28" t="s">
        <v>16</v>
      </c>
      <c r="D57" s="28" t="s">
        <v>17</v>
      </c>
      <c r="E57" s="26" t="s">
        <v>19</v>
      </c>
      <c r="F57" s="30" t="s">
        <v>20</v>
      </c>
      <c r="G57" s="30" t="s">
        <v>21</v>
      </c>
      <c r="H57" s="30" t="s">
        <v>22</v>
      </c>
      <c r="I57" s="30" t="s">
        <v>23</v>
      </c>
      <c r="J57" s="34" t="s">
        <v>9</v>
      </c>
    </row>
    <row r="58" spans="1:42" x14ac:dyDescent="0.25">
      <c r="A58" s="2" t="s">
        <v>2</v>
      </c>
      <c r="B58" s="1">
        <f t="shared" ref="B58:I64" si="16">B7+J7+R7+Z7+AH7+B17+J17+R17+Z17+AH17+B27+J27+R27+Z27+AH27+B37+J37+R37+Z37+AH37+B47+J47+R47+Z47+AH47</f>
        <v>0</v>
      </c>
      <c r="C58" s="1">
        <f t="shared" si="16"/>
        <v>0</v>
      </c>
      <c r="D58" s="1">
        <f t="shared" si="16"/>
        <v>0</v>
      </c>
      <c r="E58" s="1">
        <f t="shared" si="16"/>
        <v>0</v>
      </c>
      <c r="F58" s="1">
        <f t="shared" si="16"/>
        <v>0</v>
      </c>
      <c r="G58" s="1">
        <f t="shared" si="16"/>
        <v>0</v>
      </c>
      <c r="H58" s="1">
        <f t="shared" si="16"/>
        <v>0</v>
      </c>
      <c r="I58" s="1">
        <f t="shared" si="16"/>
        <v>0</v>
      </c>
      <c r="J58" s="35">
        <f>+AP7+AP17+AP27+AP37+AP47</f>
        <v>0</v>
      </c>
      <c r="K58" s="9"/>
    </row>
    <row r="59" spans="1:42" x14ac:dyDescent="0.25">
      <c r="A59" s="1" t="s">
        <v>3</v>
      </c>
      <c r="B59" s="1">
        <f t="shared" si="16"/>
        <v>0</v>
      </c>
      <c r="C59" s="1">
        <f t="shared" si="16"/>
        <v>2060</v>
      </c>
      <c r="D59" s="1">
        <f t="shared" si="16"/>
        <v>0</v>
      </c>
      <c r="E59" s="1">
        <f t="shared" si="16"/>
        <v>10</v>
      </c>
      <c r="F59" s="1">
        <f t="shared" si="16"/>
        <v>0</v>
      </c>
      <c r="G59" s="1">
        <f t="shared" si="16"/>
        <v>0</v>
      </c>
      <c r="H59" s="1">
        <f t="shared" si="16"/>
        <v>0</v>
      </c>
      <c r="I59" s="1">
        <f t="shared" si="16"/>
        <v>0</v>
      </c>
      <c r="J59" s="35">
        <f t="shared" ref="J59:J64" si="17">+AP8+AP18+AP28+AP38+AP48</f>
        <v>2070</v>
      </c>
      <c r="K59" s="9"/>
    </row>
    <row r="60" spans="1:42" x14ac:dyDescent="0.25">
      <c r="A60" s="1" t="s">
        <v>4</v>
      </c>
      <c r="B60" s="1">
        <f t="shared" si="16"/>
        <v>0</v>
      </c>
      <c r="C60" s="1">
        <f t="shared" si="16"/>
        <v>0</v>
      </c>
      <c r="D60" s="1">
        <f t="shared" si="16"/>
        <v>0</v>
      </c>
      <c r="E60" s="1">
        <f t="shared" si="16"/>
        <v>0</v>
      </c>
      <c r="F60" s="1">
        <f t="shared" si="16"/>
        <v>0</v>
      </c>
      <c r="G60" s="1">
        <f t="shared" si="16"/>
        <v>0</v>
      </c>
      <c r="H60" s="1">
        <f t="shared" si="16"/>
        <v>0</v>
      </c>
      <c r="I60" s="1">
        <f t="shared" si="16"/>
        <v>0</v>
      </c>
      <c r="J60" s="35">
        <f t="shared" si="17"/>
        <v>0</v>
      </c>
      <c r="K60" s="9"/>
    </row>
    <row r="61" spans="1:42" x14ac:dyDescent="0.25">
      <c r="A61" s="1" t="s">
        <v>5</v>
      </c>
      <c r="B61" s="1">
        <f t="shared" si="16"/>
        <v>0</v>
      </c>
      <c r="C61" s="1">
        <f t="shared" si="16"/>
        <v>0</v>
      </c>
      <c r="D61" s="1">
        <f t="shared" si="16"/>
        <v>5700</v>
      </c>
      <c r="E61" s="1">
        <f t="shared" si="16"/>
        <v>0</v>
      </c>
      <c r="F61" s="1">
        <f t="shared" si="16"/>
        <v>0</v>
      </c>
      <c r="G61" s="1">
        <f t="shared" si="16"/>
        <v>0</v>
      </c>
      <c r="H61" s="1">
        <f t="shared" si="16"/>
        <v>0</v>
      </c>
      <c r="I61" s="1">
        <f t="shared" si="16"/>
        <v>0</v>
      </c>
      <c r="J61" s="35">
        <f t="shared" si="17"/>
        <v>5700</v>
      </c>
      <c r="K61" s="9"/>
    </row>
    <row r="62" spans="1:42" x14ac:dyDescent="0.25">
      <c r="A62" s="1" t="s">
        <v>6</v>
      </c>
      <c r="B62" s="1">
        <f t="shared" si="16"/>
        <v>22852</v>
      </c>
      <c r="C62" s="1">
        <f t="shared" si="16"/>
        <v>4420</v>
      </c>
      <c r="D62" s="1">
        <f t="shared" si="16"/>
        <v>14563</v>
      </c>
      <c r="E62" s="1">
        <f t="shared" si="16"/>
        <v>25</v>
      </c>
      <c r="F62" s="1">
        <f t="shared" si="16"/>
        <v>0</v>
      </c>
      <c r="G62" s="1">
        <f t="shared" si="16"/>
        <v>0</v>
      </c>
      <c r="H62" s="1">
        <f t="shared" si="16"/>
        <v>0</v>
      </c>
      <c r="I62" s="1">
        <f t="shared" si="16"/>
        <v>0</v>
      </c>
      <c r="J62" s="35">
        <f t="shared" si="17"/>
        <v>41860</v>
      </c>
      <c r="K62" s="9"/>
    </row>
    <row r="63" spans="1:42" x14ac:dyDescent="0.25">
      <c r="A63" s="1" t="s">
        <v>7</v>
      </c>
      <c r="B63" s="1">
        <f t="shared" si="16"/>
        <v>980</v>
      </c>
      <c r="C63" s="1">
        <f t="shared" si="16"/>
        <v>2860</v>
      </c>
      <c r="D63" s="1">
        <f t="shared" si="16"/>
        <v>1946</v>
      </c>
      <c r="E63" s="1">
        <f t="shared" si="16"/>
        <v>50</v>
      </c>
      <c r="F63" s="1">
        <f t="shared" si="16"/>
        <v>0</v>
      </c>
      <c r="G63" s="1">
        <f t="shared" si="16"/>
        <v>0</v>
      </c>
      <c r="H63" s="1">
        <f t="shared" si="16"/>
        <v>0</v>
      </c>
      <c r="I63" s="1">
        <f t="shared" si="16"/>
        <v>0</v>
      </c>
      <c r="J63" s="35">
        <f t="shared" si="17"/>
        <v>5836</v>
      </c>
      <c r="K63" s="9"/>
      <c r="S63" s="7"/>
      <c r="Z63" s="7"/>
    </row>
    <row r="64" spans="1:42" ht="15.75" thickBot="1" x14ac:dyDescent="0.3">
      <c r="A64" s="11" t="s">
        <v>8</v>
      </c>
      <c r="B64" s="1">
        <f t="shared" si="16"/>
        <v>3532</v>
      </c>
      <c r="C64" s="1">
        <f t="shared" si="16"/>
        <v>2005</v>
      </c>
      <c r="D64" s="1">
        <f t="shared" si="16"/>
        <v>20230</v>
      </c>
      <c r="E64" s="1">
        <f t="shared" si="16"/>
        <v>0</v>
      </c>
      <c r="F64" s="1">
        <f t="shared" si="16"/>
        <v>35</v>
      </c>
      <c r="G64" s="1">
        <f t="shared" si="16"/>
        <v>10</v>
      </c>
      <c r="H64" s="1">
        <f t="shared" si="16"/>
        <v>0</v>
      </c>
      <c r="I64" s="1">
        <f t="shared" si="16"/>
        <v>0</v>
      </c>
      <c r="J64" s="35">
        <f t="shared" si="17"/>
        <v>25812</v>
      </c>
      <c r="K64" s="9"/>
      <c r="L64" s="7"/>
    </row>
    <row r="65" spans="1:25" ht="15.75" thickBot="1" x14ac:dyDescent="0.3">
      <c r="A65" s="12" t="s">
        <v>9</v>
      </c>
      <c r="B65" s="1">
        <f>+B14+J14+R14+Z14+AH14+B24+J24+R24+Z24+AH24+B34+J34+R34+Z34+AH34+B44+J44+R44+Z44+AH44+B54+J54+R54+Z54+AH54</f>
        <v>27364</v>
      </c>
      <c r="C65" s="1">
        <f>+C14+K14+S14+AA14+AI14+C24+K24+S24+AA24+AI24+C34+K34+S34+AA34+AI34+C44+K44+S44+AA44+AI44+C54+K54+S54+AA54+AI54</f>
        <v>11345</v>
      </c>
      <c r="D65" s="1">
        <f>+D14+L14+T14+AB14+AJ14+D24+L24+T24+AB24+AJ24+D34+L34+T34+AB34+AJ34+D44+L44+T44+AB44+AJ44+D54+L54+T54+AB54+AJ54</f>
        <v>42439</v>
      </c>
      <c r="E65" s="1">
        <f>+E14+M14+U14+AC14+AK14+E24+M24+U24+AC24+AK24+E34+M34+U34+AC34+AK34+E44+M44+U44+AC44+AK44+E54+M54+U54+AC54+AK54</f>
        <v>85</v>
      </c>
      <c r="F65" s="1">
        <f t="shared" ref="F65:I65" si="18">+F14+N14+V14+AD14+AL14+F24+N24+V24+AD24+AL24+F34+N34+V34+AD34+AL34+F44+N44+V44+AD44+AL44+F54+N54+V54+AD54+AL54</f>
        <v>35</v>
      </c>
      <c r="G65" s="1">
        <f t="shared" si="18"/>
        <v>10</v>
      </c>
      <c r="H65" s="1">
        <f t="shared" si="18"/>
        <v>0</v>
      </c>
      <c r="I65" s="1">
        <f t="shared" si="18"/>
        <v>0</v>
      </c>
      <c r="J65" s="35">
        <f>+AP14+AP24+AP34+AP44+AP54</f>
        <v>81278</v>
      </c>
      <c r="K65" s="9"/>
      <c r="M65" s="7"/>
      <c r="N65" s="7"/>
      <c r="O65" s="7"/>
      <c r="P65" s="7"/>
      <c r="Q65" s="7"/>
    </row>
    <row r="66" spans="1:25" ht="18.75" x14ac:dyDescent="0.3">
      <c r="E66" s="13"/>
      <c r="F66" s="13"/>
      <c r="G66" s="13"/>
      <c r="H66" s="13"/>
      <c r="I66" s="13"/>
      <c r="K66" s="7"/>
      <c r="R66" s="7"/>
    </row>
    <row r="67" spans="1:25" x14ac:dyDescent="0.25">
      <c r="B67">
        <f>SUM(B58:B64)</f>
        <v>27364</v>
      </c>
      <c r="C67">
        <f>SUM(C58:C64)</f>
        <v>11345</v>
      </c>
      <c r="D67">
        <f t="shared" ref="D67" si="19">SUM(D58:D64)</f>
        <v>42439</v>
      </c>
      <c r="E67">
        <f>SUM(E58:E64)</f>
        <v>85</v>
      </c>
      <c r="F67">
        <f>SUM(F58:F64)</f>
        <v>35</v>
      </c>
      <c r="G67">
        <f>SUM(G58:G64)</f>
        <v>10</v>
      </c>
      <c r="H67">
        <f>SUM(H58:H64)</f>
        <v>0</v>
      </c>
      <c r="I67">
        <f t="shared" ref="I67:J67" si="20">SUM(I58:I64)</f>
        <v>0</v>
      </c>
      <c r="J67">
        <f t="shared" si="20"/>
        <v>81278</v>
      </c>
    </row>
    <row r="68" spans="1:25" x14ac:dyDescent="0.25">
      <c r="E68" s="7"/>
      <c r="F68" s="7"/>
      <c r="G68" s="7"/>
      <c r="H68" s="7"/>
      <c r="I68" s="7"/>
      <c r="U68" s="7"/>
      <c r="V68" s="7"/>
      <c r="W68" s="7"/>
      <c r="X68" s="7"/>
      <c r="Y68" s="7"/>
    </row>
    <row r="69" spans="1:25" x14ac:dyDescent="0.25">
      <c r="E69" s="7"/>
      <c r="F69" s="7"/>
      <c r="G69" s="7"/>
      <c r="H69" s="7"/>
      <c r="I69" s="7"/>
    </row>
    <row r="71" spans="1:25" ht="18.75" x14ac:dyDescent="0.3">
      <c r="A71" s="52" t="s">
        <v>11</v>
      </c>
      <c r="B71" s="52"/>
      <c r="C71" s="52"/>
      <c r="D71" s="52"/>
      <c r="E71" s="52"/>
      <c r="F71" s="52"/>
      <c r="G71" s="52" t="s">
        <v>12</v>
      </c>
      <c r="H71" s="52"/>
      <c r="I71" s="52"/>
      <c r="J71" s="53"/>
      <c r="K71" s="14"/>
      <c r="L71" s="14"/>
      <c r="M71" s="14"/>
      <c r="N71" s="14"/>
      <c r="O71" s="14"/>
      <c r="P71" s="14"/>
      <c r="Q71" s="14"/>
    </row>
    <row r="72" spans="1:25" ht="18.75" x14ac:dyDescent="0.3">
      <c r="A72" s="53" t="s">
        <v>52</v>
      </c>
      <c r="B72" s="52"/>
      <c r="C72" s="52"/>
      <c r="D72" s="53"/>
      <c r="E72" s="53"/>
      <c r="F72" s="53"/>
      <c r="G72" s="53" t="s">
        <v>13</v>
      </c>
      <c r="H72" s="53"/>
      <c r="I72" s="53"/>
      <c r="J72" s="53"/>
      <c r="N72" s="37"/>
      <c r="O72" s="37"/>
      <c r="P72" s="37"/>
      <c r="Q72" s="37"/>
    </row>
    <row r="73" spans="1:25" ht="18.75" x14ac:dyDescent="0.3">
      <c r="A73" s="53"/>
      <c r="B73" s="53"/>
      <c r="C73" s="53"/>
      <c r="D73" s="53"/>
      <c r="E73" s="53"/>
      <c r="F73" s="53"/>
      <c r="G73" s="85" t="s">
        <v>14</v>
      </c>
      <c r="H73" s="85"/>
      <c r="I73" s="53"/>
      <c r="J73" s="53"/>
    </row>
    <row r="75" spans="1:25" x14ac:dyDescent="0.25">
      <c r="A75" s="14"/>
      <c r="B75" s="14"/>
      <c r="C75" s="14"/>
    </row>
    <row r="76" spans="1:25" x14ac:dyDescent="0.25">
      <c r="A76" s="14"/>
      <c r="B76" s="14"/>
      <c r="C76" s="14"/>
    </row>
    <row r="77" spans="1:25" x14ac:dyDescent="0.25">
      <c r="A77" s="14"/>
      <c r="B77" s="14"/>
      <c r="C77" s="14"/>
    </row>
    <row r="78" spans="1:25" x14ac:dyDescent="0.25">
      <c r="A78" s="14"/>
      <c r="B78" s="14"/>
      <c r="C78" s="14"/>
    </row>
    <row r="82" spans="1:11" x14ac:dyDescent="0.25">
      <c r="K82" s="9"/>
    </row>
    <row r="83" spans="1:11" x14ac:dyDescent="0.25">
      <c r="K83" s="7"/>
    </row>
    <row r="84" spans="1:11" x14ac:dyDescent="0.25">
      <c r="K84" s="7"/>
    </row>
    <row r="85" spans="1:11" x14ac:dyDescent="0.25">
      <c r="E85" s="15"/>
      <c r="F85" s="15"/>
      <c r="G85" s="15"/>
      <c r="H85" s="15"/>
      <c r="I85" s="15"/>
    </row>
    <row r="88" spans="1:11" x14ac:dyDescent="0.25">
      <c r="E88" s="7"/>
      <c r="F88" s="7"/>
      <c r="G88" s="7"/>
      <c r="H88" s="7"/>
      <c r="I88" s="7"/>
    </row>
    <row r="90" spans="1:11" x14ac:dyDescent="0.25">
      <c r="A90" s="16"/>
      <c r="B90" s="16"/>
      <c r="C90" s="16"/>
      <c r="D90" s="16"/>
    </row>
    <row r="92" spans="1:11" x14ac:dyDescent="0.25">
      <c r="D92" s="16"/>
      <c r="E92" s="16"/>
      <c r="F92" s="16"/>
      <c r="G92" s="16"/>
      <c r="H92" s="16"/>
      <c r="I92" s="16"/>
    </row>
  </sheetData>
  <sheetProtection algorithmName="SHA-512" hashValue="UWoMfEIBvFDVVrJYCWOPTMENW9XsAkGVAIRvSviDuBKeO58PYJV6za+qdSpUoA6YBuhwZ6QxpAODh0Z50qBOXw==" saltValue="HfVTad7x2/l6s14bCM2ppQ==" spinCount="100000" sheet="1" objects="1" scenarios="1"/>
  <mergeCells count="40">
    <mergeCell ref="A55:A56"/>
    <mergeCell ref="G73:H73"/>
    <mergeCell ref="AP35:AP36"/>
    <mergeCell ref="A45:A46"/>
    <mergeCell ref="B45:I45"/>
    <mergeCell ref="J45:Q45"/>
    <mergeCell ref="R45:Y45"/>
    <mergeCell ref="Z45:AG45"/>
    <mergeCell ref="AH45:AO45"/>
    <mergeCell ref="AP45:AP46"/>
    <mergeCell ref="A35:A36"/>
    <mergeCell ref="B35:I35"/>
    <mergeCell ref="J35:Q35"/>
    <mergeCell ref="R35:Y35"/>
    <mergeCell ref="Z35:AG35"/>
    <mergeCell ref="AH35:AO35"/>
    <mergeCell ref="AP15:AP16"/>
    <mergeCell ref="A25:A26"/>
    <mergeCell ref="B25:I25"/>
    <mergeCell ref="J25:Q25"/>
    <mergeCell ref="R25:Y25"/>
    <mergeCell ref="Z25:AG25"/>
    <mergeCell ref="AH25:AO25"/>
    <mergeCell ref="AP25:AP26"/>
    <mergeCell ref="A15:A16"/>
    <mergeCell ref="B15:I15"/>
    <mergeCell ref="J15:Q15"/>
    <mergeCell ref="R15:Y15"/>
    <mergeCell ref="Z15:AG15"/>
    <mergeCell ref="AH15:AO15"/>
    <mergeCell ref="A1:AP1"/>
    <mergeCell ref="A2:AP2"/>
    <mergeCell ref="A3:AP3"/>
    <mergeCell ref="A5:A6"/>
    <mergeCell ref="B5:I5"/>
    <mergeCell ref="J5:Q5"/>
    <mergeCell ref="R5:Y5"/>
    <mergeCell ref="Z5:AG5"/>
    <mergeCell ref="AH5:AO5"/>
    <mergeCell ref="AP5:AP6"/>
  </mergeCells>
  <pageMargins left="0.25" right="0.25" top="0.75" bottom="0.75" header="0.3" footer="0.3"/>
  <pageSetup scale="37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0.39997558519241921"/>
  </sheetPr>
  <dimension ref="A1:AY92"/>
  <sheetViews>
    <sheetView tabSelected="1" topLeftCell="A49" zoomScale="80" zoomScaleNormal="80" workbookViewId="0">
      <pane xSplit="1" topLeftCell="B1" activePane="topRight" state="frozen"/>
      <selection pane="topRight" activeCell="F10" sqref="F9:F10"/>
    </sheetView>
  </sheetViews>
  <sheetFormatPr baseColWidth="10" defaultRowHeight="15" x14ac:dyDescent="0.25"/>
  <cols>
    <col min="1" max="1" width="26.140625" customWidth="1"/>
    <col min="2" max="2" width="17" customWidth="1"/>
    <col min="3" max="3" width="12.42578125" customWidth="1"/>
    <col min="4" max="4" width="10.28515625" customWidth="1"/>
    <col min="5" max="5" width="11.7109375" customWidth="1"/>
    <col min="6" max="6" width="12.7109375" customWidth="1"/>
    <col min="7" max="7" width="13.28515625" customWidth="1"/>
    <col min="8" max="9" width="14.140625" customWidth="1"/>
    <col min="10" max="10" width="12.7109375" customWidth="1"/>
    <col min="11" max="11" width="12.5703125" customWidth="1"/>
    <col min="12" max="12" width="10.28515625" customWidth="1"/>
    <col min="13" max="13" width="11.42578125" customWidth="1"/>
    <col min="14" max="14" width="12.85546875" customWidth="1"/>
    <col min="15" max="17" width="13.7109375" customWidth="1"/>
    <col min="18" max="18" width="12.85546875" customWidth="1"/>
    <col min="19" max="19" width="13" customWidth="1"/>
    <col min="20" max="20" width="10.7109375" customWidth="1"/>
    <col min="26" max="26" width="12.5703125" customWidth="1"/>
    <col min="30" max="30" width="12.28515625" customWidth="1"/>
    <col min="34" max="34" width="12.42578125" customWidth="1"/>
    <col min="42" max="42" width="13.42578125" customWidth="1"/>
    <col min="44" max="44" width="40.42578125" customWidth="1"/>
    <col min="45" max="45" width="20.140625" customWidth="1"/>
    <col min="279" max="279" width="23.140625" customWidth="1"/>
    <col min="280" max="280" width="15.28515625" customWidth="1"/>
    <col min="281" max="281" width="16.85546875" customWidth="1"/>
    <col min="282" max="282" width="13.85546875" customWidth="1"/>
    <col min="283" max="283" width="16" customWidth="1"/>
    <col min="284" max="284" width="14" customWidth="1"/>
    <col min="285" max="285" width="13.7109375" customWidth="1"/>
    <col min="535" max="535" width="23.140625" customWidth="1"/>
    <col min="536" max="536" width="15.28515625" customWidth="1"/>
    <col min="537" max="537" width="16.85546875" customWidth="1"/>
    <col min="538" max="538" width="13.85546875" customWidth="1"/>
    <col min="539" max="539" width="16" customWidth="1"/>
    <col min="540" max="540" width="14" customWidth="1"/>
    <col min="541" max="541" width="13.7109375" customWidth="1"/>
    <col min="791" max="791" width="23.140625" customWidth="1"/>
    <col min="792" max="792" width="15.28515625" customWidth="1"/>
    <col min="793" max="793" width="16.85546875" customWidth="1"/>
    <col min="794" max="794" width="13.85546875" customWidth="1"/>
    <col min="795" max="795" width="16" customWidth="1"/>
    <col min="796" max="796" width="14" customWidth="1"/>
    <col min="797" max="797" width="13.7109375" customWidth="1"/>
    <col min="1047" max="1047" width="23.140625" customWidth="1"/>
    <col min="1048" max="1048" width="15.28515625" customWidth="1"/>
    <col min="1049" max="1049" width="16.85546875" customWidth="1"/>
    <col min="1050" max="1050" width="13.85546875" customWidth="1"/>
    <col min="1051" max="1051" width="16" customWidth="1"/>
    <col min="1052" max="1052" width="14" customWidth="1"/>
    <col min="1053" max="1053" width="13.7109375" customWidth="1"/>
    <col min="1303" max="1303" width="23.140625" customWidth="1"/>
    <col min="1304" max="1304" width="15.28515625" customWidth="1"/>
    <col min="1305" max="1305" width="16.85546875" customWidth="1"/>
    <col min="1306" max="1306" width="13.85546875" customWidth="1"/>
    <col min="1307" max="1307" width="16" customWidth="1"/>
    <col min="1308" max="1308" width="14" customWidth="1"/>
    <col min="1309" max="1309" width="13.7109375" customWidth="1"/>
    <col min="1559" max="1559" width="23.140625" customWidth="1"/>
    <col min="1560" max="1560" width="15.28515625" customWidth="1"/>
    <col min="1561" max="1561" width="16.85546875" customWidth="1"/>
    <col min="1562" max="1562" width="13.85546875" customWidth="1"/>
    <col min="1563" max="1563" width="16" customWidth="1"/>
    <col min="1564" max="1564" width="14" customWidth="1"/>
    <col min="1565" max="1565" width="13.7109375" customWidth="1"/>
    <col min="1815" max="1815" width="23.140625" customWidth="1"/>
    <col min="1816" max="1816" width="15.28515625" customWidth="1"/>
    <col min="1817" max="1817" width="16.85546875" customWidth="1"/>
    <col min="1818" max="1818" width="13.85546875" customWidth="1"/>
    <col min="1819" max="1819" width="16" customWidth="1"/>
    <col min="1820" max="1820" width="14" customWidth="1"/>
    <col min="1821" max="1821" width="13.7109375" customWidth="1"/>
    <col min="2071" max="2071" width="23.140625" customWidth="1"/>
    <col min="2072" max="2072" width="15.28515625" customWidth="1"/>
    <col min="2073" max="2073" width="16.85546875" customWidth="1"/>
    <col min="2074" max="2074" width="13.85546875" customWidth="1"/>
    <col min="2075" max="2075" width="16" customWidth="1"/>
    <col min="2076" max="2076" width="14" customWidth="1"/>
    <col min="2077" max="2077" width="13.7109375" customWidth="1"/>
    <col min="2327" max="2327" width="23.140625" customWidth="1"/>
    <col min="2328" max="2328" width="15.28515625" customWidth="1"/>
    <col min="2329" max="2329" width="16.85546875" customWidth="1"/>
    <col min="2330" max="2330" width="13.85546875" customWidth="1"/>
    <col min="2331" max="2331" width="16" customWidth="1"/>
    <col min="2332" max="2332" width="14" customWidth="1"/>
    <col min="2333" max="2333" width="13.7109375" customWidth="1"/>
    <col min="2583" max="2583" width="23.140625" customWidth="1"/>
    <col min="2584" max="2584" width="15.28515625" customWidth="1"/>
    <col min="2585" max="2585" width="16.85546875" customWidth="1"/>
    <col min="2586" max="2586" width="13.85546875" customWidth="1"/>
    <col min="2587" max="2587" width="16" customWidth="1"/>
    <col min="2588" max="2588" width="14" customWidth="1"/>
    <col min="2589" max="2589" width="13.7109375" customWidth="1"/>
    <col min="2839" max="2839" width="23.140625" customWidth="1"/>
    <col min="2840" max="2840" width="15.28515625" customWidth="1"/>
    <col min="2841" max="2841" width="16.85546875" customWidth="1"/>
    <col min="2842" max="2842" width="13.85546875" customWidth="1"/>
    <col min="2843" max="2843" width="16" customWidth="1"/>
    <col min="2844" max="2844" width="14" customWidth="1"/>
    <col min="2845" max="2845" width="13.7109375" customWidth="1"/>
    <col min="3095" max="3095" width="23.140625" customWidth="1"/>
    <col min="3096" max="3096" width="15.28515625" customWidth="1"/>
    <col min="3097" max="3097" width="16.85546875" customWidth="1"/>
    <col min="3098" max="3098" width="13.85546875" customWidth="1"/>
    <col min="3099" max="3099" width="16" customWidth="1"/>
    <col min="3100" max="3100" width="14" customWidth="1"/>
    <col min="3101" max="3101" width="13.7109375" customWidth="1"/>
    <col min="3351" max="3351" width="23.140625" customWidth="1"/>
    <col min="3352" max="3352" width="15.28515625" customWidth="1"/>
    <col min="3353" max="3353" width="16.85546875" customWidth="1"/>
    <col min="3354" max="3354" width="13.85546875" customWidth="1"/>
    <col min="3355" max="3355" width="16" customWidth="1"/>
    <col min="3356" max="3356" width="14" customWidth="1"/>
    <col min="3357" max="3357" width="13.7109375" customWidth="1"/>
    <col min="3607" max="3607" width="23.140625" customWidth="1"/>
    <col min="3608" max="3608" width="15.28515625" customWidth="1"/>
    <col min="3609" max="3609" width="16.85546875" customWidth="1"/>
    <col min="3610" max="3610" width="13.85546875" customWidth="1"/>
    <col min="3611" max="3611" width="16" customWidth="1"/>
    <col min="3612" max="3612" width="14" customWidth="1"/>
    <col min="3613" max="3613" width="13.7109375" customWidth="1"/>
    <col min="3863" max="3863" width="23.140625" customWidth="1"/>
    <col min="3864" max="3864" width="15.28515625" customWidth="1"/>
    <col min="3865" max="3865" width="16.85546875" customWidth="1"/>
    <col min="3866" max="3866" width="13.85546875" customWidth="1"/>
    <col min="3867" max="3867" width="16" customWidth="1"/>
    <col min="3868" max="3868" width="14" customWidth="1"/>
    <col min="3869" max="3869" width="13.7109375" customWidth="1"/>
    <col min="4119" max="4119" width="23.140625" customWidth="1"/>
    <col min="4120" max="4120" width="15.28515625" customWidth="1"/>
    <col min="4121" max="4121" width="16.85546875" customWidth="1"/>
    <col min="4122" max="4122" width="13.85546875" customWidth="1"/>
    <col min="4123" max="4123" width="16" customWidth="1"/>
    <col min="4124" max="4124" width="14" customWidth="1"/>
    <col min="4125" max="4125" width="13.7109375" customWidth="1"/>
    <col min="4375" max="4375" width="23.140625" customWidth="1"/>
    <col min="4376" max="4376" width="15.28515625" customWidth="1"/>
    <col min="4377" max="4377" width="16.85546875" customWidth="1"/>
    <col min="4378" max="4378" width="13.85546875" customWidth="1"/>
    <col min="4379" max="4379" width="16" customWidth="1"/>
    <col min="4380" max="4380" width="14" customWidth="1"/>
    <col min="4381" max="4381" width="13.7109375" customWidth="1"/>
    <col min="4631" max="4631" width="23.140625" customWidth="1"/>
    <col min="4632" max="4632" width="15.28515625" customWidth="1"/>
    <col min="4633" max="4633" width="16.85546875" customWidth="1"/>
    <col min="4634" max="4634" width="13.85546875" customWidth="1"/>
    <col min="4635" max="4635" width="16" customWidth="1"/>
    <col min="4636" max="4636" width="14" customWidth="1"/>
    <col min="4637" max="4637" width="13.7109375" customWidth="1"/>
    <col min="4887" max="4887" width="23.140625" customWidth="1"/>
    <col min="4888" max="4888" width="15.28515625" customWidth="1"/>
    <col min="4889" max="4889" width="16.85546875" customWidth="1"/>
    <col min="4890" max="4890" width="13.85546875" customWidth="1"/>
    <col min="4891" max="4891" width="16" customWidth="1"/>
    <col min="4892" max="4892" width="14" customWidth="1"/>
    <col min="4893" max="4893" width="13.7109375" customWidth="1"/>
    <col min="5143" max="5143" width="23.140625" customWidth="1"/>
    <col min="5144" max="5144" width="15.28515625" customWidth="1"/>
    <col min="5145" max="5145" width="16.85546875" customWidth="1"/>
    <col min="5146" max="5146" width="13.85546875" customWidth="1"/>
    <col min="5147" max="5147" width="16" customWidth="1"/>
    <col min="5148" max="5148" width="14" customWidth="1"/>
    <col min="5149" max="5149" width="13.7109375" customWidth="1"/>
    <col min="5399" max="5399" width="23.140625" customWidth="1"/>
    <col min="5400" max="5400" width="15.28515625" customWidth="1"/>
    <col min="5401" max="5401" width="16.85546875" customWidth="1"/>
    <col min="5402" max="5402" width="13.85546875" customWidth="1"/>
    <col min="5403" max="5403" width="16" customWidth="1"/>
    <col min="5404" max="5404" width="14" customWidth="1"/>
    <col min="5405" max="5405" width="13.7109375" customWidth="1"/>
    <col min="5655" max="5655" width="23.140625" customWidth="1"/>
    <col min="5656" max="5656" width="15.28515625" customWidth="1"/>
    <col min="5657" max="5657" width="16.85546875" customWidth="1"/>
    <col min="5658" max="5658" width="13.85546875" customWidth="1"/>
    <col min="5659" max="5659" width="16" customWidth="1"/>
    <col min="5660" max="5660" width="14" customWidth="1"/>
    <col min="5661" max="5661" width="13.7109375" customWidth="1"/>
    <col min="5911" max="5911" width="23.140625" customWidth="1"/>
    <col min="5912" max="5912" width="15.28515625" customWidth="1"/>
    <col min="5913" max="5913" width="16.85546875" customWidth="1"/>
    <col min="5914" max="5914" width="13.85546875" customWidth="1"/>
    <col min="5915" max="5915" width="16" customWidth="1"/>
    <col min="5916" max="5916" width="14" customWidth="1"/>
    <col min="5917" max="5917" width="13.7109375" customWidth="1"/>
    <col min="6167" max="6167" width="23.140625" customWidth="1"/>
    <col min="6168" max="6168" width="15.28515625" customWidth="1"/>
    <col min="6169" max="6169" width="16.85546875" customWidth="1"/>
    <col min="6170" max="6170" width="13.85546875" customWidth="1"/>
    <col min="6171" max="6171" width="16" customWidth="1"/>
    <col min="6172" max="6172" width="14" customWidth="1"/>
    <col min="6173" max="6173" width="13.7109375" customWidth="1"/>
    <col min="6423" max="6423" width="23.140625" customWidth="1"/>
    <col min="6424" max="6424" width="15.28515625" customWidth="1"/>
    <col min="6425" max="6425" width="16.85546875" customWidth="1"/>
    <col min="6426" max="6426" width="13.85546875" customWidth="1"/>
    <col min="6427" max="6427" width="16" customWidth="1"/>
    <col min="6428" max="6428" width="14" customWidth="1"/>
    <col min="6429" max="6429" width="13.7109375" customWidth="1"/>
    <col min="6679" max="6679" width="23.140625" customWidth="1"/>
    <col min="6680" max="6680" width="15.28515625" customWidth="1"/>
    <col min="6681" max="6681" width="16.85546875" customWidth="1"/>
    <col min="6682" max="6682" width="13.85546875" customWidth="1"/>
    <col min="6683" max="6683" width="16" customWidth="1"/>
    <col min="6684" max="6684" width="14" customWidth="1"/>
    <col min="6685" max="6685" width="13.7109375" customWidth="1"/>
    <col min="6935" max="6935" width="23.140625" customWidth="1"/>
    <col min="6936" max="6936" width="15.28515625" customWidth="1"/>
    <col min="6937" max="6937" width="16.85546875" customWidth="1"/>
    <col min="6938" max="6938" width="13.85546875" customWidth="1"/>
    <col min="6939" max="6939" width="16" customWidth="1"/>
    <col min="6940" max="6940" width="14" customWidth="1"/>
    <col min="6941" max="6941" width="13.7109375" customWidth="1"/>
    <col min="7191" max="7191" width="23.140625" customWidth="1"/>
    <col min="7192" max="7192" width="15.28515625" customWidth="1"/>
    <col min="7193" max="7193" width="16.85546875" customWidth="1"/>
    <col min="7194" max="7194" width="13.85546875" customWidth="1"/>
    <col min="7195" max="7195" width="16" customWidth="1"/>
    <col min="7196" max="7196" width="14" customWidth="1"/>
    <col min="7197" max="7197" width="13.7109375" customWidth="1"/>
    <col min="7447" max="7447" width="23.140625" customWidth="1"/>
    <col min="7448" max="7448" width="15.28515625" customWidth="1"/>
    <col min="7449" max="7449" width="16.85546875" customWidth="1"/>
    <col min="7450" max="7450" width="13.85546875" customWidth="1"/>
    <col min="7451" max="7451" width="16" customWidth="1"/>
    <col min="7452" max="7452" width="14" customWidth="1"/>
    <col min="7453" max="7453" width="13.7109375" customWidth="1"/>
    <col min="7703" max="7703" width="23.140625" customWidth="1"/>
    <col min="7704" max="7704" width="15.28515625" customWidth="1"/>
    <col min="7705" max="7705" width="16.85546875" customWidth="1"/>
    <col min="7706" max="7706" width="13.85546875" customWidth="1"/>
    <col min="7707" max="7707" width="16" customWidth="1"/>
    <col min="7708" max="7708" width="14" customWidth="1"/>
    <col min="7709" max="7709" width="13.7109375" customWidth="1"/>
    <col min="7959" max="7959" width="23.140625" customWidth="1"/>
    <col min="7960" max="7960" width="15.28515625" customWidth="1"/>
    <col min="7961" max="7961" width="16.85546875" customWidth="1"/>
    <col min="7962" max="7962" width="13.85546875" customWidth="1"/>
    <col min="7963" max="7963" width="16" customWidth="1"/>
    <col min="7964" max="7964" width="14" customWidth="1"/>
    <col min="7965" max="7965" width="13.7109375" customWidth="1"/>
    <col min="8215" max="8215" width="23.140625" customWidth="1"/>
    <col min="8216" max="8216" width="15.28515625" customWidth="1"/>
    <col min="8217" max="8217" width="16.85546875" customWidth="1"/>
    <col min="8218" max="8218" width="13.85546875" customWidth="1"/>
    <col min="8219" max="8219" width="16" customWidth="1"/>
    <col min="8220" max="8220" width="14" customWidth="1"/>
    <col min="8221" max="8221" width="13.7109375" customWidth="1"/>
    <col min="8471" max="8471" width="23.140625" customWidth="1"/>
    <col min="8472" max="8472" width="15.28515625" customWidth="1"/>
    <col min="8473" max="8473" width="16.85546875" customWidth="1"/>
    <col min="8474" max="8474" width="13.85546875" customWidth="1"/>
    <col min="8475" max="8475" width="16" customWidth="1"/>
    <col min="8476" max="8476" width="14" customWidth="1"/>
    <col min="8477" max="8477" width="13.7109375" customWidth="1"/>
    <col min="8727" max="8727" width="23.140625" customWidth="1"/>
    <col min="8728" max="8728" width="15.28515625" customWidth="1"/>
    <col min="8729" max="8729" width="16.85546875" customWidth="1"/>
    <col min="8730" max="8730" width="13.85546875" customWidth="1"/>
    <col min="8731" max="8731" width="16" customWidth="1"/>
    <col min="8732" max="8732" width="14" customWidth="1"/>
    <col min="8733" max="8733" width="13.7109375" customWidth="1"/>
    <col min="8983" max="8983" width="23.140625" customWidth="1"/>
    <col min="8984" max="8984" width="15.28515625" customWidth="1"/>
    <col min="8985" max="8985" width="16.85546875" customWidth="1"/>
    <col min="8986" max="8986" width="13.85546875" customWidth="1"/>
    <col min="8987" max="8987" width="16" customWidth="1"/>
    <col min="8988" max="8988" width="14" customWidth="1"/>
    <col min="8989" max="8989" width="13.7109375" customWidth="1"/>
    <col min="9239" max="9239" width="23.140625" customWidth="1"/>
    <col min="9240" max="9240" width="15.28515625" customWidth="1"/>
    <col min="9241" max="9241" width="16.85546875" customWidth="1"/>
    <col min="9242" max="9242" width="13.85546875" customWidth="1"/>
    <col min="9243" max="9243" width="16" customWidth="1"/>
    <col min="9244" max="9244" width="14" customWidth="1"/>
    <col min="9245" max="9245" width="13.7109375" customWidth="1"/>
    <col min="9495" max="9495" width="23.140625" customWidth="1"/>
    <col min="9496" max="9496" width="15.28515625" customWidth="1"/>
    <col min="9497" max="9497" width="16.85546875" customWidth="1"/>
    <col min="9498" max="9498" width="13.85546875" customWidth="1"/>
    <col min="9499" max="9499" width="16" customWidth="1"/>
    <col min="9500" max="9500" width="14" customWidth="1"/>
    <col min="9501" max="9501" width="13.7109375" customWidth="1"/>
    <col min="9751" max="9751" width="23.140625" customWidth="1"/>
    <col min="9752" max="9752" width="15.28515625" customWidth="1"/>
    <col min="9753" max="9753" width="16.85546875" customWidth="1"/>
    <col min="9754" max="9754" width="13.85546875" customWidth="1"/>
    <col min="9755" max="9755" width="16" customWidth="1"/>
    <col min="9756" max="9756" width="14" customWidth="1"/>
    <col min="9757" max="9757" width="13.7109375" customWidth="1"/>
    <col min="10007" max="10007" width="23.140625" customWidth="1"/>
    <col min="10008" max="10008" width="15.28515625" customWidth="1"/>
    <col min="10009" max="10009" width="16.85546875" customWidth="1"/>
    <col min="10010" max="10010" width="13.85546875" customWidth="1"/>
    <col min="10011" max="10011" width="16" customWidth="1"/>
    <col min="10012" max="10012" width="14" customWidth="1"/>
    <col min="10013" max="10013" width="13.7109375" customWidth="1"/>
    <col min="10263" max="10263" width="23.140625" customWidth="1"/>
    <col min="10264" max="10264" width="15.28515625" customWidth="1"/>
    <col min="10265" max="10265" width="16.85546875" customWidth="1"/>
    <col min="10266" max="10266" width="13.85546875" customWidth="1"/>
    <col min="10267" max="10267" width="16" customWidth="1"/>
    <col min="10268" max="10268" width="14" customWidth="1"/>
    <col min="10269" max="10269" width="13.7109375" customWidth="1"/>
    <col min="10519" max="10519" width="23.140625" customWidth="1"/>
    <col min="10520" max="10520" width="15.28515625" customWidth="1"/>
    <col min="10521" max="10521" width="16.85546875" customWidth="1"/>
    <col min="10522" max="10522" width="13.85546875" customWidth="1"/>
    <col min="10523" max="10523" width="16" customWidth="1"/>
    <col min="10524" max="10524" width="14" customWidth="1"/>
    <col min="10525" max="10525" width="13.7109375" customWidth="1"/>
    <col min="10775" max="10775" width="23.140625" customWidth="1"/>
    <col min="10776" max="10776" width="15.28515625" customWidth="1"/>
    <col min="10777" max="10777" width="16.85546875" customWidth="1"/>
    <col min="10778" max="10778" width="13.85546875" customWidth="1"/>
    <col min="10779" max="10779" width="16" customWidth="1"/>
    <col min="10780" max="10780" width="14" customWidth="1"/>
    <col min="10781" max="10781" width="13.7109375" customWidth="1"/>
    <col min="11031" max="11031" width="23.140625" customWidth="1"/>
    <col min="11032" max="11032" width="15.28515625" customWidth="1"/>
    <col min="11033" max="11033" width="16.85546875" customWidth="1"/>
    <col min="11034" max="11034" width="13.85546875" customWidth="1"/>
    <col min="11035" max="11035" width="16" customWidth="1"/>
    <col min="11036" max="11036" width="14" customWidth="1"/>
    <col min="11037" max="11037" width="13.7109375" customWidth="1"/>
    <col min="11287" max="11287" width="23.140625" customWidth="1"/>
    <col min="11288" max="11288" width="15.28515625" customWidth="1"/>
    <col min="11289" max="11289" width="16.85546875" customWidth="1"/>
    <col min="11290" max="11290" width="13.85546875" customWidth="1"/>
    <col min="11291" max="11291" width="16" customWidth="1"/>
    <col min="11292" max="11292" width="14" customWidth="1"/>
    <col min="11293" max="11293" width="13.7109375" customWidth="1"/>
    <col min="11543" max="11543" width="23.140625" customWidth="1"/>
    <col min="11544" max="11544" width="15.28515625" customWidth="1"/>
    <col min="11545" max="11545" width="16.85546875" customWidth="1"/>
    <col min="11546" max="11546" width="13.85546875" customWidth="1"/>
    <col min="11547" max="11547" width="16" customWidth="1"/>
    <col min="11548" max="11548" width="14" customWidth="1"/>
    <col min="11549" max="11549" width="13.7109375" customWidth="1"/>
    <col min="11799" max="11799" width="23.140625" customWidth="1"/>
    <col min="11800" max="11800" width="15.28515625" customWidth="1"/>
    <col min="11801" max="11801" width="16.85546875" customWidth="1"/>
    <col min="11802" max="11802" width="13.85546875" customWidth="1"/>
    <col min="11803" max="11803" width="16" customWidth="1"/>
    <col min="11804" max="11804" width="14" customWidth="1"/>
    <col min="11805" max="11805" width="13.7109375" customWidth="1"/>
    <col min="12055" max="12055" width="23.140625" customWidth="1"/>
    <col min="12056" max="12056" width="15.28515625" customWidth="1"/>
    <col min="12057" max="12057" width="16.85546875" customWidth="1"/>
    <col min="12058" max="12058" width="13.85546875" customWidth="1"/>
    <col min="12059" max="12059" width="16" customWidth="1"/>
    <col min="12060" max="12060" width="14" customWidth="1"/>
    <col min="12061" max="12061" width="13.7109375" customWidth="1"/>
    <col min="12311" max="12311" width="23.140625" customWidth="1"/>
    <col min="12312" max="12312" width="15.28515625" customWidth="1"/>
    <col min="12313" max="12313" width="16.85546875" customWidth="1"/>
    <col min="12314" max="12314" width="13.85546875" customWidth="1"/>
    <col min="12315" max="12315" width="16" customWidth="1"/>
    <col min="12316" max="12316" width="14" customWidth="1"/>
    <col min="12317" max="12317" width="13.7109375" customWidth="1"/>
    <col min="12567" max="12567" width="23.140625" customWidth="1"/>
    <col min="12568" max="12568" width="15.28515625" customWidth="1"/>
    <col min="12569" max="12569" width="16.85546875" customWidth="1"/>
    <col min="12570" max="12570" width="13.85546875" customWidth="1"/>
    <col min="12571" max="12571" width="16" customWidth="1"/>
    <col min="12572" max="12572" width="14" customWidth="1"/>
    <col min="12573" max="12573" width="13.7109375" customWidth="1"/>
    <col min="12823" max="12823" width="23.140625" customWidth="1"/>
    <col min="12824" max="12824" width="15.28515625" customWidth="1"/>
    <col min="12825" max="12825" width="16.85546875" customWidth="1"/>
    <col min="12826" max="12826" width="13.85546875" customWidth="1"/>
    <col min="12827" max="12827" width="16" customWidth="1"/>
    <col min="12828" max="12828" width="14" customWidth="1"/>
    <col min="12829" max="12829" width="13.7109375" customWidth="1"/>
    <col min="13079" max="13079" width="23.140625" customWidth="1"/>
    <col min="13080" max="13080" width="15.28515625" customWidth="1"/>
    <col min="13081" max="13081" width="16.85546875" customWidth="1"/>
    <col min="13082" max="13082" width="13.85546875" customWidth="1"/>
    <col min="13083" max="13083" width="16" customWidth="1"/>
    <col min="13084" max="13084" width="14" customWidth="1"/>
    <col min="13085" max="13085" width="13.7109375" customWidth="1"/>
    <col min="13335" max="13335" width="23.140625" customWidth="1"/>
    <col min="13336" max="13336" width="15.28515625" customWidth="1"/>
    <col min="13337" max="13337" width="16.85546875" customWidth="1"/>
    <col min="13338" max="13338" width="13.85546875" customWidth="1"/>
    <col min="13339" max="13339" width="16" customWidth="1"/>
    <col min="13340" max="13340" width="14" customWidth="1"/>
    <col min="13341" max="13341" width="13.7109375" customWidth="1"/>
    <col min="13591" max="13591" width="23.140625" customWidth="1"/>
    <col min="13592" max="13592" width="15.28515625" customWidth="1"/>
    <col min="13593" max="13593" width="16.85546875" customWidth="1"/>
    <col min="13594" max="13594" width="13.85546875" customWidth="1"/>
    <col min="13595" max="13595" width="16" customWidth="1"/>
    <col min="13596" max="13596" width="14" customWidth="1"/>
    <col min="13597" max="13597" width="13.7109375" customWidth="1"/>
    <col min="13847" max="13847" width="23.140625" customWidth="1"/>
    <col min="13848" max="13848" width="15.28515625" customWidth="1"/>
    <col min="13849" max="13849" width="16.85546875" customWidth="1"/>
    <col min="13850" max="13850" width="13.85546875" customWidth="1"/>
    <col min="13851" max="13851" width="16" customWidth="1"/>
    <col min="13852" max="13852" width="14" customWidth="1"/>
    <col min="13853" max="13853" width="13.7109375" customWidth="1"/>
    <col min="14103" max="14103" width="23.140625" customWidth="1"/>
    <col min="14104" max="14104" width="15.28515625" customWidth="1"/>
    <col min="14105" max="14105" width="16.85546875" customWidth="1"/>
    <col min="14106" max="14106" width="13.85546875" customWidth="1"/>
    <col min="14107" max="14107" width="16" customWidth="1"/>
    <col min="14108" max="14108" width="14" customWidth="1"/>
    <col min="14109" max="14109" width="13.7109375" customWidth="1"/>
    <col min="14359" max="14359" width="23.140625" customWidth="1"/>
    <col min="14360" max="14360" width="15.28515625" customWidth="1"/>
    <col min="14361" max="14361" width="16.85546875" customWidth="1"/>
    <col min="14362" max="14362" width="13.85546875" customWidth="1"/>
    <col min="14363" max="14363" width="16" customWidth="1"/>
    <col min="14364" max="14364" width="14" customWidth="1"/>
    <col min="14365" max="14365" width="13.7109375" customWidth="1"/>
    <col min="14615" max="14615" width="23.140625" customWidth="1"/>
    <col min="14616" max="14616" width="15.28515625" customWidth="1"/>
    <col min="14617" max="14617" width="16.85546875" customWidth="1"/>
    <col min="14618" max="14618" width="13.85546875" customWidth="1"/>
    <col min="14619" max="14619" width="16" customWidth="1"/>
    <col min="14620" max="14620" width="14" customWidth="1"/>
    <col min="14621" max="14621" width="13.7109375" customWidth="1"/>
    <col min="14871" max="14871" width="23.140625" customWidth="1"/>
    <col min="14872" max="14872" width="15.28515625" customWidth="1"/>
    <col min="14873" max="14873" width="16.85546875" customWidth="1"/>
    <col min="14874" max="14874" width="13.85546875" customWidth="1"/>
    <col min="14875" max="14875" width="16" customWidth="1"/>
    <col min="14876" max="14876" width="14" customWidth="1"/>
    <col min="14877" max="14877" width="13.7109375" customWidth="1"/>
    <col min="15127" max="15127" width="23.140625" customWidth="1"/>
    <col min="15128" max="15128" width="15.28515625" customWidth="1"/>
    <col min="15129" max="15129" width="16.85546875" customWidth="1"/>
    <col min="15130" max="15130" width="13.85546875" customWidth="1"/>
    <col min="15131" max="15131" width="16" customWidth="1"/>
    <col min="15132" max="15132" width="14" customWidth="1"/>
    <col min="15133" max="15133" width="13.7109375" customWidth="1"/>
    <col min="15383" max="15383" width="23.140625" customWidth="1"/>
    <col min="15384" max="15384" width="15.28515625" customWidth="1"/>
    <col min="15385" max="15385" width="16.85546875" customWidth="1"/>
    <col min="15386" max="15386" width="13.85546875" customWidth="1"/>
    <col min="15387" max="15387" width="16" customWidth="1"/>
    <col min="15388" max="15388" width="14" customWidth="1"/>
    <col min="15389" max="15389" width="13.7109375" customWidth="1"/>
    <col min="15639" max="15639" width="23.140625" customWidth="1"/>
    <col min="15640" max="15640" width="15.28515625" customWidth="1"/>
    <col min="15641" max="15641" width="16.85546875" customWidth="1"/>
    <col min="15642" max="15642" width="13.85546875" customWidth="1"/>
    <col min="15643" max="15643" width="16" customWidth="1"/>
    <col min="15644" max="15644" width="14" customWidth="1"/>
    <col min="15645" max="15645" width="13.7109375" customWidth="1"/>
    <col min="15895" max="15895" width="23.140625" customWidth="1"/>
    <col min="15896" max="15896" width="15.28515625" customWidth="1"/>
    <col min="15897" max="15897" width="16.85546875" customWidth="1"/>
    <col min="15898" max="15898" width="13.85546875" customWidth="1"/>
    <col min="15899" max="15899" width="16" customWidth="1"/>
    <col min="15900" max="15900" width="14" customWidth="1"/>
    <col min="15901" max="15901" width="13.7109375" customWidth="1"/>
    <col min="16151" max="16151" width="23.140625" customWidth="1"/>
    <col min="16152" max="16152" width="15.28515625" customWidth="1"/>
    <col min="16153" max="16153" width="16.85546875" customWidth="1"/>
    <col min="16154" max="16154" width="13.85546875" customWidth="1"/>
    <col min="16155" max="16155" width="16" customWidth="1"/>
    <col min="16156" max="16156" width="14" customWidth="1"/>
    <col min="16157" max="16157" width="13.7109375" customWidth="1"/>
  </cols>
  <sheetData>
    <row r="1" spans="1:51" ht="52.5" customHeight="1" x14ac:dyDescent="0.4">
      <c r="A1" s="65" t="s">
        <v>26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</row>
    <row r="2" spans="1:51" ht="26.25" x14ac:dyDescent="0.4">
      <c r="A2" s="67" t="s">
        <v>56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</row>
    <row r="3" spans="1:51" ht="26.25" x14ac:dyDescent="0.4">
      <c r="A3" s="67" t="s">
        <v>57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V3" s="47"/>
      <c r="AW3" s="47"/>
      <c r="AX3" s="47"/>
      <c r="AY3" s="47"/>
    </row>
    <row r="4" spans="1:51" ht="15.75" customHeight="1" thickBot="1" x14ac:dyDescent="0.3">
      <c r="A4" s="39"/>
      <c r="B4" s="39"/>
      <c r="C4" s="40"/>
      <c r="D4" s="40"/>
      <c r="E4" s="40"/>
      <c r="F4" s="40"/>
      <c r="G4" s="40"/>
      <c r="H4" s="40"/>
      <c r="I4" s="40"/>
      <c r="J4" s="40"/>
      <c r="K4" s="40"/>
      <c r="L4" s="39"/>
      <c r="M4" s="39"/>
      <c r="N4" s="39"/>
      <c r="O4" s="39"/>
      <c r="AW4" s="47"/>
      <c r="AX4" s="47"/>
      <c r="AY4" s="47"/>
    </row>
    <row r="5" spans="1:51" ht="15.75" customHeight="1" x14ac:dyDescent="0.25">
      <c r="A5" s="99" t="s">
        <v>0</v>
      </c>
      <c r="B5" s="100" t="s">
        <v>58</v>
      </c>
      <c r="C5" s="100"/>
      <c r="D5" s="100"/>
      <c r="E5" s="100"/>
      <c r="F5" s="100"/>
      <c r="G5" s="100"/>
      <c r="H5" s="100"/>
      <c r="I5" s="100"/>
      <c r="J5" s="101" t="s">
        <v>59</v>
      </c>
      <c r="K5" s="102"/>
      <c r="L5" s="102"/>
      <c r="M5" s="102"/>
      <c r="N5" s="102"/>
      <c r="O5" s="102"/>
      <c r="P5" s="102"/>
      <c r="Q5" s="103"/>
      <c r="R5" s="101" t="s">
        <v>60</v>
      </c>
      <c r="S5" s="102"/>
      <c r="T5" s="102"/>
      <c r="U5" s="102"/>
      <c r="V5" s="102"/>
      <c r="W5" s="102"/>
      <c r="X5" s="102"/>
      <c r="Y5" s="103"/>
      <c r="Z5" s="101" t="s">
        <v>61</v>
      </c>
      <c r="AA5" s="102"/>
      <c r="AB5" s="102"/>
      <c r="AC5" s="102"/>
      <c r="AD5" s="102"/>
      <c r="AE5" s="102"/>
      <c r="AF5" s="102"/>
      <c r="AG5" s="103"/>
      <c r="AH5" s="101" t="s">
        <v>62</v>
      </c>
      <c r="AI5" s="102"/>
      <c r="AJ5" s="102"/>
      <c r="AK5" s="102"/>
      <c r="AL5" s="102"/>
      <c r="AM5" s="102"/>
      <c r="AN5" s="102"/>
      <c r="AO5" s="103"/>
      <c r="AP5" s="77" t="s">
        <v>1</v>
      </c>
      <c r="AR5" s="47"/>
      <c r="AS5" s="47"/>
      <c r="AT5" s="47"/>
      <c r="AU5" s="47" t="s">
        <v>53</v>
      </c>
      <c r="AV5" s="47" t="s">
        <v>54</v>
      </c>
      <c r="AW5" s="47" t="s">
        <v>55</v>
      </c>
      <c r="AX5" s="47"/>
    </row>
    <row r="6" spans="1:51" s="21" customFormat="1" ht="51.75" customHeight="1" thickBot="1" x14ac:dyDescent="0.3">
      <c r="A6" s="99"/>
      <c r="B6" s="20" t="s">
        <v>15</v>
      </c>
      <c r="C6" s="20" t="s">
        <v>16</v>
      </c>
      <c r="D6" s="20" t="s">
        <v>17</v>
      </c>
      <c r="E6" s="57" t="s">
        <v>19</v>
      </c>
      <c r="F6" s="58" t="s">
        <v>20</v>
      </c>
      <c r="G6" s="58" t="s">
        <v>21</v>
      </c>
      <c r="H6" s="58" t="s">
        <v>22</v>
      </c>
      <c r="I6" s="58" t="s">
        <v>23</v>
      </c>
      <c r="J6" s="44" t="s">
        <v>15</v>
      </c>
      <c r="K6" s="44" t="s">
        <v>16</v>
      </c>
      <c r="L6" s="44" t="s">
        <v>17</v>
      </c>
      <c r="M6" s="45" t="s">
        <v>19</v>
      </c>
      <c r="N6" s="33" t="s">
        <v>20</v>
      </c>
      <c r="O6" s="33" t="s">
        <v>21</v>
      </c>
      <c r="P6" s="33" t="s">
        <v>22</v>
      </c>
      <c r="Q6" s="33" t="s">
        <v>23</v>
      </c>
      <c r="R6" s="25" t="s">
        <v>15</v>
      </c>
      <c r="S6" s="25" t="s">
        <v>16</v>
      </c>
      <c r="T6" s="25" t="s">
        <v>17</v>
      </c>
      <c r="U6" s="26" t="s">
        <v>19</v>
      </c>
      <c r="V6" s="30" t="s">
        <v>20</v>
      </c>
      <c r="W6" s="30" t="s">
        <v>21</v>
      </c>
      <c r="X6" s="30" t="s">
        <v>22</v>
      </c>
      <c r="Y6" s="30" t="s">
        <v>23</v>
      </c>
      <c r="Z6" s="20" t="s">
        <v>15</v>
      </c>
      <c r="AA6" s="20" t="s">
        <v>16</v>
      </c>
      <c r="AB6" s="20" t="s">
        <v>17</v>
      </c>
      <c r="AC6" s="26" t="s">
        <v>19</v>
      </c>
      <c r="AD6" s="30" t="s">
        <v>20</v>
      </c>
      <c r="AE6" s="30" t="s">
        <v>21</v>
      </c>
      <c r="AF6" s="30" t="s">
        <v>22</v>
      </c>
      <c r="AG6" s="30" t="s">
        <v>23</v>
      </c>
      <c r="AH6" s="20" t="s">
        <v>15</v>
      </c>
      <c r="AI6" s="20" t="s">
        <v>16</v>
      </c>
      <c r="AJ6" s="20" t="s">
        <v>17</v>
      </c>
      <c r="AK6" s="26" t="s">
        <v>19</v>
      </c>
      <c r="AL6" s="30" t="s">
        <v>20</v>
      </c>
      <c r="AM6" s="30" t="s">
        <v>21</v>
      </c>
      <c r="AN6" s="30" t="s">
        <v>22</v>
      </c>
      <c r="AO6" s="30" t="s">
        <v>23</v>
      </c>
      <c r="AP6" s="78"/>
      <c r="AR6" s="46"/>
      <c r="AS6" s="46"/>
      <c r="AT6" s="46"/>
      <c r="AU6" s="46">
        <v>1030</v>
      </c>
      <c r="AV6" s="46">
        <v>890</v>
      </c>
      <c r="AW6" s="46">
        <v>500</v>
      </c>
      <c r="AX6" s="46"/>
    </row>
    <row r="7" spans="1:51" x14ac:dyDescent="0.25">
      <c r="A7" s="1" t="s">
        <v>2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4"/>
      <c r="S7" s="4"/>
      <c r="T7" s="4"/>
      <c r="U7" s="4"/>
      <c r="V7" s="32"/>
      <c r="W7" s="32"/>
      <c r="X7" s="32"/>
      <c r="Y7" s="32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2"/>
      <c r="AM7" s="2"/>
      <c r="AN7" s="2"/>
      <c r="AO7" s="2"/>
      <c r="AP7" s="3">
        <f>SUM(B7:AO7)</f>
        <v>0</v>
      </c>
      <c r="AR7" s="47"/>
      <c r="AS7" s="47"/>
      <c r="AT7" s="47"/>
      <c r="AU7" s="47">
        <v>130</v>
      </c>
      <c r="AV7" s="47">
        <v>230</v>
      </c>
      <c r="AW7" s="47">
        <v>250</v>
      </c>
      <c r="AX7" s="47"/>
    </row>
    <row r="8" spans="1:51" x14ac:dyDescent="0.25">
      <c r="A8" s="1" t="s">
        <v>3</v>
      </c>
      <c r="B8" s="32"/>
      <c r="C8" s="32">
        <v>1800</v>
      </c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4"/>
      <c r="S8" s="4"/>
      <c r="T8" s="4"/>
      <c r="U8" s="4"/>
      <c r="V8" s="32"/>
      <c r="W8" s="32"/>
      <c r="X8" s="32"/>
      <c r="Y8" s="32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2"/>
      <c r="AM8" s="2"/>
      <c r="AN8" s="2"/>
      <c r="AO8" s="2"/>
      <c r="AP8" s="3">
        <f t="shared" ref="AP8:AP13" si="0">SUM(B8:AO8)</f>
        <v>1800</v>
      </c>
      <c r="AR8" s="47"/>
      <c r="AS8" s="47"/>
      <c r="AT8" s="47"/>
      <c r="AU8" s="47">
        <v>1080</v>
      </c>
      <c r="AV8" s="47">
        <v>750</v>
      </c>
      <c r="AW8" s="47">
        <v>80</v>
      </c>
      <c r="AX8" s="47"/>
    </row>
    <row r="9" spans="1:51" x14ac:dyDescent="0.25">
      <c r="A9" s="1" t="s">
        <v>4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4"/>
      <c r="S9" s="4"/>
      <c r="T9" s="4"/>
      <c r="U9" s="4"/>
      <c r="V9" s="32"/>
      <c r="W9" s="32"/>
      <c r="X9" s="32"/>
      <c r="Y9" s="32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2"/>
      <c r="AM9" s="2"/>
      <c r="AN9" s="2"/>
      <c r="AO9" s="2"/>
      <c r="AP9" s="3">
        <f t="shared" si="0"/>
        <v>0</v>
      </c>
      <c r="AR9" s="47"/>
      <c r="AS9" s="47"/>
      <c r="AT9" s="47"/>
      <c r="AU9" s="47">
        <v>780</v>
      </c>
      <c r="AV9" s="47">
        <v>3680</v>
      </c>
      <c r="AW9" s="47">
        <v>100</v>
      </c>
      <c r="AX9" s="47"/>
    </row>
    <row r="10" spans="1:51" x14ac:dyDescent="0.25">
      <c r="A10" s="1" t="s">
        <v>5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4"/>
      <c r="S10" s="4"/>
      <c r="T10" s="4"/>
      <c r="U10" s="4"/>
      <c r="V10" s="32"/>
      <c r="W10" s="32"/>
      <c r="X10" s="32"/>
      <c r="Y10" s="32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2"/>
      <c r="AM10" s="2"/>
      <c r="AN10" s="2"/>
      <c r="AO10" s="2"/>
      <c r="AP10" s="3">
        <f t="shared" si="0"/>
        <v>0</v>
      </c>
      <c r="AR10" s="47"/>
      <c r="AS10" s="47"/>
      <c r="AT10" s="47"/>
      <c r="AU10" s="47">
        <v>900</v>
      </c>
      <c r="AV10" s="47">
        <v>80</v>
      </c>
      <c r="AW10" s="47">
        <v>700</v>
      </c>
      <c r="AX10" s="47"/>
    </row>
    <row r="11" spans="1:51" x14ac:dyDescent="0.25">
      <c r="A11" s="1" t="s">
        <v>6</v>
      </c>
      <c r="B11" s="32">
        <v>800</v>
      </c>
      <c r="C11" s="32">
        <v>1350</v>
      </c>
      <c r="D11" s="32"/>
      <c r="E11" s="32"/>
      <c r="F11" s="32"/>
      <c r="G11" s="32"/>
      <c r="H11" s="32"/>
      <c r="I11" s="32"/>
      <c r="J11" s="32">
        <v>1200</v>
      </c>
      <c r="K11" s="32">
        <v>1000</v>
      </c>
      <c r="L11" s="32">
        <v>230</v>
      </c>
      <c r="M11" s="32"/>
      <c r="N11" s="32"/>
      <c r="O11" s="32"/>
      <c r="P11" s="32"/>
      <c r="Q11" s="32"/>
      <c r="R11" s="4">
        <v>2180</v>
      </c>
      <c r="S11" s="4">
        <v>390</v>
      </c>
      <c r="T11" s="4">
        <v>3780</v>
      </c>
      <c r="U11" s="4"/>
      <c r="V11" s="32"/>
      <c r="W11" s="32"/>
      <c r="X11" s="32"/>
      <c r="Y11" s="32"/>
      <c r="Z11" s="1">
        <v>680</v>
      </c>
      <c r="AA11" s="1">
        <v>100</v>
      </c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2"/>
      <c r="AM11" s="2"/>
      <c r="AN11" s="2"/>
      <c r="AO11" s="2"/>
      <c r="AP11" s="3">
        <f t="shared" si="0"/>
        <v>11710</v>
      </c>
      <c r="AR11" s="47"/>
      <c r="AS11" s="47"/>
      <c r="AT11" s="47"/>
      <c r="AU11" s="47">
        <v>670</v>
      </c>
      <c r="AV11" s="47">
        <v>4180</v>
      </c>
      <c r="AW11" s="47">
        <v>1800</v>
      </c>
      <c r="AX11" s="47"/>
    </row>
    <row r="12" spans="1:51" x14ac:dyDescent="0.25">
      <c r="A12" s="1" t="s">
        <v>7</v>
      </c>
      <c r="B12" s="32">
        <v>500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4"/>
      <c r="S12" s="4"/>
      <c r="T12" s="4"/>
      <c r="U12" s="4"/>
      <c r="V12" s="32"/>
      <c r="W12" s="32"/>
      <c r="X12" s="32"/>
      <c r="Y12" s="32"/>
      <c r="Z12" s="1"/>
      <c r="AA12" s="1"/>
      <c r="AB12" s="1"/>
      <c r="AC12" s="1"/>
      <c r="AD12" s="1"/>
      <c r="AE12" s="1"/>
      <c r="AF12" s="1"/>
      <c r="AG12" s="1"/>
      <c r="AH12" s="1"/>
      <c r="AI12" s="1">
        <v>800</v>
      </c>
      <c r="AJ12" s="1"/>
      <c r="AK12" s="1"/>
      <c r="AL12" s="2"/>
      <c r="AM12" s="2"/>
      <c r="AN12" s="2"/>
      <c r="AO12" s="2"/>
      <c r="AP12" s="3">
        <f t="shared" si="0"/>
        <v>1300</v>
      </c>
      <c r="AR12" s="47"/>
      <c r="AS12" s="47"/>
      <c r="AT12" s="47"/>
      <c r="AU12" s="47">
        <v>2380</v>
      </c>
      <c r="AV12" s="47">
        <v>3030</v>
      </c>
      <c r="AW12" s="47">
        <v>1200</v>
      </c>
      <c r="AX12" s="47"/>
    </row>
    <row r="13" spans="1:51" x14ac:dyDescent="0.25">
      <c r="A13" s="1" t="s">
        <v>8</v>
      </c>
      <c r="B13" s="32">
        <v>815</v>
      </c>
      <c r="C13" s="32"/>
      <c r="D13" s="32"/>
      <c r="E13" s="32"/>
      <c r="F13" s="32"/>
      <c r="G13" s="32"/>
      <c r="H13" s="32"/>
      <c r="I13" s="32"/>
      <c r="J13" s="32"/>
      <c r="K13" s="32">
        <v>1000</v>
      </c>
      <c r="L13" s="32">
        <v>14300</v>
      </c>
      <c r="M13" s="32"/>
      <c r="N13" s="32"/>
      <c r="O13" s="32"/>
      <c r="P13" s="32"/>
      <c r="Q13" s="32"/>
      <c r="R13" s="32"/>
      <c r="S13" s="32"/>
      <c r="T13" s="32">
        <v>80</v>
      </c>
      <c r="U13" s="32"/>
      <c r="V13" s="32"/>
      <c r="W13" s="32"/>
      <c r="X13" s="32"/>
      <c r="Y13" s="32"/>
      <c r="Z13" s="1">
        <v>100</v>
      </c>
      <c r="AA13" s="1"/>
      <c r="AB13" s="1"/>
      <c r="AC13" s="1"/>
      <c r="AD13" s="1"/>
      <c r="AE13" s="1"/>
      <c r="AF13" s="1"/>
      <c r="AG13" s="1"/>
      <c r="AH13" s="1"/>
      <c r="AI13" s="1">
        <v>1284</v>
      </c>
      <c r="AJ13" s="1"/>
      <c r="AK13" s="1"/>
      <c r="AL13" s="2"/>
      <c r="AM13" s="2"/>
      <c r="AN13" s="2"/>
      <c r="AO13" s="2"/>
      <c r="AP13" s="3">
        <f t="shared" si="0"/>
        <v>17579</v>
      </c>
      <c r="AR13" s="47"/>
      <c r="AS13" s="47"/>
      <c r="AT13" s="47"/>
      <c r="AU13" s="47">
        <v>1150</v>
      </c>
      <c r="AV13" s="47">
        <v>840</v>
      </c>
      <c r="AW13" s="47">
        <v>40</v>
      </c>
      <c r="AX13" s="47"/>
    </row>
    <row r="14" spans="1:51" ht="15.75" thickBot="1" x14ac:dyDescent="0.3">
      <c r="A14" s="27" t="s">
        <v>9</v>
      </c>
      <c r="B14" s="27">
        <f>SUM(B7:B13)</f>
        <v>2115</v>
      </c>
      <c r="C14" s="27">
        <f t="shared" ref="C14:AO14" si="1">SUM(C7:C13)</f>
        <v>3150</v>
      </c>
      <c r="D14" s="27">
        <f t="shared" si="1"/>
        <v>0</v>
      </c>
      <c r="E14" s="27">
        <f t="shared" si="1"/>
        <v>0</v>
      </c>
      <c r="F14" s="27">
        <f t="shared" si="1"/>
        <v>0</v>
      </c>
      <c r="G14" s="27">
        <f t="shared" si="1"/>
        <v>0</v>
      </c>
      <c r="H14" s="27">
        <f t="shared" si="1"/>
        <v>0</v>
      </c>
      <c r="I14" s="27">
        <f t="shared" si="1"/>
        <v>0</v>
      </c>
      <c r="J14" s="19">
        <f t="shared" si="1"/>
        <v>1200</v>
      </c>
      <c r="K14" s="19">
        <f t="shared" si="1"/>
        <v>2000</v>
      </c>
      <c r="L14" s="19">
        <f t="shared" si="1"/>
        <v>14530</v>
      </c>
      <c r="M14" s="19">
        <f t="shared" si="1"/>
        <v>0</v>
      </c>
      <c r="N14" s="19">
        <f t="shared" si="1"/>
        <v>0</v>
      </c>
      <c r="O14" s="19">
        <f t="shared" si="1"/>
        <v>0</v>
      </c>
      <c r="P14" s="19">
        <f t="shared" si="1"/>
        <v>0</v>
      </c>
      <c r="Q14" s="19">
        <f t="shared" si="1"/>
        <v>0</v>
      </c>
      <c r="R14" s="19">
        <f t="shared" si="1"/>
        <v>2180</v>
      </c>
      <c r="S14" s="19">
        <f t="shared" si="1"/>
        <v>390</v>
      </c>
      <c r="T14" s="19">
        <f t="shared" si="1"/>
        <v>3860</v>
      </c>
      <c r="U14" s="19">
        <f t="shared" si="1"/>
        <v>0</v>
      </c>
      <c r="V14" s="19">
        <f t="shared" si="1"/>
        <v>0</v>
      </c>
      <c r="W14" s="19">
        <f t="shared" si="1"/>
        <v>0</v>
      </c>
      <c r="X14" s="19">
        <f t="shared" si="1"/>
        <v>0</v>
      </c>
      <c r="Y14" s="19">
        <f t="shared" si="1"/>
        <v>0</v>
      </c>
      <c r="Z14" s="19">
        <f t="shared" si="1"/>
        <v>780</v>
      </c>
      <c r="AA14" s="19">
        <f t="shared" si="1"/>
        <v>100</v>
      </c>
      <c r="AB14" s="19">
        <f t="shared" si="1"/>
        <v>0</v>
      </c>
      <c r="AC14" s="19">
        <f t="shared" si="1"/>
        <v>0</v>
      </c>
      <c r="AD14" s="19">
        <f t="shared" si="1"/>
        <v>0</v>
      </c>
      <c r="AE14" s="19">
        <f t="shared" si="1"/>
        <v>0</v>
      </c>
      <c r="AF14" s="19">
        <f t="shared" si="1"/>
        <v>0</v>
      </c>
      <c r="AG14" s="19">
        <f t="shared" si="1"/>
        <v>0</v>
      </c>
      <c r="AH14" s="19">
        <f t="shared" si="1"/>
        <v>0</v>
      </c>
      <c r="AI14" s="19">
        <f t="shared" si="1"/>
        <v>2084</v>
      </c>
      <c r="AJ14" s="19">
        <f t="shared" si="1"/>
        <v>0</v>
      </c>
      <c r="AK14" s="19">
        <f t="shared" si="1"/>
        <v>0</v>
      </c>
      <c r="AL14" s="19">
        <f t="shared" si="1"/>
        <v>0</v>
      </c>
      <c r="AM14" s="19">
        <f t="shared" si="1"/>
        <v>0</v>
      </c>
      <c r="AN14" s="19">
        <f t="shared" si="1"/>
        <v>0</v>
      </c>
      <c r="AO14" s="19">
        <f t="shared" si="1"/>
        <v>0</v>
      </c>
      <c r="AP14" s="31">
        <f>SUM(AP7:AP13)</f>
        <v>32389</v>
      </c>
      <c r="AR14" s="47"/>
      <c r="AS14" s="47"/>
      <c r="AT14" s="47"/>
      <c r="AU14" s="47">
        <v>450</v>
      </c>
      <c r="AV14" s="47">
        <v>100</v>
      </c>
      <c r="AW14" s="47">
        <v>150</v>
      </c>
      <c r="AX14" s="47"/>
    </row>
    <row r="15" spans="1:51" ht="15.75" customHeight="1" x14ac:dyDescent="0.25">
      <c r="A15" s="69" t="s">
        <v>0</v>
      </c>
      <c r="B15" s="96" t="s">
        <v>63</v>
      </c>
      <c r="C15" s="97"/>
      <c r="D15" s="97"/>
      <c r="E15" s="97"/>
      <c r="F15" s="97"/>
      <c r="G15" s="97"/>
      <c r="H15" s="97"/>
      <c r="I15" s="98"/>
      <c r="J15" s="89" t="s">
        <v>71</v>
      </c>
      <c r="K15" s="90"/>
      <c r="L15" s="90"/>
      <c r="M15" s="90"/>
      <c r="N15" s="90"/>
      <c r="O15" s="90"/>
      <c r="P15" s="90"/>
      <c r="Q15" s="91"/>
      <c r="R15" s="89" t="s">
        <v>72</v>
      </c>
      <c r="S15" s="90"/>
      <c r="T15" s="90"/>
      <c r="U15" s="90"/>
      <c r="V15" s="90"/>
      <c r="W15" s="90"/>
      <c r="X15" s="90"/>
      <c r="Y15" s="91"/>
      <c r="Z15" s="89" t="s">
        <v>73</v>
      </c>
      <c r="AA15" s="90"/>
      <c r="AB15" s="90"/>
      <c r="AC15" s="90"/>
      <c r="AD15" s="90"/>
      <c r="AE15" s="90"/>
      <c r="AF15" s="90"/>
      <c r="AG15" s="91"/>
      <c r="AH15" s="89" t="s">
        <v>74</v>
      </c>
      <c r="AI15" s="90"/>
      <c r="AJ15" s="90"/>
      <c r="AK15" s="90"/>
      <c r="AL15" s="90"/>
      <c r="AM15" s="90"/>
      <c r="AN15" s="90"/>
      <c r="AO15" s="92"/>
      <c r="AP15" s="79" t="s">
        <v>1</v>
      </c>
      <c r="AR15" s="47"/>
      <c r="AS15" s="47"/>
      <c r="AT15" s="47"/>
      <c r="AU15" s="47">
        <v>580</v>
      </c>
      <c r="AV15" s="47">
        <v>14300</v>
      </c>
      <c r="AW15" s="47">
        <v>310</v>
      </c>
      <c r="AX15" s="47"/>
    </row>
    <row r="16" spans="1:51" s="21" customFormat="1" ht="47.25" customHeight="1" thickBot="1" x14ac:dyDescent="0.3">
      <c r="A16" s="70"/>
      <c r="B16" s="42" t="s">
        <v>15</v>
      </c>
      <c r="C16" s="42" t="s">
        <v>16</v>
      </c>
      <c r="D16" s="42" t="s">
        <v>17</v>
      </c>
      <c r="E16" s="43" t="s">
        <v>19</v>
      </c>
      <c r="F16" s="43" t="s">
        <v>20</v>
      </c>
      <c r="G16" s="43" t="s">
        <v>21</v>
      </c>
      <c r="H16" s="43" t="s">
        <v>22</v>
      </c>
      <c r="I16" s="43" t="s">
        <v>23</v>
      </c>
      <c r="J16" s="29" t="s">
        <v>15</v>
      </c>
      <c r="K16" s="29" t="s">
        <v>16</v>
      </c>
      <c r="L16" s="29" t="s">
        <v>17</v>
      </c>
      <c r="M16" s="30" t="s">
        <v>19</v>
      </c>
      <c r="N16" s="30" t="s">
        <v>20</v>
      </c>
      <c r="O16" s="30" t="s">
        <v>21</v>
      </c>
      <c r="P16" s="30" t="s">
        <v>22</v>
      </c>
      <c r="Q16" s="30" t="s">
        <v>23</v>
      </c>
      <c r="R16" s="29" t="s">
        <v>15</v>
      </c>
      <c r="S16" s="29" t="s">
        <v>16</v>
      </c>
      <c r="T16" s="29" t="s">
        <v>17</v>
      </c>
      <c r="U16" s="30" t="s">
        <v>19</v>
      </c>
      <c r="V16" s="30" t="s">
        <v>20</v>
      </c>
      <c r="W16" s="30" t="s">
        <v>21</v>
      </c>
      <c r="X16" s="30" t="s">
        <v>22</v>
      </c>
      <c r="Y16" s="30" t="s">
        <v>23</v>
      </c>
      <c r="Z16" s="29" t="s">
        <v>15</v>
      </c>
      <c r="AA16" s="29" t="s">
        <v>16</v>
      </c>
      <c r="AB16" s="29" t="s">
        <v>17</v>
      </c>
      <c r="AC16" s="30" t="s">
        <v>19</v>
      </c>
      <c r="AD16" s="30" t="s">
        <v>20</v>
      </c>
      <c r="AE16" s="30" t="s">
        <v>21</v>
      </c>
      <c r="AF16" s="30" t="s">
        <v>22</v>
      </c>
      <c r="AG16" s="30" t="s">
        <v>23</v>
      </c>
      <c r="AH16" s="29" t="s">
        <v>15</v>
      </c>
      <c r="AI16" s="29" t="s">
        <v>16</v>
      </c>
      <c r="AJ16" s="29" t="s">
        <v>17</v>
      </c>
      <c r="AK16" s="30" t="s">
        <v>19</v>
      </c>
      <c r="AL16" s="30" t="s">
        <v>20</v>
      </c>
      <c r="AM16" s="30" t="s">
        <v>21</v>
      </c>
      <c r="AN16" s="30" t="s">
        <v>22</v>
      </c>
      <c r="AO16" s="30" t="s">
        <v>23</v>
      </c>
      <c r="AP16" s="80"/>
      <c r="AR16" s="46" t="s">
        <v>15</v>
      </c>
      <c r="AS16" s="46">
        <f>AU30</f>
        <v>10335</v>
      </c>
      <c r="AT16" s="46"/>
      <c r="AU16" s="46">
        <v>210</v>
      </c>
      <c r="AV16" s="46">
        <v>480</v>
      </c>
      <c r="AW16" s="46">
        <v>130</v>
      </c>
      <c r="AX16" s="46"/>
    </row>
    <row r="17" spans="1:50" x14ac:dyDescent="0.25">
      <c r="A17" s="2" t="s">
        <v>2</v>
      </c>
      <c r="B17" s="4"/>
      <c r="C17" s="4"/>
      <c r="D17" s="4"/>
      <c r="E17" s="4"/>
      <c r="F17" s="4"/>
      <c r="G17" s="4"/>
      <c r="H17" s="4"/>
      <c r="I17" s="4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2"/>
      <c r="AM17" s="2"/>
      <c r="AN17" s="2"/>
      <c r="AO17" s="2"/>
      <c r="AP17" s="3">
        <f>SUM(B17:AO17)</f>
        <v>0</v>
      </c>
      <c r="AR17" s="47" t="s">
        <v>16</v>
      </c>
      <c r="AS17" s="47">
        <f>AW30</f>
        <v>5870</v>
      </c>
      <c r="AT17" s="46"/>
      <c r="AU17" s="47">
        <v>650</v>
      </c>
      <c r="AV17" s="47">
        <v>1810</v>
      </c>
      <c r="AW17" s="47">
        <v>610</v>
      </c>
      <c r="AX17" s="47"/>
    </row>
    <row r="18" spans="1:50" x14ac:dyDescent="0.25">
      <c r="A18" s="1" t="s">
        <v>3</v>
      </c>
      <c r="B18" s="4"/>
      <c r="C18" s="4"/>
      <c r="D18" s="4"/>
      <c r="E18" s="4"/>
      <c r="F18" s="4"/>
      <c r="G18" s="4"/>
      <c r="H18" s="4"/>
      <c r="I18" s="4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2"/>
      <c r="AM18" s="2"/>
      <c r="AN18" s="2"/>
      <c r="AO18" s="2"/>
      <c r="AP18" s="3">
        <f t="shared" ref="AP18:AP23" si="2">SUM(B18:AO18)</f>
        <v>0</v>
      </c>
      <c r="AR18" s="47" t="s">
        <v>17</v>
      </c>
      <c r="AS18" s="47">
        <f>AV30</f>
        <v>39500</v>
      </c>
      <c r="AT18" s="46"/>
      <c r="AU18" s="47">
        <v>325</v>
      </c>
      <c r="AV18" s="47">
        <v>1930</v>
      </c>
      <c r="AW18" s="47"/>
      <c r="AX18" s="47"/>
    </row>
    <row r="19" spans="1:50" x14ac:dyDescent="0.25">
      <c r="A19" s="1" t="s">
        <v>4</v>
      </c>
      <c r="B19" s="4"/>
      <c r="C19" s="4"/>
      <c r="D19" s="4"/>
      <c r="E19" s="4"/>
      <c r="F19" s="4"/>
      <c r="G19" s="4"/>
      <c r="H19" s="4"/>
      <c r="I19" s="4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2"/>
      <c r="AM19" s="2"/>
      <c r="AN19" s="2"/>
      <c r="AO19" s="2"/>
      <c r="AP19" s="3">
        <f t="shared" si="2"/>
        <v>0</v>
      </c>
      <c r="AR19" s="47" t="s">
        <v>18</v>
      </c>
      <c r="AS19" s="47">
        <v>247</v>
      </c>
      <c r="AT19" s="46"/>
      <c r="AU19" s="47"/>
      <c r="AV19" s="47">
        <v>3270</v>
      </c>
      <c r="AW19" s="47"/>
      <c r="AX19" s="47"/>
    </row>
    <row r="20" spans="1:50" x14ac:dyDescent="0.25">
      <c r="A20" s="1" t="s">
        <v>5</v>
      </c>
      <c r="B20" s="4"/>
      <c r="C20" s="4"/>
      <c r="D20" s="4"/>
      <c r="E20" s="4"/>
      <c r="F20" s="4"/>
      <c r="G20" s="4"/>
      <c r="H20" s="4"/>
      <c r="I20" s="4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2"/>
      <c r="AM20" s="2"/>
      <c r="AN20" s="2"/>
      <c r="AO20" s="2"/>
      <c r="AP20" s="3">
        <f t="shared" si="2"/>
        <v>0</v>
      </c>
      <c r="AR20" s="47" t="s">
        <v>20</v>
      </c>
      <c r="AS20" s="47">
        <v>52</v>
      </c>
      <c r="AT20" s="46"/>
      <c r="AU20" s="47"/>
      <c r="AV20" s="47">
        <v>840</v>
      </c>
      <c r="AW20" s="47"/>
      <c r="AX20" s="47"/>
    </row>
    <row r="21" spans="1:50" x14ac:dyDescent="0.25">
      <c r="A21" s="1" t="s">
        <v>6</v>
      </c>
      <c r="B21" s="4"/>
      <c r="C21" s="4"/>
      <c r="D21" s="4">
        <v>840</v>
      </c>
      <c r="E21" s="4"/>
      <c r="F21" s="4"/>
      <c r="G21" s="4"/>
      <c r="H21" s="4"/>
      <c r="I21" s="4"/>
      <c r="J21" s="1">
        <v>1960</v>
      </c>
      <c r="K21" s="1"/>
      <c r="L21" s="1">
        <v>1930</v>
      </c>
      <c r="M21" s="1"/>
      <c r="N21" s="1"/>
      <c r="O21" s="1"/>
      <c r="P21" s="1"/>
      <c r="Q21" s="1"/>
      <c r="R21" s="1"/>
      <c r="S21" s="1"/>
      <c r="T21" s="1">
        <v>230</v>
      </c>
      <c r="U21" s="1"/>
      <c r="V21" s="1"/>
      <c r="W21" s="1"/>
      <c r="X21" s="1"/>
      <c r="Y21" s="1"/>
      <c r="Z21" s="1"/>
      <c r="AA21" s="1"/>
      <c r="AB21" s="1">
        <v>890</v>
      </c>
      <c r="AC21" s="1"/>
      <c r="AD21" s="1"/>
      <c r="AE21" s="1"/>
      <c r="AF21" s="1"/>
      <c r="AG21" s="1"/>
      <c r="AH21" s="1">
        <v>100</v>
      </c>
      <c r="AI21" s="1"/>
      <c r="AJ21">
        <v>50</v>
      </c>
      <c r="AK21" s="1"/>
      <c r="AL21" s="2"/>
      <c r="AM21" s="2"/>
      <c r="AN21" s="2"/>
      <c r="AO21" s="2"/>
      <c r="AP21" s="3">
        <f t="shared" si="2"/>
        <v>6000</v>
      </c>
      <c r="AR21" s="47" t="s">
        <v>21</v>
      </c>
      <c r="AS21" s="47"/>
      <c r="AT21" s="46"/>
      <c r="AU21" s="47"/>
      <c r="AV21" s="47">
        <v>1180</v>
      </c>
      <c r="AW21" s="47"/>
      <c r="AX21" s="47"/>
    </row>
    <row r="22" spans="1:50" x14ac:dyDescent="0.25">
      <c r="A22" s="1" t="s">
        <v>7</v>
      </c>
      <c r="B22" s="4"/>
      <c r="C22" s="4"/>
      <c r="D22" s="4"/>
      <c r="E22" s="4"/>
      <c r="F22" s="4"/>
      <c r="G22" s="4"/>
      <c r="H22" s="4"/>
      <c r="I22" s="4"/>
      <c r="J22" s="1"/>
      <c r="K22" s="1"/>
      <c r="L22" s="1"/>
      <c r="M22" s="1"/>
      <c r="N22" s="1"/>
      <c r="O22" s="1"/>
      <c r="P22" s="1"/>
      <c r="Q22" s="1"/>
      <c r="R22" s="1"/>
      <c r="S22" s="1">
        <v>250</v>
      </c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2"/>
      <c r="AM22" s="2"/>
      <c r="AN22" s="2"/>
      <c r="AO22" s="2"/>
      <c r="AP22" s="3">
        <f t="shared" si="2"/>
        <v>250</v>
      </c>
      <c r="AR22" s="47" t="s">
        <v>22</v>
      </c>
      <c r="AS22" s="47"/>
      <c r="AT22" s="46"/>
      <c r="AU22" s="47"/>
      <c r="AV22" s="47">
        <v>50</v>
      </c>
      <c r="AW22" s="47"/>
      <c r="AX22" s="47"/>
    </row>
    <row r="23" spans="1:50" ht="15.75" thickBot="1" x14ac:dyDescent="0.3">
      <c r="A23" s="5" t="s">
        <v>8</v>
      </c>
      <c r="B23" s="4"/>
      <c r="C23" s="4"/>
      <c r="D23" s="4"/>
      <c r="E23" s="4"/>
      <c r="F23" s="4"/>
      <c r="G23" s="4"/>
      <c r="H23" s="4"/>
      <c r="I23" s="4"/>
      <c r="J23" s="1">
        <v>130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2"/>
      <c r="AM23" s="2"/>
      <c r="AN23" s="2"/>
      <c r="AO23" s="2"/>
      <c r="AP23" s="3">
        <f t="shared" si="2"/>
        <v>130</v>
      </c>
      <c r="AR23" s="47" t="s">
        <v>23</v>
      </c>
      <c r="AS23" s="47"/>
      <c r="AT23" s="46"/>
      <c r="AU23" s="47"/>
      <c r="AV23" s="47">
        <v>1430</v>
      </c>
      <c r="AW23" s="47"/>
      <c r="AX23" s="47"/>
    </row>
    <row r="24" spans="1:50" ht="15.75" thickBot="1" x14ac:dyDescent="0.3">
      <c r="A24" s="6" t="s">
        <v>9</v>
      </c>
      <c r="B24" s="19">
        <f>SUM(B17:B23)</f>
        <v>0</v>
      </c>
      <c r="C24" s="19">
        <f t="shared" ref="C24:AO24" si="3">SUM(C17:C23)</f>
        <v>0</v>
      </c>
      <c r="D24" s="19">
        <f t="shared" si="3"/>
        <v>840</v>
      </c>
      <c r="E24" s="19">
        <f t="shared" si="3"/>
        <v>0</v>
      </c>
      <c r="F24" s="19">
        <f t="shared" si="3"/>
        <v>0</v>
      </c>
      <c r="G24" s="19">
        <f t="shared" si="3"/>
        <v>0</v>
      </c>
      <c r="H24" s="19">
        <f t="shared" si="3"/>
        <v>0</v>
      </c>
      <c r="I24" s="19">
        <f t="shared" si="3"/>
        <v>0</v>
      </c>
      <c r="J24" s="19">
        <f t="shared" si="3"/>
        <v>2090</v>
      </c>
      <c r="K24" s="19">
        <f t="shared" si="3"/>
        <v>0</v>
      </c>
      <c r="L24" s="19">
        <f>SUM(L17:L23)</f>
        <v>1930</v>
      </c>
      <c r="M24" s="19">
        <f t="shared" si="3"/>
        <v>0</v>
      </c>
      <c r="N24" s="19">
        <f t="shared" si="3"/>
        <v>0</v>
      </c>
      <c r="O24" s="19">
        <f t="shared" si="3"/>
        <v>0</v>
      </c>
      <c r="P24" s="19">
        <f t="shared" si="3"/>
        <v>0</v>
      </c>
      <c r="Q24" s="19">
        <f t="shared" si="3"/>
        <v>0</v>
      </c>
      <c r="R24" s="19">
        <f t="shared" si="3"/>
        <v>0</v>
      </c>
      <c r="S24" s="19">
        <f t="shared" si="3"/>
        <v>250</v>
      </c>
      <c r="T24" s="19">
        <f t="shared" si="3"/>
        <v>230</v>
      </c>
      <c r="U24" s="19">
        <f t="shared" si="3"/>
        <v>0</v>
      </c>
      <c r="V24" s="19">
        <f t="shared" si="3"/>
        <v>0</v>
      </c>
      <c r="W24" s="19">
        <f t="shared" si="3"/>
        <v>0</v>
      </c>
      <c r="X24" s="19">
        <f t="shared" si="3"/>
        <v>0</v>
      </c>
      <c r="Y24" s="19">
        <f t="shared" si="3"/>
        <v>0</v>
      </c>
      <c r="Z24" s="19">
        <f t="shared" si="3"/>
        <v>0</v>
      </c>
      <c r="AA24" s="19">
        <f t="shared" si="3"/>
        <v>0</v>
      </c>
      <c r="AB24" s="19">
        <f t="shared" si="3"/>
        <v>890</v>
      </c>
      <c r="AC24" s="19">
        <f t="shared" si="3"/>
        <v>0</v>
      </c>
      <c r="AD24" s="19">
        <f t="shared" si="3"/>
        <v>0</v>
      </c>
      <c r="AE24" s="19">
        <f t="shared" si="3"/>
        <v>0</v>
      </c>
      <c r="AF24" s="19">
        <f t="shared" si="3"/>
        <v>0</v>
      </c>
      <c r="AG24" s="19">
        <f t="shared" si="3"/>
        <v>0</v>
      </c>
      <c r="AH24" s="19">
        <f t="shared" si="3"/>
        <v>100</v>
      </c>
      <c r="AI24" s="19">
        <f t="shared" si="3"/>
        <v>0</v>
      </c>
      <c r="AJ24" s="19">
        <f t="shared" si="3"/>
        <v>50</v>
      </c>
      <c r="AK24" s="19">
        <f t="shared" si="3"/>
        <v>0</v>
      </c>
      <c r="AL24" s="19">
        <f t="shared" si="3"/>
        <v>0</v>
      </c>
      <c r="AM24" s="19">
        <f t="shared" si="3"/>
        <v>0</v>
      </c>
      <c r="AN24" s="19">
        <f t="shared" si="3"/>
        <v>0</v>
      </c>
      <c r="AO24" s="19">
        <f t="shared" si="3"/>
        <v>0</v>
      </c>
      <c r="AP24" s="31">
        <f>SUM(AP17:AP23)</f>
        <v>6380</v>
      </c>
      <c r="AR24" s="47"/>
      <c r="AS24" s="47"/>
      <c r="AT24" s="47"/>
      <c r="AU24" s="47"/>
      <c r="AV24" s="47">
        <v>50</v>
      </c>
      <c r="AW24" s="47"/>
      <c r="AX24" s="47"/>
    </row>
    <row r="25" spans="1:50" ht="15.75" customHeight="1" x14ac:dyDescent="0.25">
      <c r="A25" s="69" t="s">
        <v>0</v>
      </c>
      <c r="B25" s="89" t="s">
        <v>64</v>
      </c>
      <c r="C25" s="90"/>
      <c r="D25" s="90"/>
      <c r="E25" s="90"/>
      <c r="F25" s="90"/>
      <c r="G25" s="90"/>
      <c r="H25" s="90"/>
      <c r="I25" s="91"/>
      <c r="J25" s="89" t="s">
        <v>75</v>
      </c>
      <c r="K25" s="90"/>
      <c r="L25" s="90"/>
      <c r="M25" s="90"/>
      <c r="N25" s="90"/>
      <c r="O25" s="90"/>
      <c r="P25" s="90"/>
      <c r="Q25" s="91"/>
      <c r="R25" s="89" t="s">
        <v>76</v>
      </c>
      <c r="S25" s="90"/>
      <c r="T25" s="90"/>
      <c r="U25" s="90"/>
      <c r="V25" s="90"/>
      <c r="W25" s="90"/>
      <c r="X25" s="90"/>
      <c r="Y25" s="91"/>
      <c r="Z25" s="89" t="s">
        <v>77</v>
      </c>
      <c r="AA25" s="90"/>
      <c r="AB25" s="90"/>
      <c r="AC25" s="90"/>
      <c r="AD25" s="90"/>
      <c r="AE25" s="90"/>
      <c r="AF25" s="90"/>
      <c r="AG25" s="91"/>
      <c r="AH25" s="89" t="s">
        <v>78</v>
      </c>
      <c r="AI25" s="90"/>
      <c r="AJ25" s="90"/>
      <c r="AK25" s="90"/>
      <c r="AL25" s="90"/>
      <c r="AM25" s="90"/>
      <c r="AN25" s="90"/>
      <c r="AO25" s="92"/>
      <c r="AP25" s="79" t="s">
        <v>1</v>
      </c>
      <c r="AR25" s="47"/>
      <c r="AS25" s="47"/>
      <c r="AT25" s="47"/>
      <c r="AU25" s="47"/>
      <c r="AV25" s="47">
        <v>380</v>
      </c>
      <c r="AW25" s="47"/>
      <c r="AX25" s="47"/>
    </row>
    <row r="26" spans="1:50" s="21" customFormat="1" ht="39.75" customHeight="1" thickBot="1" x14ac:dyDescent="0.3">
      <c r="A26" s="70"/>
      <c r="B26" s="20" t="s">
        <v>15</v>
      </c>
      <c r="C26" s="20" t="s">
        <v>16</v>
      </c>
      <c r="D26" s="20" t="s">
        <v>17</v>
      </c>
      <c r="E26" s="26" t="s">
        <v>19</v>
      </c>
      <c r="F26" s="30" t="s">
        <v>20</v>
      </c>
      <c r="G26" s="30" t="s">
        <v>21</v>
      </c>
      <c r="H26" s="30" t="s">
        <v>22</v>
      </c>
      <c r="I26" s="30" t="s">
        <v>23</v>
      </c>
      <c r="J26" s="20" t="s">
        <v>15</v>
      </c>
      <c r="K26" s="20" t="s">
        <v>16</v>
      </c>
      <c r="L26" s="20" t="s">
        <v>17</v>
      </c>
      <c r="M26" s="26" t="s">
        <v>19</v>
      </c>
      <c r="N26" s="30" t="s">
        <v>20</v>
      </c>
      <c r="O26" s="30" t="s">
        <v>21</v>
      </c>
      <c r="P26" s="30" t="s">
        <v>22</v>
      </c>
      <c r="Q26" s="30" t="s">
        <v>23</v>
      </c>
      <c r="R26" s="20" t="s">
        <v>15</v>
      </c>
      <c r="S26" s="20" t="s">
        <v>16</v>
      </c>
      <c r="T26" s="20" t="s">
        <v>17</v>
      </c>
      <c r="U26" s="26" t="s">
        <v>19</v>
      </c>
      <c r="V26" s="30" t="s">
        <v>20</v>
      </c>
      <c r="W26" s="30" t="s">
        <v>21</v>
      </c>
      <c r="X26" s="30" t="s">
        <v>22</v>
      </c>
      <c r="Y26" s="30" t="s">
        <v>23</v>
      </c>
      <c r="Z26" s="20" t="s">
        <v>15</v>
      </c>
      <c r="AA26" s="20" t="s">
        <v>16</v>
      </c>
      <c r="AB26" s="20" t="s">
        <v>17</v>
      </c>
      <c r="AC26" s="26" t="s">
        <v>19</v>
      </c>
      <c r="AD26" s="30" t="s">
        <v>20</v>
      </c>
      <c r="AE26" s="30" t="s">
        <v>21</v>
      </c>
      <c r="AF26" s="30" t="s">
        <v>22</v>
      </c>
      <c r="AG26" s="30" t="s">
        <v>23</v>
      </c>
      <c r="AH26" s="20" t="s">
        <v>15</v>
      </c>
      <c r="AI26" s="20" t="s">
        <v>16</v>
      </c>
      <c r="AJ26" s="20" t="s">
        <v>17</v>
      </c>
      <c r="AK26" s="26" t="s">
        <v>19</v>
      </c>
      <c r="AL26" s="30" t="s">
        <v>20</v>
      </c>
      <c r="AM26" s="30" t="s">
        <v>21</v>
      </c>
      <c r="AN26" s="30" t="s">
        <v>22</v>
      </c>
      <c r="AO26" s="30" t="s">
        <v>23</v>
      </c>
      <c r="AP26" s="80"/>
      <c r="AR26" s="46"/>
      <c r="AS26" s="46"/>
      <c r="AT26" s="46"/>
      <c r="AU26" s="55"/>
      <c r="AV26" s="46"/>
      <c r="AW26" s="46"/>
      <c r="AX26" s="46"/>
    </row>
    <row r="27" spans="1:50" x14ac:dyDescent="0.25">
      <c r="A27" s="2" t="s">
        <v>2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2"/>
      <c r="AM27" s="2"/>
      <c r="AN27" s="2"/>
      <c r="AO27" s="2"/>
      <c r="AP27" s="3">
        <f>SUM(B27:AO27)</f>
        <v>0</v>
      </c>
      <c r="AR27" s="47"/>
      <c r="AS27" s="47"/>
      <c r="AT27" s="47"/>
      <c r="AU27" s="47"/>
      <c r="AV27" s="47"/>
      <c r="AW27" s="47"/>
      <c r="AX27" s="47"/>
    </row>
    <row r="28" spans="1:50" x14ac:dyDescent="0.25">
      <c r="A28" s="1" t="s">
        <v>3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>
        <v>150</v>
      </c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2"/>
      <c r="AM28" s="2"/>
      <c r="AN28" s="2"/>
      <c r="AO28" s="2"/>
      <c r="AP28" s="3">
        <f t="shared" ref="AP28:AP33" si="4">SUM(B28:AO28)</f>
        <v>150</v>
      </c>
      <c r="AR28" s="47"/>
      <c r="AS28" s="47"/>
      <c r="AT28" s="47"/>
      <c r="AU28" s="47"/>
      <c r="AV28" s="47"/>
      <c r="AW28" s="47"/>
      <c r="AX28" s="47"/>
    </row>
    <row r="29" spans="1:50" x14ac:dyDescent="0.25">
      <c r="A29" s="1" t="s">
        <v>4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2"/>
      <c r="AM29" s="2"/>
      <c r="AN29" s="2"/>
      <c r="AO29" s="2"/>
      <c r="AP29" s="3">
        <f t="shared" si="4"/>
        <v>0</v>
      </c>
      <c r="AR29" s="47"/>
      <c r="AS29" s="47"/>
      <c r="AT29" s="47"/>
      <c r="AU29" s="47"/>
      <c r="AV29" s="47"/>
      <c r="AW29" s="47"/>
      <c r="AX29" s="47"/>
    </row>
    <row r="30" spans="1:50" x14ac:dyDescent="0.25">
      <c r="A30" s="1" t="s">
        <v>5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2"/>
      <c r="AM30" s="2"/>
      <c r="AN30" s="2"/>
      <c r="AO30" s="2"/>
      <c r="AP30" s="3">
        <f t="shared" si="4"/>
        <v>0</v>
      </c>
      <c r="AR30" s="47"/>
      <c r="AS30" s="47"/>
      <c r="AT30" s="47"/>
      <c r="AU30" s="56">
        <f>SUM(AU6:AU29)</f>
        <v>10335</v>
      </c>
      <c r="AV30" s="56">
        <f>SUM(AV6:AV29)</f>
        <v>39500</v>
      </c>
      <c r="AW30" s="56">
        <f>SUM(AW6:AW27)</f>
        <v>5870</v>
      </c>
      <c r="AX30" s="56">
        <f t="shared" ref="AX30" si="5">SUM(AX6:AX29)</f>
        <v>0</v>
      </c>
    </row>
    <row r="31" spans="1:50" x14ac:dyDescent="0.25">
      <c r="A31" s="1" t="s">
        <v>6</v>
      </c>
      <c r="B31" s="1">
        <v>200</v>
      </c>
      <c r="C31" s="1"/>
      <c r="D31" s="1">
        <v>3270</v>
      </c>
      <c r="E31" s="1"/>
      <c r="F31" s="1"/>
      <c r="G31" s="1"/>
      <c r="H31" s="1"/>
      <c r="I31" s="1"/>
      <c r="J31" s="1">
        <v>800</v>
      </c>
      <c r="K31" s="1"/>
      <c r="L31" s="1">
        <v>100</v>
      </c>
      <c r="M31" s="1"/>
      <c r="N31" s="1"/>
      <c r="O31" s="1"/>
      <c r="P31" s="1"/>
      <c r="Q31" s="1"/>
      <c r="R31" s="1">
        <v>650</v>
      </c>
      <c r="S31" s="1"/>
      <c r="T31" s="1">
        <v>3030</v>
      </c>
      <c r="U31" s="1"/>
      <c r="V31" s="1"/>
      <c r="W31" s="1"/>
      <c r="X31" s="1"/>
      <c r="Y31" s="1"/>
      <c r="Z31" s="1">
        <v>1100</v>
      </c>
      <c r="AA31" s="1">
        <v>350</v>
      </c>
      <c r="AB31" s="1">
        <v>1580</v>
      </c>
      <c r="AC31" s="1"/>
      <c r="AD31" s="1"/>
      <c r="AE31" s="1"/>
      <c r="AF31" s="1"/>
      <c r="AG31" s="1"/>
      <c r="AH31" s="1">
        <v>50</v>
      </c>
      <c r="AI31" s="1"/>
      <c r="AJ31" s="1"/>
      <c r="AK31" s="1"/>
      <c r="AL31" s="2"/>
      <c r="AM31" s="2"/>
      <c r="AN31" s="2"/>
      <c r="AO31" s="2"/>
      <c r="AP31" s="3">
        <f t="shared" si="4"/>
        <v>11130</v>
      </c>
      <c r="AR31" s="47"/>
      <c r="AS31" s="47"/>
      <c r="AT31" s="47"/>
      <c r="AU31" s="47"/>
      <c r="AV31" s="47"/>
      <c r="AW31" s="47"/>
      <c r="AX31" s="47"/>
    </row>
    <row r="32" spans="1:50" x14ac:dyDescent="0.25">
      <c r="A32" s="1" t="s">
        <v>7</v>
      </c>
      <c r="B32" s="1"/>
      <c r="C32" s="1"/>
      <c r="D32" s="1"/>
      <c r="E32" s="1"/>
      <c r="F32" s="1"/>
      <c r="G32" s="1"/>
      <c r="H32" s="1"/>
      <c r="I32" s="1"/>
      <c r="J32" s="1">
        <v>800</v>
      </c>
      <c r="K32" s="1"/>
      <c r="L32" s="1"/>
      <c r="M32" s="1"/>
      <c r="N32" s="1"/>
      <c r="O32" s="1"/>
      <c r="P32" s="1"/>
      <c r="Q32" s="1"/>
      <c r="R32" s="1"/>
      <c r="S32" s="1"/>
      <c r="U32" s="1"/>
      <c r="V32" s="1"/>
      <c r="W32" s="1"/>
      <c r="X32" s="1"/>
      <c r="Y32" s="1"/>
      <c r="Z32" s="1">
        <v>150</v>
      </c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2"/>
      <c r="AM32" s="2"/>
      <c r="AN32" s="2"/>
      <c r="AO32" s="2"/>
      <c r="AP32" s="3">
        <f t="shared" si="4"/>
        <v>950</v>
      </c>
      <c r="AR32" s="49"/>
      <c r="AS32" s="49"/>
      <c r="AT32" s="49"/>
    </row>
    <row r="33" spans="1:46" ht="15.75" thickBot="1" x14ac:dyDescent="0.3">
      <c r="A33" s="5" t="s">
        <v>8</v>
      </c>
      <c r="B33" s="1"/>
      <c r="C33" s="1"/>
      <c r="D33" s="1">
        <v>2510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2"/>
      <c r="AM33" s="2"/>
      <c r="AN33" s="2"/>
      <c r="AO33" s="2"/>
      <c r="AP33" s="3">
        <f t="shared" si="4"/>
        <v>2510</v>
      </c>
      <c r="AR33" s="49"/>
      <c r="AS33" s="49"/>
      <c r="AT33" s="49"/>
    </row>
    <row r="34" spans="1:46" ht="15.75" thickBot="1" x14ac:dyDescent="0.3">
      <c r="A34" s="6" t="s">
        <v>9</v>
      </c>
      <c r="B34" s="19">
        <f>SUM(B27:B33)</f>
        <v>200</v>
      </c>
      <c r="C34" s="19">
        <f t="shared" ref="C34:AO34" si="6">SUM(C27:C33)</f>
        <v>0</v>
      </c>
      <c r="D34" s="19">
        <f t="shared" si="6"/>
        <v>5780</v>
      </c>
      <c r="E34" s="19">
        <f t="shared" si="6"/>
        <v>0</v>
      </c>
      <c r="F34" s="19">
        <f t="shared" si="6"/>
        <v>0</v>
      </c>
      <c r="G34" s="19">
        <f t="shared" si="6"/>
        <v>0</v>
      </c>
      <c r="H34" s="19">
        <f t="shared" si="6"/>
        <v>0</v>
      </c>
      <c r="I34" s="19">
        <f t="shared" si="6"/>
        <v>0</v>
      </c>
      <c r="J34" s="19">
        <f t="shared" si="6"/>
        <v>1600</v>
      </c>
      <c r="K34" s="19">
        <f t="shared" si="6"/>
        <v>0</v>
      </c>
      <c r="L34" s="19">
        <f t="shared" si="6"/>
        <v>100</v>
      </c>
      <c r="M34" s="19">
        <f t="shared" si="6"/>
        <v>0</v>
      </c>
      <c r="N34" s="19">
        <f t="shared" si="6"/>
        <v>0</v>
      </c>
      <c r="O34" s="19">
        <f t="shared" si="6"/>
        <v>0</v>
      </c>
      <c r="P34" s="19">
        <f t="shared" si="6"/>
        <v>0</v>
      </c>
      <c r="Q34" s="19">
        <f t="shared" si="6"/>
        <v>0</v>
      </c>
      <c r="R34" s="19">
        <f t="shared" si="6"/>
        <v>650</v>
      </c>
      <c r="S34" s="19">
        <f t="shared" si="6"/>
        <v>0</v>
      </c>
      <c r="T34" s="19">
        <f t="shared" si="6"/>
        <v>3030</v>
      </c>
      <c r="U34" s="19">
        <f t="shared" si="6"/>
        <v>0</v>
      </c>
      <c r="V34" s="19">
        <f t="shared" si="6"/>
        <v>0</v>
      </c>
      <c r="W34" s="19">
        <f t="shared" si="6"/>
        <v>0</v>
      </c>
      <c r="X34" s="19">
        <f t="shared" si="6"/>
        <v>0</v>
      </c>
      <c r="Y34" s="19">
        <f t="shared" si="6"/>
        <v>0</v>
      </c>
      <c r="Z34" s="19">
        <f t="shared" si="6"/>
        <v>1250</v>
      </c>
      <c r="AA34" s="19">
        <f t="shared" si="6"/>
        <v>500</v>
      </c>
      <c r="AB34" s="19">
        <f t="shared" si="6"/>
        <v>1580</v>
      </c>
      <c r="AC34" s="19">
        <f t="shared" si="6"/>
        <v>0</v>
      </c>
      <c r="AD34" s="19">
        <f t="shared" si="6"/>
        <v>0</v>
      </c>
      <c r="AE34" s="19">
        <f t="shared" si="6"/>
        <v>0</v>
      </c>
      <c r="AF34" s="19">
        <f t="shared" si="6"/>
        <v>0</v>
      </c>
      <c r="AG34" s="19">
        <f t="shared" si="6"/>
        <v>0</v>
      </c>
      <c r="AH34" s="19">
        <f t="shared" si="6"/>
        <v>50</v>
      </c>
      <c r="AI34" s="19">
        <f t="shared" si="6"/>
        <v>0</v>
      </c>
      <c r="AJ34" s="19">
        <f t="shared" si="6"/>
        <v>0</v>
      </c>
      <c r="AK34" s="19">
        <f t="shared" si="6"/>
        <v>0</v>
      </c>
      <c r="AL34" s="19">
        <f t="shared" si="6"/>
        <v>0</v>
      </c>
      <c r="AM34" s="19">
        <f t="shared" si="6"/>
        <v>0</v>
      </c>
      <c r="AN34" s="19">
        <f t="shared" si="6"/>
        <v>0</v>
      </c>
      <c r="AO34" s="19">
        <f t="shared" si="6"/>
        <v>0</v>
      </c>
      <c r="AP34" s="31">
        <f>SUM(AP27:AP33)</f>
        <v>14740</v>
      </c>
      <c r="AR34" s="49"/>
      <c r="AS34" s="49"/>
      <c r="AT34" s="49"/>
    </row>
    <row r="35" spans="1:46" ht="15.75" customHeight="1" x14ac:dyDescent="0.25">
      <c r="A35" s="69" t="s">
        <v>0</v>
      </c>
      <c r="B35" s="93" t="s">
        <v>65</v>
      </c>
      <c r="C35" s="94"/>
      <c r="D35" s="94"/>
      <c r="E35" s="94"/>
      <c r="F35" s="94"/>
      <c r="G35" s="94"/>
      <c r="H35" s="94"/>
      <c r="I35" s="95"/>
      <c r="J35" s="93" t="s">
        <v>79</v>
      </c>
      <c r="K35" s="94"/>
      <c r="L35" s="94"/>
      <c r="M35" s="94"/>
      <c r="N35" s="94"/>
      <c r="O35" s="94"/>
      <c r="P35" s="94"/>
      <c r="Q35" s="95"/>
      <c r="R35" s="89" t="s">
        <v>80</v>
      </c>
      <c r="S35" s="90"/>
      <c r="T35" s="90"/>
      <c r="U35" s="90"/>
      <c r="V35" s="90"/>
      <c r="W35" s="90"/>
      <c r="X35" s="90"/>
      <c r="Y35" s="91"/>
      <c r="Z35" s="89" t="s">
        <v>82</v>
      </c>
      <c r="AA35" s="90"/>
      <c r="AB35" s="90"/>
      <c r="AC35" s="90"/>
      <c r="AD35" s="90"/>
      <c r="AE35" s="90"/>
      <c r="AF35" s="90"/>
      <c r="AG35" s="91"/>
      <c r="AH35" s="89" t="s">
        <v>81</v>
      </c>
      <c r="AI35" s="90"/>
      <c r="AJ35" s="90"/>
      <c r="AK35" s="90"/>
      <c r="AL35" s="90"/>
      <c r="AM35" s="90"/>
      <c r="AN35" s="90"/>
      <c r="AO35" s="92"/>
      <c r="AP35" s="79" t="s">
        <v>1</v>
      </c>
      <c r="AR35" s="49"/>
      <c r="AS35" s="49"/>
      <c r="AT35" s="49"/>
    </row>
    <row r="36" spans="1:46" s="21" customFormat="1" ht="57.75" customHeight="1" thickBot="1" x14ac:dyDescent="0.3">
      <c r="A36" s="70"/>
      <c r="B36" s="20" t="s">
        <v>15</v>
      </c>
      <c r="C36" s="20" t="s">
        <v>16</v>
      </c>
      <c r="D36" s="20" t="s">
        <v>17</v>
      </c>
      <c r="E36" s="26" t="s">
        <v>19</v>
      </c>
      <c r="F36" s="30" t="s">
        <v>20</v>
      </c>
      <c r="G36" s="30" t="s">
        <v>21</v>
      </c>
      <c r="H36" s="30" t="s">
        <v>22</v>
      </c>
      <c r="I36" s="30" t="s">
        <v>23</v>
      </c>
      <c r="J36" s="20" t="s">
        <v>15</v>
      </c>
      <c r="K36" s="20" t="s">
        <v>16</v>
      </c>
      <c r="L36" s="20" t="s">
        <v>17</v>
      </c>
      <c r="M36" s="26" t="s">
        <v>19</v>
      </c>
      <c r="N36" s="30" t="s">
        <v>20</v>
      </c>
      <c r="O36" s="30" t="s">
        <v>21</v>
      </c>
      <c r="P36" s="30" t="s">
        <v>22</v>
      </c>
      <c r="Q36" s="30" t="s">
        <v>23</v>
      </c>
      <c r="R36" s="20" t="s">
        <v>15</v>
      </c>
      <c r="S36" s="20" t="s">
        <v>16</v>
      </c>
      <c r="T36" s="20" t="s">
        <v>17</v>
      </c>
      <c r="U36" s="26" t="s">
        <v>19</v>
      </c>
      <c r="V36" s="30" t="s">
        <v>20</v>
      </c>
      <c r="W36" s="30" t="s">
        <v>21</v>
      </c>
      <c r="X36" s="30" t="s">
        <v>22</v>
      </c>
      <c r="Y36" s="30" t="s">
        <v>23</v>
      </c>
      <c r="Z36" s="20" t="s">
        <v>15</v>
      </c>
      <c r="AA36" s="20" t="s">
        <v>16</v>
      </c>
      <c r="AB36" s="20" t="s">
        <v>17</v>
      </c>
      <c r="AC36" s="26" t="s">
        <v>19</v>
      </c>
      <c r="AD36" s="30" t="s">
        <v>20</v>
      </c>
      <c r="AE36" s="30" t="s">
        <v>21</v>
      </c>
      <c r="AF36" s="30" t="s">
        <v>22</v>
      </c>
      <c r="AG36" s="30" t="s">
        <v>23</v>
      </c>
      <c r="AH36" s="20" t="s">
        <v>15</v>
      </c>
      <c r="AI36" s="20" t="s">
        <v>16</v>
      </c>
      <c r="AJ36" s="20" t="s">
        <v>17</v>
      </c>
      <c r="AK36" s="26" t="s">
        <v>19</v>
      </c>
      <c r="AL36" s="30" t="s">
        <v>20</v>
      </c>
      <c r="AM36" s="30" t="s">
        <v>21</v>
      </c>
      <c r="AN36" s="30" t="s">
        <v>22</v>
      </c>
      <c r="AO36" s="30" t="s">
        <v>23</v>
      </c>
      <c r="AP36" s="80"/>
    </row>
    <row r="37" spans="1:46" x14ac:dyDescent="0.25">
      <c r="A37" s="2" t="s">
        <v>2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2"/>
      <c r="AM37" s="2"/>
      <c r="AN37" s="2"/>
      <c r="AO37" s="2"/>
      <c r="AP37" s="3">
        <f>SUM(B37:AO37)</f>
        <v>0</v>
      </c>
    </row>
    <row r="38" spans="1:46" x14ac:dyDescent="0.25">
      <c r="A38" s="1" t="s">
        <v>3</v>
      </c>
      <c r="B38" s="1"/>
      <c r="C38" s="1">
        <v>30</v>
      </c>
      <c r="D38" s="1"/>
      <c r="E38" s="1"/>
      <c r="F38" s="1"/>
      <c r="G38" s="1"/>
      <c r="H38" s="1"/>
      <c r="I38" s="1"/>
      <c r="J38" s="1"/>
      <c r="K38" s="1">
        <v>30</v>
      </c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2"/>
      <c r="AM38" s="2"/>
      <c r="AN38" s="2"/>
      <c r="AO38" s="2"/>
      <c r="AP38" s="3">
        <f t="shared" ref="AP38:AP43" si="7">SUM(B38:AO38)</f>
        <v>60</v>
      </c>
    </row>
    <row r="39" spans="1:46" x14ac:dyDescent="0.25">
      <c r="A39" s="1" t="s">
        <v>4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2"/>
      <c r="AM39" s="2"/>
      <c r="AN39" s="2"/>
      <c r="AO39" s="2"/>
      <c r="AP39" s="3">
        <f t="shared" si="7"/>
        <v>0</v>
      </c>
    </row>
    <row r="40" spans="1:46" x14ac:dyDescent="0.25">
      <c r="A40" s="1" t="s">
        <v>5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2"/>
      <c r="AM40" s="2"/>
      <c r="AN40" s="2"/>
      <c r="AO40" s="2"/>
      <c r="AP40" s="3">
        <f t="shared" si="7"/>
        <v>0</v>
      </c>
    </row>
    <row r="41" spans="1:46" x14ac:dyDescent="0.25">
      <c r="A41" s="1" t="s">
        <v>6</v>
      </c>
      <c r="B41" s="1">
        <v>80</v>
      </c>
      <c r="C41" s="1"/>
      <c r="D41" s="1">
        <v>2020</v>
      </c>
      <c r="E41" s="1"/>
      <c r="F41" s="1"/>
      <c r="G41" s="1"/>
      <c r="H41" s="1"/>
      <c r="I41" s="1"/>
      <c r="J41" s="1">
        <v>2130</v>
      </c>
      <c r="K41" s="1">
        <v>10</v>
      </c>
      <c r="L41" s="1">
        <v>480</v>
      </c>
      <c r="M41" s="1"/>
      <c r="N41" s="1"/>
      <c r="O41" s="1"/>
      <c r="P41" s="1"/>
      <c r="Q41" s="1"/>
      <c r="R41" s="1">
        <v>260</v>
      </c>
      <c r="S41" s="1"/>
      <c r="T41" s="1"/>
      <c r="U41" s="1"/>
      <c r="V41" s="1"/>
      <c r="W41" s="1"/>
      <c r="X41" s="1"/>
      <c r="Y41" s="1"/>
      <c r="Z41" s="1">
        <v>375</v>
      </c>
      <c r="AA41" s="1">
        <v>1200</v>
      </c>
      <c r="AB41" s="1"/>
      <c r="AC41" s="1"/>
      <c r="AD41" s="1"/>
      <c r="AE41" s="1"/>
      <c r="AF41" s="1"/>
      <c r="AG41" s="1"/>
      <c r="AH41" s="1">
        <v>110</v>
      </c>
      <c r="AI41" s="1"/>
      <c r="AJ41" s="1"/>
      <c r="AK41" s="1"/>
      <c r="AL41" s="2"/>
      <c r="AM41" s="2"/>
      <c r="AN41" s="2"/>
      <c r="AO41" s="2"/>
      <c r="AP41" s="3">
        <f t="shared" si="7"/>
        <v>6665</v>
      </c>
    </row>
    <row r="42" spans="1:46" x14ac:dyDescent="0.25">
      <c r="A42" s="1" t="s">
        <v>7</v>
      </c>
      <c r="B42" s="1"/>
      <c r="C42" s="1"/>
      <c r="D42" s="1"/>
      <c r="E42" s="1"/>
      <c r="F42" s="1"/>
      <c r="G42" s="1"/>
      <c r="H42" s="1"/>
      <c r="I42" s="1"/>
      <c r="J42" s="1">
        <v>30</v>
      </c>
      <c r="K42" s="1">
        <v>150</v>
      </c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>
        <v>50</v>
      </c>
      <c r="AA42" s="1">
        <v>60</v>
      </c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2"/>
      <c r="AM42" s="2"/>
      <c r="AN42" s="2"/>
      <c r="AO42" s="2"/>
      <c r="AP42" s="3">
        <f t="shared" si="7"/>
        <v>290</v>
      </c>
    </row>
    <row r="43" spans="1:46" ht="15.75" thickBot="1" x14ac:dyDescent="0.3">
      <c r="A43" s="5" t="s">
        <v>8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>
        <v>4180</v>
      </c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2"/>
      <c r="AM43" s="2"/>
      <c r="AN43" s="2"/>
      <c r="AO43" s="2"/>
      <c r="AP43" s="3">
        <f t="shared" si="7"/>
        <v>4180</v>
      </c>
    </row>
    <row r="44" spans="1:46" ht="15.75" thickBot="1" x14ac:dyDescent="0.3">
      <c r="A44" s="6" t="s">
        <v>9</v>
      </c>
      <c r="B44" s="19">
        <f>SUM(B37:B43)</f>
        <v>80</v>
      </c>
      <c r="C44" s="19">
        <f t="shared" ref="C44:R44" si="8">SUM(C37:C43)</f>
        <v>30</v>
      </c>
      <c r="D44" s="19">
        <f t="shared" si="8"/>
        <v>2020</v>
      </c>
      <c r="E44" s="19">
        <f t="shared" si="8"/>
        <v>0</v>
      </c>
      <c r="F44" s="19">
        <f t="shared" si="8"/>
        <v>0</v>
      </c>
      <c r="G44" s="19">
        <f t="shared" si="8"/>
        <v>0</v>
      </c>
      <c r="H44" s="19">
        <f t="shared" si="8"/>
        <v>0</v>
      </c>
      <c r="I44" s="19">
        <f t="shared" si="8"/>
        <v>0</v>
      </c>
      <c r="J44" s="19">
        <f t="shared" si="8"/>
        <v>2160</v>
      </c>
      <c r="K44" s="19">
        <f t="shared" si="8"/>
        <v>190</v>
      </c>
      <c r="L44" s="19">
        <f t="shared" si="8"/>
        <v>480</v>
      </c>
      <c r="M44" s="19">
        <f t="shared" si="8"/>
        <v>0</v>
      </c>
      <c r="N44" s="19">
        <f t="shared" si="8"/>
        <v>0</v>
      </c>
      <c r="O44" s="19">
        <f t="shared" si="8"/>
        <v>0</v>
      </c>
      <c r="P44" s="19">
        <f t="shared" si="8"/>
        <v>0</v>
      </c>
      <c r="Q44" s="19">
        <f t="shared" si="8"/>
        <v>0</v>
      </c>
      <c r="R44" s="19">
        <f t="shared" si="8"/>
        <v>260</v>
      </c>
      <c r="S44" s="19">
        <f>SUM(S37:S43)</f>
        <v>0</v>
      </c>
      <c r="T44" s="19">
        <f t="shared" ref="T44:AA44" si="9">SUM(T37:T43)</f>
        <v>4180</v>
      </c>
      <c r="U44" s="19">
        <f t="shared" si="9"/>
        <v>0</v>
      </c>
      <c r="V44" s="19">
        <f t="shared" si="9"/>
        <v>0</v>
      </c>
      <c r="W44" s="19">
        <f t="shared" si="9"/>
        <v>0</v>
      </c>
      <c r="X44" s="19">
        <f t="shared" si="9"/>
        <v>0</v>
      </c>
      <c r="Y44" s="19">
        <f t="shared" si="9"/>
        <v>0</v>
      </c>
      <c r="Z44" s="19">
        <f t="shared" si="9"/>
        <v>425</v>
      </c>
      <c r="AA44" s="19">
        <f t="shared" si="9"/>
        <v>1260</v>
      </c>
      <c r="AB44" s="19">
        <f>SUM(AB37:AB43)</f>
        <v>0</v>
      </c>
      <c r="AC44" s="19">
        <f t="shared" ref="AC44:AH44" si="10">SUM(AC37:AC43)</f>
        <v>0</v>
      </c>
      <c r="AD44" s="19">
        <f t="shared" si="10"/>
        <v>0</v>
      </c>
      <c r="AE44" s="19">
        <f t="shared" si="10"/>
        <v>0</v>
      </c>
      <c r="AF44" s="19">
        <f t="shared" si="10"/>
        <v>0</v>
      </c>
      <c r="AG44" s="19">
        <f t="shared" si="10"/>
        <v>0</v>
      </c>
      <c r="AH44" s="19">
        <f t="shared" si="10"/>
        <v>110</v>
      </c>
      <c r="AI44" s="19">
        <f>SUM(AI37:AI43)</f>
        <v>0</v>
      </c>
      <c r="AJ44" s="19">
        <f t="shared" ref="AJ44:AO44" si="11">SUM(AJ37:AJ43)</f>
        <v>0</v>
      </c>
      <c r="AK44" s="19">
        <f t="shared" si="11"/>
        <v>0</v>
      </c>
      <c r="AL44" s="19">
        <f t="shared" si="11"/>
        <v>0</v>
      </c>
      <c r="AM44" s="19">
        <f t="shared" si="11"/>
        <v>0</v>
      </c>
      <c r="AN44" s="19">
        <f t="shared" si="11"/>
        <v>0</v>
      </c>
      <c r="AO44" s="19">
        <f t="shared" si="11"/>
        <v>0</v>
      </c>
      <c r="AP44" s="31">
        <f>SUM(AP37:AP43)</f>
        <v>11195</v>
      </c>
    </row>
    <row r="45" spans="1:46" ht="15.75" customHeight="1" x14ac:dyDescent="0.25">
      <c r="A45" s="69" t="s">
        <v>0</v>
      </c>
      <c r="B45" s="89" t="s">
        <v>66</v>
      </c>
      <c r="C45" s="90"/>
      <c r="D45" s="90"/>
      <c r="E45" s="90"/>
      <c r="F45" s="90"/>
      <c r="G45" s="90"/>
      <c r="H45" s="90"/>
      <c r="I45" s="91"/>
      <c r="J45" s="89" t="s">
        <v>67</v>
      </c>
      <c r="K45" s="90"/>
      <c r="L45" s="90"/>
      <c r="M45" s="90"/>
      <c r="N45" s="90"/>
      <c r="O45" s="90"/>
      <c r="P45" s="90"/>
      <c r="Q45" s="90"/>
      <c r="R45" s="90" t="s">
        <v>68</v>
      </c>
      <c r="S45" s="90"/>
      <c r="T45" s="90"/>
      <c r="U45" s="90"/>
      <c r="V45" s="90"/>
      <c r="W45" s="90"/>
      <c r="X45" s="90"/>
      <c r="Y45" s="91"/>
      <c r="Z45" s="89" t="s">
        <v>69</v>
      </c>
      <c r="AA45" s="90"/>
      <c r="AB45" s="90"/>
      <c r="AC45" s="90"/>
      <c r="AD45" s="90"/>
      <c r="AE45" s="90"/>
      <c r="AF45" s="90"/>
      <c r="AG45" s="91"/>
      <c r="AH45" s="89" t="s">
        <v>70</v>
      </c>
      <c r="AI45" s="90"/>
      <c r="AJ45" s="90"/>
      <c r="AK45" s="90"/>
      <c r="AL45" s="90"/>
      <c r="AM45" s="90"/>
      <c r="AN45" s="90"/>
      <c r="AO45" s="92"/>
      <c r="AP45" s="79" t="s">
        <v>1</v>
      </c>
    </row>
    <row r="46" spans="1:46" s="21" customFormat="1" ht="45" customHeight="1" thickBot="1" x14ac:dyDescent="0.3">
      <c r="A46" s="70"/>
      <c r="B46" s="44" t="s">
        <v>15</v>
      </c>
      <c r="C46" s="44" t="s">
        <v>16</v>
      </c>
      <c r="D46" s="44" t="s">
        <v>17</v>
      </c>
      <c r="E46" s="45" t="s">
        <v>19</v>
      </c>
      <c r="F46" s="33" t="s">
        <v>20</v>
      </c>
      <c r="G46" s="33" t="s">
        <v>21</v>
      </c>
      <c r="H46" s="33" t="s">
        <v>22</v>
      </c>
      <c r="I46" s="33" t="s">
        <v>23</v>
      </c>
      <c r="J46" s="20" t="s">
        <v>15</v>
      </c>
      <c r="K46" s="20" t="s">
        <v>16</v>
      </c>
      <c r="L46" s="20" t="s">
        <v>17</v>
      </c>
      <c r="M46" s="26" t="s">
        <v>19</v>
      </c>
      <c r="N46" s="30" t="s">
        <v>20</v>
      </c>
      <c r="O46" s="30" t="s">
        <v>21</v>
      </c>
      <c r="P46" s="30" t="s">
        <v>22</v>
      </c>
      <c r="Q46" s="30" t="s">
        <v>23</v>
      </c>
      <c r="R46" s="20" t="s">
        <v>15</v>
      </c>
      <c r="S46" s="20" t="s">
        <v>16</v>
      </c>
      <c r="T46" s="20" t="s">
        <v>17</v>
      </c>
      <c r="U46" s="26" t="s">
        <v>19</v>
      </c>
      <c r="V46" s="30" t="s">
        <v>20</v>
      </c>
      <c r="W46" s="30" t="s">
        <v>21</v>
      </c>
      <c r="X46" s="30" t="s">
        <v>22</v>
      </c>
      <c r="Y46" s="30" t="s">
        <v>23</v>
      </c>
      <c r="Z46" s="20" t="s">
        <v>15</v>
      </c>
      <c r="AA46" s="20" t="s">
        <v>16</v>
      </c>
      <c r="AB46" s="20" t="s">
        <v>17</v>
      </c>
      <c r="AC46" s="26" t="s">
        <v>19</v>
      </c>
      <c r="AD46" s="30" t="s">
        <v>20</v>
      </c>
      <c r="AE46" s="30" t="s">
        <v>21</v>
      </c>
      <c r="AF46" s="30" t="s">
        <v>22</v>
      </c>
      <c r="AG46" s="30" t="s">
        <v>23</v>
      </c>
      <c r="AH46" s="20" t="s">
        <v>15</v>
      </c>
      <c r="AI46" s="20" t="s">
        <v>16</v>
      </c>
      <c r="AJ46" s="20" t="s">
        <v>17</v>
      </c>
      <c r="AK46" s="26" t="s">
        <v>19</v>
      </c>
      <c r="AL46" s="30" t="s">
        <v>20</v>
      </c>
      <c r="AM46" s="30" t="s">
        <v>21</v>
      </c>
      <c r="AN46" s="30" t="s">
        <v>22</v>
      </c>
      <c r="AO46" s="30" t="s">
        <v>23</v>
      </c>
      <c r="AP46" s="80"/>
    </row>
    <row r="47" spans="1:46" x14ac:dyDescent="0.25">
      <c r="A47" s="22" t="s">
        <v>2</v>
      </c>
      <c r="B47" s="27"/>
      <c r="C47" s="27"/>
      <c r="D47" s="27"/>
      <c r="E47" s="27"/>
      <c r="F47" s="27"/>
      <c r="G47" s="27"/>
      <c r="H47" s="27"/>
      <c r="I47" s="27"/>
      <c r="J47" s="4"/>
      <c r="K47" s="4"/>
      <c r="L47" s="4"/>
      <c r="M47" s="4"/>
      <c r="N47" s="4"/>
      <c r="O47" s="4"/>
      <c r="P47" s="4"/>
      <c r="Q47" s="4"/>
      <c r="R47" s="54"/>
      <c r="S47" s="54"/>
      <c r="T47" s="54"/>
      <c r="U47" s="54"/>
      <c r="V47" s="54"/>
      <c r="W47" s="54"/>
      <c r="X47" s="54"/>
      <c r="Y47" s="54"/>
      <c r="Z47" s="27"/>
      <c r="AA47" s="27"/>
      <c r="AB47" s="27"/>
      <c r="AC47" s="27"/>
      <c r="AD47" s="27"/>
      <c r="AE47" s="27"/>
      <c r="AF47" s="27"/>
      <c r="AG47" s="27"/>
      <c r="AH47" s="54"/>
      <c r="AI47" s="54"/>
      <c r="AJ47" s="54"/>
      <c r="AK47" s="54"/>
      <c r="AL47" s="60"/>
      <c r="AM47" s="60"/>
      <c r="AN47" s="60"/>
      <c r="AO47" s="60"/>
      <c r="AP47" s="3">
        <f>SUM(B47:AO47)</f>
        <v>0</v>
      </c>
    </row>
    <row r="48" spans="1:46" x14ac:dyDescent="0.25">
      <c r="A48" s="23" t="s">
        <v>3</v>
      </c>
      <c r="B48" s="27"/>
      <c r="C48" s="27"/>
      <c r="D48" s="27"/>
      <c r="E48" s="27"/>
      <c r="F48" s="27"/>
      <c r="G48" s="27"/>
      <c r="H48" s="27"/>
      <c r="I48" s="27"/>
      <c r="J48" s="4"/>
      <c r="K48" s="4"/>
      <c r="L48" s="4"/>
      <c r="M48" s="4"/>
      <c r="N48" s="4"/>
      <c r="O48" s="4"/>
      <c r="P48" s="4"/>
      <c r="Q48" s="4"/>
      <c r="R48" s="54"/>
      <c r="S48" s="54"/>
      <c r="T48" s="54"/>
      <c r="U48" s="54"/>
      <c r="V48" s="54"/>
      <c r="W48" s="54"/>
      <c r="X48" s="54"/>
      <c r="Y48" s="54"/>
      <c r="Z48" s="27"/>
      <c r="AA48" s="27"/>
      <c r="AB48" s="27"/>
      <c r="AC48" s="27"/>
      <c r="AD48" s="27"/>
      <c r="AE48" s="27"/>
      <c r="AF48" s="27"/>
      <c r="AG48" s="27"/>
      <c r="AH48" s="54"/>
      <c r="AI48" s="54"/>
      <c r="AJ48" s="54"/>
      <c r="AK48" s="54"/>
      <c r="AL48" s="60"/>
      <c r="AM48" s="60"/>
      <c r="AN48" s="60"/>
      <c r="AO48" s="60"/>
      <c r="AP48" s="3">
        <f t="shared" ref="AP48:AP53" si="12">SUM(B48:AO48)</f>
        <v>0</v>
      </c>
    </row>
    <row r="49" spans="1:42" x14ac:dyDescent="0.25">
      <c r="A49" s="23" t="s">
        <v>4</v>
      </c>
      <c r="B49" s="27"/>
      <c r="C49" s="27"/>
      <c r="D49" s="27"/>
      <c r="E49" s="27"/>
      <c r="F49" s="27"/>
      <c r="G49" s="27"/>
      <c r="H49" s="27"/>
      <c r="I49" s="27"/>
      <c r="J49" s="4"/>
      <c r="K49" s="4"/>
      <c r="L49" s="4"/>
      <c r="M49" s="4"/>
      <c r="N49" s="4"/>
      <c r="O49" s="4"/>
      <c r="P49" s="4"/>
      <c r="Q49" s="4"/>
      <c r="R49" s="54"/>
      <c r="S49" s="54"/>
      <c r="T49" s="54"/>
      <c r="U49" s="54"/>
      <c r="V49" s="54"/>
      <c r="W49" s="54"/>
      <c r="X49" s="54"/>
      <c r="Y49" s="54"/>
      <c r="Z49" s="27"/>
      <c r="AA49" s="27"/>
      <c r="AB49" s="27"/>
      <c r="AC49" s="27"/>
      <c r="AD49" s="27"/>
      <c r="AE49" s="27"/>
      <c r="AF49" s="27"/>
      <c r="AG49" s="27"/>
      <c r="AH49" s="54"/>
      <c r="AI49" s="54"/>
      <c r="AJ49" s="54"/>
      <c r="AK49" s="54"/>
      <c r="AL49" s="60"/>
      <c r="AM49" s="60"/>
      <c r="AN49" s="60"/>
      <c r="AO49" s="60"/>
      <c r="AP49" s="3">
        <f t="shared" si="12"/>
        <v>0</v>
      </c>
    </row>
    <row r="50" spans="1:42" x14ac:dyDescent="0.25">
      <c r="A50" s="23" t="s">
        <v>5</v>
      </c>
      <c r="B50" s="27"/>
      <c r="C50" s="27"/>
      <c r="D50" s="27"/>
      <c r="E50" s="27"/>
      <c r="F50" s="27"/>
      <c r="G50" s="27"/>
      <c r="H50" s="27"/>
      <c r="I50" s="27"/>
      <c r="J50" s="4"/>
      <c r="K50" s="4"/>
      <c r="M50" s="4"/>
      <c r="N50" s="4"/>
      <c r="O50" s="4"/>
      <c r="P50" s="4"/>
      <c r="Q50" s="4"/>
      <c r="R50" s="54"/>
      <c r="S50" s="54"/>
      <c r="T50" s="54"/>
      <c r="U50" s="54"/>
      <c r="V50" s="54"/>
      <c r="W50" s="54"/>
      <c r="X50" s="54"/>
      <c r="Y50" s="54"/>
      <c r="Z50" s="27"/>
      <c r="AA50" s="27"/>
      <c r="AB50" s="27"/>
      <c r="AC50" s="27"/>
      <c r="AD50" s="27"/>
      <c r="AE50" s="27"/>
      <c r="AF50" s="27"/>
      <c r="AG50" s="27"/>
      <c r="AH50" s="54"/>
      <c r="AI50" s="54"/>
      <c r="AJ50" s="54"/>
      <c r="AK50" s="54"/>
      <c r="AL50" s="60"/>
      <c r="AM50" s="60"/>
      <c r="AN50" s="60"/>
      <c r="AO50" s="60"/>
      <c r="AP50" s="3">
        <f t="shared" si="12"/>
        <v>0</v>
      </c>
    </row>
    <row r="51" spans="1:42" x14ac:dyDescent="0.25">
      <c r="A51" s="23" t="s">
        <v>6</v>
      </c>
      <c r="B51" s="27"/>
      <c r="C51" s="27"/>
      <c r="D51" s="27"/>
      <c r="E51" s="27"/>
      <c r="F51" s="27"/>
      <c r="G51" s="27"/>
      <c r="H51" s="27"/>
      <c r="I51" s="27"/>
      <c r="J51" s="4"/>
      <c r="K51" s="4"/>
      <c r="L51" s="4"/>
      <c r="M51" s="4"/>
      <c r="N51" s="4"/>
      <c r="O51" s="4"/>
      <c r="P51" s="4"/>
      <c r="Q51" s="4"/>
      <c r="R51" s="54"/>
      <c r="S51" s="54"/>
      <c r="T51" s="54"/>
      <c r="U51" s="54"/>
      <c r="V51" s="54"/>
      <c r="W51" s="54"/>
      <c r="X51" s="54"/>
      <c r="Y51" s="54"/>
      <c r="Z51" s="27"/>
      <c r="AA51" s="27"/>
      <c r="AB51" s="27"/>
      <c r="AC51" s="27"/>
      <c r="AD51" s="27"/>
      <c r="AE51" s="27"/>
      <c r="AF51" s="27"/>
      <c r="AG51" s="27"/>
      <c r="AH51" s="54"/>
      <c r="AI51" s="54"/>
      <c r="AJ51" s="54"/>
      <c r="AK51" s="54"/>
      <c r="AL51" s="60"/>
      <c r="AM51" s="60"/>
      <c r="AN51" s="60"/>
      <c r="AO51" s="60"/>
      <c r="AP51" s="3">
        <f t="shared" si="12"/>
        <v>0</v>
      </c>
    </row>
    <row r="52" spans="1:42" x14ac:dyDescent="0.25">
      <c r="A52" s="23" t="s">
        <v>7</v>
      </c>
      <c r="B52" s="27"/>
      <c r="C52" s="27"/>
      <c r="D52" s="27"/>
      <c r="E52" s="27"/>
      <c r="F52" s="27"/>
      <c r="G52" s="27"/>
      <c r="H52" s="27"/>
      <c r="I52" s="27"/>
      <c r="J52" s="4"/>
      <c r="K52" s="4"/>
      <c r="L52" s="4"/>
      <c r="M52" s="4"/>
      <c r="N52" s="4"/>
      <c r="O52" s="4"/>
      <c r="P52" s="4"/>
      <c r="Q52" s="4"/>
      <c r="R52" s="54"/>
      <c r="S52" s="54"/>
      <c r="T52" s="54"/>
      <c r="U52" s="54"/>
      <c r="V52" s="54"/>
      <c r="W52" s="54"/>
      <c r="X52" s="54"/>
      <c r="Y52" s="54"/>
      <c r="Z52" s="27"/>
      <c r="AA52" s="27"/>
      <c r="AB52" s="27"/>
      <c r="AC52" s="27"/>
      <c r="AD52" s="27"/>
      <c r="AE52" s="27"/>
      <c r="AF52" s="27"/>
      <c r="AG52" s="27"/>
      <c r="AH52" s="54"/>
      <c r="AI52" s="54"/>
      <c r="AJ52" s="54"/>
      <c r="AK52" s="54"/>
      <c r="AL52" s="60"/>
      <c r="AM52" s="60"/>
      <c r="AN52" s="60"/>
      <c r="AO52" s="60"/>
      <c r="AP52" s="3">
        <f t="shared" si="12"/>
        <v>0</v>
      </c>
    </row>
    <row r="53" spans="1:42" ht="15.75" thickBot="1" x14ac:dyDescent="0.3">
      <c r="A53" s="24" t="s">
        <v>8</v>
      </c>
      <c r="B53" s="27"/>
      <c r="C53" s="27"/>
      <c r="D53" s="27"/>
      <c r="E53" s="27"/>
      <c r="F53" s="27"/>
      <c r="G53" s="27"/>
      <c r="H53" s="27"/>
      <c r="I53" s="27"/>
      <c r="J53" s="4"/>
      <c r="K53" s="4"/>
      <c r="L53" s="4">
        <v>650</v>
      </c>
      <c r="M53" s="4"/>
      <c r="N53" s="4"/>
      <c r="O53" s="4"/>
      <c r="P53" s="4"/>
      <c r="Q53" s="4"/>
      <c r="R53" s="54"/>
      <c r="S53" s="54"/>
      <c r="T53" s="54"/>
      <c r="U53" s="54"/>
      <c r="V53" s="54"/>
      <c r="W53" s="54"/>
      <c r="X53" s="54"/>
      <c r="Y53" s="54"/>
      <c r="Z53" s="27"/>
      <c r="AA53" s="27"/>
      <c r="AB53" s="27"/>
      <c r="AC53" s="27"/>
      <c r="AD53" s="27"/>
      <c r="AE53" s="27"/>
      <c r="AF53" s="27"/>
      <c r="AG53" s="27"/>
      <c r="AH53" s="54"/>
      <c r="AI53" s="54"/>
      <c r="AJ53" s="54"/>
      <c r="AK53" s="54"/>
      <c r="AL53" s="60"/>
      <c r="AM53" s="60"/>
      <c r="AN53" s="60"/>
      <c r="AO53" s="60"/>
      <c r="AP53" s="3">
        <f t="shared" si="12"/>
        <v>650</v>
      </c>
    </row>
    <row r="54" spans="1:42" ht="15.75" thickBot="1" x14ac:dyDescent="0.3">
      <c r="A54" s="6" t="s">
        <v>9</v>
      </c>
      <c r="B54" s="19">
        <f>SUM(B47:B53)</f>
        <v>0</v>
      </c>
      <c r="C54" s="19">
        <f t="shared" ref="C54:R54" si="13">SUM(C47:C53)</f>
        <v>0</v>
      </c>
      <c r="D54" s="19">
        <f t="shared" si="13"/>
        <v>0</v>
      </c>
      <c r="E54" s="19">
        <f t="shared" si="13"/>
        <v>0</v>
      </c>
      <c r="F54" s="19">
        <f t="shared" si="13"/>
        <v>0</v>
      </c>
      <c r="G54" s="19">
        <f t="shared" si="13"/>
        <v>0</v>
      </c>
      <c r="H54" s="19">
        <f t="shared" si="13"/>
        <v>0</v>
      </c>
      <c r="I54" s="19">
        <f t="shared" si="13"/>
        <v>0</v>
      </c>
      <c r="J54" s="36">
        <f t="shared" si="13"/>
        <v>0</v>
      </c>
      <c r="K54" s="36">
        <f t="shared" si="13"/>
        <v>0</v>
      </c>
      <c r="L54" s="36">
        <f t="shared" si="13"/>
        <v>650</v>
      </c>
      <c r="M54" s="36">
        <f t="shared" si="13"/>
        <v>0</v>
      </c>
      <c r="N54" s="36">
        <f t="shared" si="13"/>
        <v>0</v>
      </c>
      <c r="O54" s="36">
        <f t="shared" si="13"/>
        <v>0</v>
      </c>
      <c r="P54" s="36">
        <f t="shared" si="13"/>
        <v>0</v>
      </c>
      <c r="Q54" s="36">
        <f t="shared" si="13"/>
        <v>0</v>
      </c>
      <c r="R54" s="36">
        <f t="shared" si="13"/>
        <v>0</v>
      </c>
      <c r="S54" s="36">
        <f>SUM(S47:S53)</f>
        <v>0</v>
      </c>
      <c r="T54" s="36">
        <f t="shared" ref="T54:AD54" si="14">SUM(T47:T53)</f>
        <v>0</v>
      </c>
      <c r="U54" s="36">
        <f t="shared" si="14"/>
        <v>0</v>
      </c>
      <c r="V54" s="36">
        <f t="shared" si="14"/>
        <v>0</v>
      </c>
      <c r="W54" s="36">
        <f t="shared" si="14"/>
        <v>0</v>
      </c>
      <c r="X54" s="36">
        <f t="shared" si="14"/>
        <v>0</v>
      </c>
      <c r="Y54" s="36">
        <f t="shared" si="14"/>
        <v>0</v>
      </c>
      <c r="Z54" s="19">
        <f t="shared" si="14"/>
        <v>0</v>
      </c>
      <c r="AA54" s="19">
        <f t="shared" si="14"/>
        <v>0</v>
      </c>
      <c r="AB54" s="19">
        <f t="shared" si="14"/>
        <v>0</v>
      </c>
      <c r="AC54" s="19">
        <f t="shared" si="14"/>
        <v>0</v>
      </c>
      <c r="AD54" s="19">
        <f t="shared" si="14"/>
        <v>0</v>
      </c>
      <c r="AE54" s="19">
        <f>SUM(AE47:AE53)</f>
        <v>0</v>
      </c>
      <c r="AF54" s="19">
        <f t="shared" ref="AF54:AL54" si="15">SUM(AF47:AF53)</f>
        <v>0</v>
      </c>
      <c r="AG54" s="19">
        <f t="shared" si="15"/>
        <v>0</v>
      </c>
      <c r="AH54" s="19">
        <f t="shared" si="15"/>
        <v>0</v>
      </c>
      <c r="AI54" s="19">
        <f t="shared" si="15"/>
        <v>0</v>
      </c>
      <c r="AJ54" s="19">
        <f t="shared" si="15"/>
        <v>0</v>
      </c>
      <c r="AK54" s="19">
        <f t="shared" si="15"/>
        <v>0</v>
      </c>
      <c r="AL54" s="19">
        <f t="shared" si="15"/>
        <v>0</v>
      </c>
      <c r="AM54" s="19">
        <f>SUM(AM47:AM53)</f>
        <v>0</v>
      </c>
      <c r="AN54" s="19">
        <f t="shared" ref="AN54:AO54" si="16">SUM(AN47:AN53)</f>
        <v>0</v>
      </c>
      <c r="AO54" s="19">
        <f t="shared" si="16"/>
        <v>0</v>
      </c>
      <c r="AP54" s="31">
        <f>SUM(AP47:AP53)</f>
        <v>650</v>
      </c>
    </row>
    <row r="55" spans="1:42" x14ac:dyDescent="0.25">
      <c r="A55" s="69" t="s">
        <v>0</v>
      </c>
      <c r="B55" s="38"/>
      <c r="C55" s="38"/>
      <c r="D55" s="8" t="s">
        <v>10</v>
      </c>
      <c r="K55" s="9"/>
      <c r="Z55" s="7"/>
    </row>
    <row r="56" spans="1:42" ht="15.75" thickBot="1" x14ac:dyDescent="0.3">
      <c r="A56" s="70"/>
      <c r="B56" s="17"/>
      <c r="C56" s="17"/>
      <c r="D56" s="10"/>
      <c r="K56" s="9"/>
    </row>
    <row r="57" spans="1:42" ht="72" customHeight="1" x14ac:dyDescent="0.25">
      <c r="A57" s="18"/>
      <c r="B57" s="62" t="s">
        <v>15</v>
      </c>
      <c r="C57" s="38" t="s">
        <v>16</v>
      </c>
      <c r="D57" s="38" t="s">
        <v>17</v>
      </c>
      <c r="E57" s="26" t="s">
        <v>19</v>
      </c>
      <c r="F57" s="30" t="s">
        <v>20</v>
      </c>
      <c r="G57" s="30" t="s">
        <v>21</v>
      </c>
      <c r="H57" s="30" t="s">
        <v>22</v>
      </c>
      <c r="I57" s="30" t="s">
        <v>23</v>
      </c>
      <c r="J57" s="59" t="s">
        <v>9</v>
      </c>
    </row>
    <row r="58" spans="1:42" x14ac:dyDescent="0.25">
      <c r="A58" s="2" t="s">
        <v>2</v>
      </c>
      <c r="B58" s="1">
        <f t="shared" ref="B58:E64" si="17">B7+J7+R7+Z7+AH7+B17+J17+R17+Z17+AH17+B27+J27+R27+Z27+AH27+B37+J37+R37+Z37+AH37+B47+J47+R47+Z47+AH47</f>
        <v>0</v>
      </c>
      <c r="C58" s="1">
        <f t="shared" si="17"/>
        <v>0</v>
      </c>
      <c r="D58" s="1">
        <f t="shared" si="17"/>
        <v>0</v>
      </c>
      <c r="E58" s="1">
        <f t="shared" si="17"/>
        <v>0</v>
      </c>
      <c r="F58" s="1">
        <f t="shared" ref="F58:F64" si="18">F7+N7+V7+AD7+AL7+F17+N17+V17+AD17+AL17+F27+N27+V27+AD27+AL27+F37+N37+V37+AD37+AL37+F47+N47+V47+AD47+AL47</f>
        <v>0</v>
      </c>
      <c r="G58" s="1">
        <f t="shared" ref="G58:G64" si="19">G7+O7+W7+AE7+AM7+G17+O17+W17+AE17+AM17+G27+O27+W27+AE27+AM27+G37+O37+W37+AE37+AM37+G47+O47+W47+AE47+AM47</f>
        <v>0</v>
      </c>
      <c r="H58" s="1">
        <f t="shared" ref="H58:H64" si="20">H7+P7+X7+AF7+AN7+H17+P17+X17+AF17+AN17+H27+P27+X27+AF27+AN27+H37+P37+X37+AF37+AN37+H47+P47+X47+AF47+AN47</f>
        <v>0</v>
      </c>
      <c r="I58" s="1">
        <f t="shared" ref="I58:I64" si="21">I7+Q7+Y7+AG7+AO7+I17+Q17+Y17+AG17+AO17+I27+Q27+Y27+AG27+AO27+I37+Q37+Y37+AG37+AO37+I47+Q47+Y47+AG47+AO47</f>
        <v>0</v>
      </c>
      <c r="J58" s="63">
        <f>+AP7+AP17+AP27+AP37+AP47</f>
        <v>0</v>
      </c>
      <c r="K58" s="9"/>
    </row>
    <row r="59" spans="1:42" x14ac:dyDescent="0.25">
      <c r="A59" s="1" t="s">
        <v>3</v>
      </c>
      <c r="B59" s="1">
        <f t="shared" si="17"/>
        <v>0</v>
      </c>
      <c r="C59" s="1">
        <f t="shared" si="17"/>
        <v>2010</v>
      </c>
      <c r="D59" s="1">
        <f t="shared" si="17"/>
        <v>0</v>
      </c>
      <c r="E59" s="1">
        <f t="shared" si="17"/>
        <v>0</v>
      </c>
      <c r="F59" s="1">
        <f t="shared" si="18"/>
        <v>0</v>
      </c>
      <c r="G59" s="1">
        <f t="shared" si="19"/>
        <v>0</v>
      </c>
      <c r="H59" s="1">
        <f t="shared" si="20"/>
        <v>0</v>
      </c>
      <c r="I59" s="1">
        <f t="shared" si="21"/>
        <v>0</v>
      </c>
      <c r="J59" s="63">
        <f t="shared" ref="J59:J64" si="22">+AP8+AP18+AP28+AP38+AP48</f>
        <v>2010</v>
      </c>
      <c r="K59" s="9"/>
    </row>
    <row r="60" spans="1:42" x14ac:dyDescent="0.25">
      <c r="A60" s="1" t="s">
        <v>4</v>
      </c>
      <c r="B60" s="1">
        <f t="shared" si="17"/>
        <v>0</v>
      </c>
      <c r="C60" s="1">
        <f t="shared" si="17"/>
        <v>0</v>
      </c>
      <c r="D60" s="1">
        <f t="shared" si="17"/>
        <v>0</v>
      </c>
      <c r="E60" s="1">
        <f t="shared" si="17"/>
        <v>0</v>
      </c>
      <c r="F60" s="1">
        <f t="shared" si="18"/>
        <v>0</v>
      </c>
      <c r="G60" s="1">
        <f t="shared" si="19"/>
        <v>0</v>
      </c>
      <c r="H60" s="1">
        <f t="shared" si="20"/>
        <v>0</v>
      </c>
      <c r="I60" s="1">
        <f t="shared" si="21"/>
        <v>0</v>
      </c>
      <c r="J60" s="63">
        <f t="shared" si="22"/>
        <v>0</v>
      </c>
      <c r="K60" s="9"/>
    </row>
    <row r="61" spans="1:42" x14ac:dyDescent="0.25">
      <c r="A61" s="1" t="s">
        <v>5</v>
      </c>
      <c r="B61" s="1">
        <f t="shared" si="17"/>
        <v>0</v>
      </c>
      <c r="C61" s="1">
        <f t="shared" si="17"/>
        <v>0</v>
      </c>
      <c r="D61" s="1">
        <f t="shared" si="17"/>
        <v>0</v>
      </c>
      <c r="E61" s="1">
        <f t="shared" ref="E61:E64" si="23">E10+M10+U10+AC10+AK10+E20+M20+U20+AC20+AK20+E30+M30+U30+AC30+AK30+E40+M40+U40+AC40+AK40+E50+M50+U50+AC50+AK50</f>
        <v>0</v>
      </c>
      <c r="F61" s="1">
        <f t="shared" si="18"/>
        <v>0</v>
      </c>
      <c r="G61" s="1">
        <f t="shared" si="19"/>
        <v>0</v>
      </c>
      <c r="H61" s="1">
        <f t="shared" si="20"/>
        <v>0</v>
      </c>
      <c r="I61" s="1">
        <f t="shared" si="21"/>
        <v>0</v>
      </c>
      <c r="J61" s="63">
        <f t="shared" si="22"/>
        <v>0</v>
      </c>
      <c r="K61" s="9"/>
    </row>
    <row r="62" spans="1:42" x14ac:dyDescent="0.25">
      <c r="A62" s="1" t="s">
        <v>6</v>
      </c>
      <c r="B62" s="1">
        <f t="shared" si="17"/>
        <v>12675</v>
      </c>
      <c r="C62" s="1">
        <f t="shared" si="17"/>
        <v>4400</v>
      </c>
      <c r="D62" s="1">
        <f t="shared" si="17"/>
        <v>18430</v>
      </c>
      <c r="E62" s="1">
        <f t="shared" si="23"/>
        <v>0</v>
      </c>
      <c r="F62" s="1">
        <f t="shared" si="18"/>
        <v>0</v>
      </c>
      <c r="G62" s="1">
        <f t="shared" si="19"/>
        <v>0</v>
      </c>
      <c r="H62" s="1">
        <f t="shared" si="20"/>
        <v>0</v>
      </c>
      <c r="I62" s="1">
        <f t="shared" si="21"/>
        <v>0</v>
      </c>
      <c r="J62" s="63">
        <f t="shared" si="22"/>
        <v>35505</v>
      </c>
      <c r="K62" s="9"/>
    </row>
    <row r="63" spans="1:42" x14ac:dyDescent="0.25">
      <c r="A63" s="1" t="s">
        <v>7</v>
      </c>
      <c r="B63" s="1">
        <f t="shared" si="17"/>
        <v>1530</v>
      </c>
      <c r="C63" s="1">
        <f t="shared" si="17"/>
        <v>1260</v>
      </c>
      <c r="D63" s="1">
        <f t="shared" si="17"/>
        <v>0</v>
      </c>
      <c r="E63" s="1">
        <f t="shared" si="23"/>
        <v>0</v>
      </c>
      <c r="F63" s="1">
        <f t="shared" si="18"/>
        <v>0</v>
      </c>
      <c r="G63" s="1">
        <f t="shared" si="19"/>
        <v>0</v>
      </c>
      <c r="H63" s="1">
        <f t="shared" si="20"/>
        <v>0</v>
      </c>
      <c r="I63" s="1">
        <f t="shared" si="21"/>
        <v>0</v>
      </c>
      <c r="J63" s="63">
        <f t="shared" si="22"/>
        <v>2790</v>
      </c>
      <c r="K63" s="9"/>
      <c r="S63" s="7"/>
      <c r="Z63" s="7"/>
    </row>
    <row r="64" spans="1:42" ht="15.75" thickBot="1" x14ac:dyDescent="0.3">
      <c r="A64" s="11" t="s">
        <v>8</v>
      </c>
      <c r="B64" s="1">
        <f t="shared" si="17"/>
        <v>1045</v>
      </c>
      <c r="C64" s="1">
        <f t="shared" si="17"/>
        <v>2284</v>
      </c>
      <c r="D64" s="1">
        <f t="shared" si="17"/>
        <v>21720</v>
      </c>
      <c r="E64" s="1">
        <f t="shared" si="23"/>
        <v>0</v>
      </c>
      <c r="F64" s="1">
        <f t="shared" si="18"/>
        <v>0</v>
      </c>
      <c r="G64" s="1">
        <f t="shared" si="19"/>
        <v>0</v>
      </c>
      <c r="H64" s="1">
        <f t="shared" si="20"/>
        <v>0</v>
      </c>
      <c r="I64" s="1">
        <f t="shared" si="21"/>
        <v>0</v>
      </c>
      <c r="J64" s="63">
        <f t="shared" si="22"/>
        <v>25049</v>
      </c>
      <c r="K64" s="9"/>
      <c r="L64" s="7"/>
    </row>
    <row r="65" spans="1:25" ht="16.5" thickBot="1" x14ac:dyDescent="0.3">
      <c r="A65" s="12" t="s">
        <v>9</v>
      </c>
      <c r="B65" s="61">
        <f>+B14+J14+R14+Z14+AH14+B24+J24+R24+Z24+AH24+B34+J34+R34+Z34+AH34+B44+J44+R44+Z44+AH44+B54+J54+R54+Z54+AH54</f>
        <v>15250</v>
      </c>
      <c r="C65" s="61">
        <f>+C14+K14+S14+AA14+AI14+C24+K24+S24+AA24+AI24+C34+K34+S34+AA34+AI34+C44+K44+S44+AA44+AI44+C54+K54+S54+AA54+AI54</f>
        <v>9954</v>
      </c>
      <c r="D65" s="61">
        <f>+D14+L14+T14+AB14+AJ14+D24+L24+T24+AB24+AJ24+D34+L34+T34+AB34+AJ34+D44+L44+T44+AB44+AJ44+D54+L54+T54+AB54+AJ54</f>
        <v>40150</v>
      </c>
      <c r="E65" s="61">
        <f>+E14+M14+U14+AC14+AK14+E24+M24+U24+AC24+AK24+E34+M34+U34+AC34+AK34+E44+M44+U44+AC44+AK44+E54+M54+U54+AC54+AK54</f>
        <v>0</v>
      </c>
      <c r="F65" s="61">
        <f t="shared" ref="F65:I65" si="24">+F14+N14+V14+AD14+AL14+F24+N24+V24+AD24+AL24+F34+N34+V34+AD34+AL34+F44+N44+V44+AD44+AL44+F54+N54+V54+AD54+AL54</f>
        <v>0</v>
      </c>
      <c r="G65" s="61">
        <f t="shared" si="24"/>
        <v>0</v>
      </c>
      <c r="H65" s="61">
        <f t="shared" si="24"/>
        <v>0</v>
      </c>
      <c r="I65" s="61">
        <f t="shared" si="24"/>
        <v>0</v>
      </c>
      <c r="J65" s="64">
        <f>+AP14+AP24+AP34+AP44+AP54</f>
        <v>65354</v>
      </c>
      <c r="K65" s="9"/>
      <c r="M65" s="7"/>
      <c r="N65" s="7"/>
      <c r="O65" s="7"/>
      <c r="P65" s="7"/>
      <c r="Q65" s="7"/>
    </row>
    <row r="66" spans="1:25" ht="18.75" x14ac:dyDescent="0.3">
      <c r="E66" s="13"/>
      <c r="F66" s="13"/>
      <c r="G66" s="13"/>
      <c r="H66" s="13"/>
      <c r="I66" s="13"/>
      <c r="K66" s="7"/>
      <c r="R66" s="7"/>
    </row>
    <row r="67" spans="1:25" x14ac:dyDescent="0.25">
      <c r="B67" s="14">
        <f>SUM(B58:B64)</f>
        <v>15250</v>
      </c>
      <c r="C67" s="14">
        <f>SUM(C58:C64)</f>
        <v>9954</v>
      </c>
      <c r="D67" s="14">
        <f t="shared" ref="D67" si="25">SUM(D58:D64)</f>
        <v>40150</v>
      </c>
      <c r="E67" s="14">
        <f>SUM(E58:E64)</f>
        <v>0</v>
      </c>
      <c r="F67" s="14">
        <f>SUM(F58:F64)</f>
        <v>0</v>
      </c>
      <c r="G67" s="14">
        <f>SUM(G58:G64)</f>
        <v>0</v>
      </c>
      <c r="H67" s="14">
        <f>SUM(H58:H64)</f>
        <v>0</v>
      </c>
      <c r="I67" s="14">
        <f t="shared" ref="I67:J67" si="26">SUM(I58:I64)</f>
        <v>0</v>
      </c>
      <c r="J67" s="14">
        <f t="shared" si="26"/>
        <v>65354</v>
      </c>
    </row>
    <row r="68" spans="1:25" x14ac:dyDescent="0.25">
      <c r="E68" s="7"/>
      <c r="F68" s="7"/>
      <c r="G68" s="7"/>
      <c r="H68" s="7"/>
      <c r="I68" s="7"/>
      <c r="U68" s="7"/>
      <c r="V68" s="7"/>
      <c r="W68" s="7"/>
      <c r="X68" s="7"/>
      <c r="Y68" s="7"/>
    </row>
    <row r="69" spans="1:25" x14ac:dyDescent="0.25">
      <c r="E69" s="7"/>
      <c r="F69" s="7"/>
      <c r="G69" s="7"/>
      <c r="H69" s="7"/>
      <c r="I69" s="7"/>
    </row>
    <row r="71" spans="1:25" ht="18.75" x14ac:dyDescent="0.3">
      <c r="B71" s="52" t="s">
        <v>11</v>
      </c>
      <c r="C71" s="52"/>
      <c r="D71" s="52"/>
      <c r="E71" s="52"/>
      <c r="F71" s="52"/>
      <c r="G71" s="52" t="s">
        <v>12</v>
      </c>
      <c r="H71" s="52"/>
      <c r="I71" s="52"/>
      <c r="J71" s="53"/>
      <c r="K71" s="14"/>
      <c r="L71" s="14"/>
      <c r="M71" s="14"/>
      <c r="N71" s="14"/>
      <c r="O71" s="14"/>
      <c r="P71" s="14"/>
      <c r="Q71" s="14"/>
    </row>
    <row r="72" spans="1:25" ht="18.75" x14ac:dyDescent="0.3">
      <c r="B72" s="53" t="s">
        <v>52</v>
      </c>
      <c r="C72" s="52"/>
      <c r="D72" s="53"/>
      <c r="E72" s="53"/>
      <c r="F72" s="53"/>
      <c r="G72" s="53" t="s">
        <v>13</v>
      </c>
      <c r="H72" s="53"/>
      <c r="I72" s="53"/>
      <c r="J72" s="53"/>
      <c r="N72" s="37"/>
      <c r="O72" s="37"/>
      <c r="P72" s="37"/>
      <c r="Q72" s="37"/>
    </row>
    <row r="73" spans="1:25" ht="18.75" x14ac:dyDescent="0.3">
      <c r="A73" s="53"/>
      <c r="B73" s="53"/>
      <c r="C73" s="53"/>
      <c r="D73" s="53"/>
      <c r="E73" s="53"/>
      <c r="F73" s="53"/>
      <c r="G73" s="85" t="s">
        <v>14</v>
      </c>
      <c r="H73" s="85"/>
      <c r="I73" s="53"/>
      <c r="J73" s="53"/>
    </row>
    <row r="75" spans="1:25" x14ac:dyDescent="0.25">
      <c r="A75" s="14"/>
      <c r="B75" s="14"/>
      <c r="C75" s="14"/>
    </row>
    <row r="76" spans="1:25" x14ac:dyDescent="0.25">
      <c r="A76" s="14"/>
      <c r="B76" s="14"/>
      <c r="C76" s="14"/>
    </row>
    <row r="77" spans="1:25" x14ac:dyDescent="0.25">
      <c r="A77" s="14"/>
      <c r="B77" s="14"/>
      <c r="C77" s="14"/>
    </row>
    <row r="78" spans="1:25" x14ac:dyDescent="0.25">
      <c r="A78" s="14"/>
      <c r="B78" s="14"/>
      <c r="C78" s="14"/>
    </row>
    <row r="82" spans="1:11" x14ac:dyDescent="0.25">
      <c r="K82" s="9"/>
    </row>
    <row r="83" spans="1:11" x14ac:dyDescent="0.25">
      <c r="K83" s="7"/>
    </row>
    <row r="84" spans="1:11" x14ac:dyDescent="0.25">
      <c r="K84" s="7"/>
    </row>
    <row r="85" spans="1:11" x14ac:dyDescent="0.25">
      <c r="E85" s="15"/>
      <c r="F85" s="15"/>
      <c r="G85" s="15"/>
      <c r="H85" s="15"/>
      <c r="I85" s="15"/>
    </row>
    <row r="88" spans="1:11" x14ac:dyDescent="0.25">
      <c r="E88" s="7"/>
      <c r="F88" s="7"/>
      <c r="G88" s="7"/>
      <c r="H88" s="7"/>
      <c r="I88" s="7"/>
    </row>
    <row r="90" spans="1:11" x14ac:dyDescent="0.25">
      <c r="A90" s="16"/>
      <c r="B90" s="16"/>
      <c r="C90" s="16"/>
      <c r="D90" s="16"/>
    </row>
    <row r="92" spans="1:11" x14ac:dyDescent="0.25">
      <c r="D92" s="16"/>
      <c r="E92" s="16"/>
      <c r="F92" s="16"/>
      <c r="G92" s="16"/>
      <c r="H92" s="16"/>
      <c r="I92" s="16"/>
    </row>
  </sheetData>
  <mergeCells count="40">
    <mergeCell ref="A1:AP1"/>
    <mergeCell ref="A2:AP2"/>
    <mergeCell ref="A3:AP3"/>
    <mergeCell ref="A5:A6"/>
    <mergeCell ref="B5:I5"/>
    <mergeCell ref="J5:Q5"/>
    <mergeCell ref="R5:Y5"/>
    <mergeCell ref="Z5:AG5"/>
    <mergeCell ref="AH5:AO5"/>
    <mergeCell ref="AP5:AP6"/>
    <mergeCell ref="AP15:AP16"/>
    <mergeCell ref="A25:A26"/>
    <mergeCell ref="B25:I25"/>
    <mergeCell ref="J25:Q25"/>
    <mergeCell ref="R25:Y25"/>
    <mergeCell ref="Z25:AG25"/>
    <mergeCell ref="AH25:AO25"/>
    <mergeCell ref="AP25:AP26"/>
    <mergeCell ref="A15:A16"/>
    <mergeCell ref="B15:I15"/>
    <mergeCell ref="J15:Q15"/>
    <mergeCell ref="R15:Y15"/>
    <mergeCell ref="Z15:AG15"/>
    <mergeCell ref="AH15:AO15"/>
    <mergeCell ref="A55:A56"/>
    <mergeCell ref="G73:H73"/>
    <mergeCell ref="AP35:AP36"/>
    <mergeCell ref="A45:A46"/>
    <mergeCell ref="B45:I45"/>
    <mergeCell ref="J45:Q45"/>
    <mergeCell ref="R45:Y45"/>
    <mergeCell ref="Z45:AG45"/>
    <mergeCell ref="AH45:AO45"/>
    <mergeCell ref="AP45:AP46"/>
    <mergeCell ref="A35:A36"/>
    <mergeCell ref="B35:I35"/>
    <mergeCell ref="J35:Q35"/>
    <mergeCell ref="R35:Y35"/>
    <mergeCell ref="Z35:AG35"/>
    <mergeCell ref="AH35:AO35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35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PAGO  NO. 1 CONTRATO 858-20 (2)</vt:lpstr>
      <vt:lpstr>PAGO  NO. 3 CONTRATO 858-2025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Marcela Ramirez Cadavid</dc:creator>
  <cp:lastModifiedBy>Lina Marcela Ramirez Cadavid</cp:lastModifiedBy>
  <cp:lastPrinted>2025-12-16T13:03:09Z</cp:lastPrinted>
  <dcterms:created xsi:type="dcterms:W3CDTF">2025-03-29T16:37:01Z</dcterms:created>
  <dcterms:modified xsi:type="dcterms:W3CDTF">2025-12-17T15:06:04Z</dcterms:modified>
</cp:coreProperties>
</file>