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UARIO\Desktop\IMRD TOCANCIPA\2025\MINIMA CUANTIA\ASEO Y CAFETERIA\"/>
    </mc:Choice>
  </mc:AlternateContent>
  <xr:revisionPtr revIDLastSave="0" documentId="8_{E923C56E-D798-425D-8C96-B7DE698371ED}" xr6:coauthVersionLast="36" xr6:coauthVersionMax="36" xr10:uidLastSave="{00000000-0000-0000-0000-000000000000}"/>
  <bookViews>
    <workbookView xWindow="0" yWindow="0" windowWidth="19200" windowHeight="6810" xr2:uid="{00000000-000D-0000-FFFF-FFFF00000000}"/>
  </bookViews>
  <sheets>
    <sheet name="ESTUDIO DEL MERCADO" sheetId="1" r:id="rId1"/>
  </sheets>
  <definedNames>
    <definedName name="_xlnm._FilterDatabase" localSheetId="0" hidden="1">'ESTUDIO DEL MERCADO'!$A$2:$Q$68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9" i="1" l="1"/>
  <c r="M4" i="1"/>
  <c r="N4" i="1"/>
  <c r="M5" i="1"/>
  <c r="N5" i="1"/>
  <c r="M6" i="1"/>
  <c r="N6" i="1"/>
  <c r="M7" i="1"/>
  <c r="N7" i="1"/>
  <c r="M8" i="1"/>
  <c r="N8" i="1"/>
  <c r="M9" i="1"/>
  <c r="N9" i="1"/>
  <c r="M10" i="1"/>
  <c r="N10" i="1"/>
  <c r="M11" i="1"/>
  <c r="N11" i="1"/>
  <c r="M12" i="1"/>
  <c r="N12" i="1"/>
  <c r="M13" i="1"/>
  <c r="N13" i="1"/>
  <c r="M14" i="1"/>
  <c r="N14" i="1"/>
  <c r="M15" i="1"/>
  <c r="N15" i="1"/>
  <c r="M16" i="1"/>
  <c r="N16" i="1"/>
  <c r="M17" i="1"/>
  <c r="N17" i="1"/>
  <c r="M18" i="1"/>
  <c r="N18" i="1"/>
  <c r="M19" i="1"/>
  <c r="N19" i="1"/>
  <c r="M20" i="1"/>
  <c r="N20" i="1"/>
  <c r="M21" i="1"/>
  <c r="N21" i="1"/>
  <c r="M22" i="1"/>
  <c r="N22" i="1"/>
  <c r="M23" i="1"/>
  <c r="N23" i="1"/>
  <c r="M24" i="1"/>
  <c r="N24" i="1"/>
  <c r="M25" i="1"/>
  <c r="N25" i="1"/>
  <c r="M26" i="1"/>
  <c r="N26" i="1"/>
  <c r="M27" i="1"/>
  <c r="N27" i="1"/>
  <c r="M28" i="1"/>
  <c r="N28" i="1"/>
  <c r="M29" i="1"/>
  <c r="N29" i="1"/>
  <c r="M30" i="1"/>
  <c r="N30" i="1"/>
  <c r="M31" i="1"/>
  <c r="N31" i="1"/>
  <c r="M32" i="1"/>
  <c r="N32" i="1"/>
  <c r="M33" i="1"/>
  <c r="N33" i="1"/>
  <c r="M34" i="1"/>
  <c r="N34" i="1"/>
  <c r="M35" i="1"/>
  <c r="N35" i="1"/>
  <c r="M36" i="1"/>
  <c r="N36" i="1"/>
  <c r="M37" i="1"/>
  <c r="N37" i="1"/>
  <c r="M38" i="1"/>
  <c r="N38" i="1"/>
  <c r="M39" i="1"/>
  <c r="N39" i="1"/>
  <c r="M40" i="1"/>
  <c r="N40" i="1"/>
  <c r="M41" i="1"/>
  <c r="N41" i="1"/>
  <c r="M42" i="1"/>
  <c r="N42" i="1"/>
  <c r="M43" i="1"/>
  <c r="N43" i="1"/>
  <c r="M44" i="1"/>
  <c r="N44" i="1"/>
  <c r="M45" i="1"/>
  <c r="N45" i="1"/>
  <c r="M46" i="1"/>
  <c r="N46" i="1"/>
  <c r="M47" i="1"/>
  <c r="N47" i="1"/>
  <c r="M48" i="1"/>
  <c r="N48" i="1"/>
  <c r="M49" i="1"/>
  <c r="N49" i="1"/>
  <c r="M50" i="1"/>
  <c r="N50" i="1"/>
  <c r="M51" i="1"/>
  <c r="N51" i="1"/>
  <c r="M52" i="1"/>
  <c r="N52" i="1"/>
  <c r="M53" i="1"/>
  <c r="N53" i="1"/>
  <c r="M54" i="1"/>
  <c r="N54" i="1"/>
  <c r="M55" i="1"/>
  <c r="N55" i="1"/>
  <c r="M56" i="1"/>
  <c r="N56" i="1"/>
  <c r="M57" i="1"/>
  <c r="N57" i="1"/>
  <c r="M58" i="1"/>
  <c r="N58" i="1"/>
  <c r="M59" i="1"/>
  <c r="N59" i="1"/>
  <c r="M60" i="1"/>
  <c r="N60" i="1"/>
  <c r="M61" i="1"/>
  <c r="N61" i="1"/>
  <c r="M62" i="1"/>
  <c r="N62" i="1"/>
  <c r="M63" i="1"/>
  <c r="N63" i="1"/>
  <c r="M64" i="1"/>
  <c r="N64" i="1"/>
  <c r="M65" i="1"/>
  <c r="N65" i="1"/>
  <c r="M66" i="1"/>
  <c r="N66" i="1"/>
  <c r="M67" i="1"/>
  <c r="N67" i="1"/>
  <c r="M68" i="1"/>
  <c r="N68" i="1"/>
  <c r="N3" i="1"/>
  <c r="M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K3" i="1"/>
  <c r="J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H3" i="1"/>
  <c r="G3" i="1"/>
  <c r="O24" i="1"/>
  <c r="P24" i="1" s="1"/>
  <c r="Q24" i="1" s="1"/>
  <c r="O56" i="1"/>
  <c r="P56" i="1" s="1"/>
  <c r="Q56" i="1" s="1"/>
  <c r="O32" i="1"/>
  <c r="P32" i="1" s="1"/>
  <c r="Q32" i="1" s="1"/>
  <c r="O38" i="1"/>
  <c r="P38" i="1" s="1"/>
  <c r="Q38" i="1" s="1"/>
  <c r="O48" i="1"/>
  <c r="P48" i="1" s="1"/>
  <c r="Q48" i="1" s="1"/>
  <c r="O54" i="1"/>
  <c r="P54" i="1" s="1"/>
  <c r="Q54" i="1" s="1"/>
  <c r="O3" i="1"/>
  <c r="P3" i="1" s="1"/>
  <c r="O15" i="1" l="1"/>
  <c r="O40" i="1" l="1"/>
  <c r="P40" i="1" s="1"/>
  <c r="Q40" i="1" s="1"/>
  <c r="O41" i="1"/>
  <c r="P41" i="1" s="1"/>
  <c r="Q41" i="1" s="1"/>
  <c r="O42" i="1"/>
  <c r="P42" i="1" s="1"/>
  <c r="Q42" i="1" s="1"/>
  <c r="O43" i="1"/>
  <c r="P43" i="1" s="1"/>
  <c r="Q43" i="1" s="1"/>
  <c r="O44" i="1"/>
  <c r="P44" i="1" s="1"/>
  <c r="Q44" i="1" s="1"/>
  <c r="O45" i="1"/>
  <c r="P45" i="1" s="1"/>
  <c r="Q45" i="1" s="1"/>
  <c r="O46" i="1"/>
  <c r="P46" i="1" s="1"/>
  <c r="Q46" i="1" s="1"/>
  <c r="O47" i="1"/>
  <c r="P47" i="1" s="1"/>
  <c r="Q47" i="1" s="1"/>
  <c r="O4" i="1"/>
  <c r="O5" i="1"/>
  <c r="O6" i="1"/>
  <c r="O7" i="1"/>
  <c r="O8" i="1"/>
  <c r="O9" i="1"/>
  <c r="O10" i="1"/>
  <c r="O11" i="1"/>
  <c r="O12" i="1"/>
  <c r="O13" i="1"/>
  <c r="O14" i="1"/>
  <c r="O16" i="1"/>
  <c r="O17" i="1"/>
  <c r="O18" i="1"/>
  <c r="O19" i="1"/>
  <c r="P19" i="1" s="1"/>
  <c r="Q19" i="1" s="1"/>
  <c r="O20" i="1"/>
  <c r="O21" i="1"/>
  <c r="O22" i="1"/>
  <c r="O23" i="1"/>
  <c r="P23" i="1" s="1"/>
  <c r="Q23" i="1" s="1"/>
  <c r="O25" i="1"/>
  <c r="O26" i="1"/>
  <c r="O27" i="1"/>
  <c r="O28" i="1"/>
  <c r="O29" i="1"/>
  <c r="P29" i="1" s="1"/>
  <c r="Q29" i="1" s="1"/>
  <c r="O30" i="1"/>
  <c r="O31" i="1"/>
  <c r="O33" i="1"/>
  <c r="O34" i="1"/>
  <c r="O35" i="1"/>
  <c r="O36" i="1"/>
  <c r="O37" i="1"/>
  <c r="O39" i="1"/>
  <c r="O49" i="1"/>
  <c r="O50" i="1"/>
  <c r="P50" i="1" s="1"/>
  <c r="Q50" i="1" s="1"/>
  <c r="O51" i="1"/>
  <c r="O52" i="1"/>
  <c r="O53" i="1"/>
  <c r="O55" i="1"/>
  <c r="O57" i="1"/>
  <c r="O58" i="1"/>
  <c r="O59" i="1"/>
  <c r="O60" i="1"/>
  <c r="O61" i="1"/>
  <c r="O62" i="1"/>
  <c r="O63" i="1"/>
  <c r="P63" i="1" s="1"/>
  <c r="Q63" i="1" s="1"/>
  <c r="O64" i="1"/>
  <c r="O65" i="1"/>
  <c r="O66" i="1"/>
  <c r="O67" i="1"/>
  <c r="O68" i="1"/>
  <c r="P16" i="1" l="1"/>
  <c r="Q16" i="1" s="1"/>
  <c r="P7" i="1"/>
  <c r="Q7" i="1" s="1"/>
  <c r="P12" i="1"/>
  <c r="Q12" i="1" s="1"/>
  <c r="P37" i="1"/>
  <c r="Q37" i="1" s="1"/>
  <c r="Q3" i="1"/>
  <c r="P34" i="1"/>
  <c r="Q34" i="1" s="1"/>
  <c r="P67" i="1"/>
  <c r="Q67" i="1" s="1"/>
  <c r="P4" i="1"/>
  <c r="Q4" i="1" s="1"/>
  <c r="P20" i="1"/>
  <c r="Q20" i="1" s="1"/>
  <c r="P39" i="1"/>
  <c r="Q39" i="1" s="1"/>
  <c r="P5" i="1"/>
  <c r="Q5" i="1" s="1"/>
  <c r="P8" i="1"/>
  <c r="Q8" i="1" s="1"/>
  <c r="P11" i="1"/>
  <c r="Q11" i="1" s="1"/>
  <c r="P18" i="1"/>
  <c r="Q18" i="1" s="1"/>
  <c r="P21" i="1"/>
  <c r="Q21" i="1" s="1"/>
  <c r="P25" i="1"/>
  <c r="Q25" i="1" s="1"/>
  <c r="P28" i="1"/>
  <c r="Q28" i="1" s="1"/>
  <c r="P36" i="1"/>
  <c r="Q36" i="1" s="1"/>
  <c r="P51" i="1"/>
  <c r="Q51" i="1" s="1"/>
  <c r="P55" i="1"/>
  <c r="Q55" i="1" s="1"/>
  <c r="P65" i="1"/>
  <c r="Q65" i="1" s="1"/>
  <c r="P13" i="1"/>
  <c r="Q13" i="1" s="1"/>
  <c r="P27" i="1"/>
  <c r="Q27" i="1" s="1"/>
  <c r="P30" i="1"/>
  <c r="Q30" i="1" s="1"/>
  <c r="P58" i="1"/>
  <c r="Q58" i="1" s="1"/>
  <c r="P31" i="1"/>
  <c r="Q31" i="1" s="1"/>
  <c r="P62" i="1"/>
  <c r="Q62" i="1" s="1"/>
  <c r="P66" i="1"/>
  <c r="Q66" i="1" s="1"/>
  <c r="P6" i="1"/>
  <c r="Q6" i="1" s="1"/>
  <c r="P9" i="1"/>
  <c r="Q9" i="1" s="1"/>
  <c r="P15" i="1"/>
  <c r="Q15" i="1" s="1"/>
  <c r="P22" i="1"/>
  <c r="Q22" i="1" s="1"/>
  <c r="P26" i="1"/>
  <c r="Q26" i="1" s="1"/>
  <c r="P33" i="1"/>
  <c r="Q33" i="1" s="1"/>
  <c r="P49" i="1"/>
  <c r="Q49" i="1" s="1"/>
  <c r="P52" i="1"/>
  <c r="Q52" i="1" s="1"/>
  <c r="P57" i="1"/>
  <c r="Q57" i="1" s="1"/>
  <c r="P60" i="1"/>
  <c r="Q60" i="1" s="1"/>
  <c r="P61" i="1"/>
  <c r="Q61" i="1" s="1"/>
  <c r="P68" i="1"/>
  <c r="Q68" i="1" s="1"/>
  <c r="P53" i="1" l="1"/>
  <c r="Q53" i="1" s="1"/>
  <c r="P59" i="1"/>
  <c r="Q59" i="1" s="1"/>
  <c r="P17" i="1"/>
  <c r="Q17" i="1" s="1"/>
  <c r="P14" i="1"/>
  <c r="Q14" i="1" s="1"/>
  <c r="P64" i="1"/>
  <c r="Q64" i="1" s="1"/>
  <c r="P35" i="1"/>
  <c r="Q35" i="1" s="1"/>
  <c r="P10" i="1"/>
  <c r="Q10" i="1" s="1"/>
  <c r="K69" i="1" l="1"/>
  <c r="Q69" i="1"/>
  <c r="N69" i="1" l="1"/>
</calcChain>
</file>

<file path=xl/sharedStrings.xml><?xml version="1.0" encoding="utf-8"?>
<sst xmlns="http://schemas.openxmlformats.org/spreadsheetml/2006/main" count="155" uniqueCount="88">
  <si>
    <t>PROMEDIO</t>
  </si>
  <si>
    <t>ÍTEM</t>
  </si>
  <si>
    <t>DESCRIPCIÓN</t>
  </si>
  <si>
    <t>U.M</t>
  </si>
  <si>
    <t>CANT.</t>
  </si>
  <si>
    <t>VLR UNIT</t>
  </si>
  <si>
    <t>% IVA</t>
  </si>
  <si>
    <t>VLR UNIT CON IVA</t>
  </si>
  <si>
    <t>VLR TOTAL</t>
  </si>
  <si>
    <t>PQT</t>
  </si>
  <si>
    <t>UND</t>
  </si>
  <si>
    <t>ROL</t>
  </si>
  <si>
    <t>TOTAL</t>
  </si>
  <si>
    <t>TOTAL PROMEDIO</t>
  </si>
  <si>
    <t xml:space="preserve">JABÓN LAVALOZA LÍQUIDO ANTIBACTERIAL 1000 ML </t>
  </si>
  <si>
    <t xml:space="preserve">LIMPIAVIDRIOS * 3800CC </t>
  </si>
  <si>
    <t xml:space="preserve">AMBIENTADOR PARA PISOS AROMATIZADO * 20 LITROS </t>
  </si>
  <si>
    <t>BLANQUEADOR X 20 LITROS CONCENTRACIÓN AL 5%</t>
  </si>
  <si>
    <t>JABÓN LIQUIDO ANTIBACTERIAL PARA MANOS X 20 LITROS 0</t>
  </si>
  <si>
    <t>CERA EMULSIONADA * 20 LITROS EMULSIONADA</t>
  </si>
  <si>
    <t>PACA DE PAPEL HIGIÉNICO X 24 UNIDDAES TRIPLE HOJA ROLLO X 22 MTS</t>
  </si>
  <si>
    <t xml:space="preserve">BOLSA NEGRA INDUSTRIAL 90X130 CAL.2 POR 12 UNIDADES </t>
  </si>
  <si>
    <t xml:space="preserve">BOLSA NEGRA PEQUEÑA 65X90 CAL.2 X 50 UN. </t>
  </si>
  <si>
    <t xml:space="preserve">BAYETILLA ROJA O DE 70 CM X 50 CM, FILETEADA DE EXCELENTE ACABADO Y CALIDAD </t>
  </si>
  <si>
    <t xml:space="preserve">BALDE DE 36 LITROS CON ESCURRIDOR Y EXPRIMIDOR </t>
  </si>
  <si>
    <t xml:space="preserve">DESENGRASANTE MULTIUSOS X 3800 CC </t>
  </si>
  <si>
    <t xml:space="preserve">ESCOBA DE FIBRA DURA CON PALO EN MADERA </t>
  </si>
  <si>
    <t xml:space="preserve">ESCOBA DE FIBRA SUAVE CON PALO EN MADERA </t>
  </si>
  <si>
    <t xml:space="preserve">ESPONJILLA DE BRILLO X12 UNIDADES </t>
  </si>
  <si>
    <t xml:space="preserve">ESPONJA DE ACERO INOXIDABLE POR 12 UNUDADES </t>
  </si>
  <si>
    <t xml:space="preserve">RECOJEDOR PLASTICO CON BANDA Y PALO EN PLASTICO </t>
  </si>
  <si>
    <t xml:space="preserve">TOALLA DE COCINA ULTRA ABSORVENTE ROLLO X 90 HOJAS </t>
  </si>
  <si>
    <t xml:space="preserve">BOLSA 60*70 COLOR GRIS X 6 UNIDADES </t>
  </si>
  <si>
    <t xml:space="preserve">BOLSA 60*70 COLOR VERDE X 6 UNIDADES </t>
  </si>
  <si>
    <t xml:space="preserve">BOLSA 60*70 COLOR BLANCA X 6 UNIDADES </t>
  </si>
  <si>
    <t xml:space="preserve">JABON LIQUIDO AZUL X 20 LITRO </t>
  </si>
  <si>
    <t xml:space="preserve">AMBIENTADOR EN SPRAY X 400ML </t>
  </si>
  <si>
    <t xml:space="preserve">MOPA REPUESTO HILAZA EN ALGODÓN DE 100 CMS </t>
  </si>
  <si>
    <t>TRAPERO COPA (REF 1000) CON MANGO EN MADERA 800 GR</t>
  </si>
  <si>
    <t xml:space="preserve">PASTILLAS DE CLORO POR KILOGRAMO </t>
  </si>
  <si>
    <t xml:space="preserve">CHUPA PARA SANITARIO </t>
  </si>
  <si>
    <t xml:space="preserve">CEPILLO DE MANO TIPO PLANCHA </t>
  </si>
  <si>
    <t xml:space="preserve">CANECA PLASTICA DE 110 LITROS CON TAPA </t>
  </si>
  <si>
    <t>PAPELERA REDONDA PEDAL 3.5 CAP. 3.5 LTS
COLORES DISP. AZUL, GRIS, ROJO Y VERDE</t>
  </si>
  <si>
    <t xml:space="preserve">PLUMERO EXTENSIBLE DE TELARAÑA CON POSTE DE EXTENSIÓN </t>
  </si>
  <si>
    <t>TOALLA DE PAPEL PARA MANOS ROLLO X 6 UND ROLLOS 600 METROS EN TOTAL (6 ROLLOS DE 100 METROS DOBLE HOJA, COLOR BLANCO</t>
  </si>
  <si>
    <t xml:space="preserve">TAPETE DE ENTRADA TAPETE ATRAPA MUGRE CON LOGO INSTITUCIONAL 50 X 80 </t>
  </si>
  <si>
    <t>VARSOL GALON X 3785 CC GLN X 3.785 CC ECOLÓGICO</t>
  </si>
  <si>
    <t xml:space="preserve">SEÑALIZACION PISO MOJADO, PLEGABLE PARA FACILITAR EL ALMACENAMIENTO O TRANSPORTE - LOS MENSAJES DE ADVERTENCIA EN TRES IDIOMAS INGLÉS, FRANCÉS Y ESPAÑOL. Y PARA LOS CLIENTES DE OTROS IDIOMAS SERÁN ADVERTIDOS CON EL ICONO DE PRECAUCIÓN ILUSTRADA. - CONSTRUCCIÓN EN POLIPROPILENO, RESISTENTE NO SE OXIDA NI CORROE - DE COLOR AMARILLO E IMPRESO POR AMOS LADOS CUMPLE CON LAS NORMAS OSHA Y ANSI - LIGUERA Y VERSÁTIL, SUPERFICIE LISA FÁCIL DE LIMPIAR. - DIMENSIONES: 66.0CM (LARGO) X 27.9CM (ANCHO) </t>
  </si>
  <si>
    <t>CEPILLO PISOS CON BANDA, MANGO DE MADERA MANGO EN MADERA DE 120 CM</t>
  </si>
  <si>
    <t xml:space="preserve">DISPENSADOR DETOALLA DE PAPEL PARA MANOS ROLLO </t>
  </si>
  <si>
    <t xml:space="preserve">CREOLINA X GALON DE 3800 CC </t>
  </si>
  <si>
    <t>LIMPIA MUEBLES * 500 CC LUSTRAMUEBLES</t>
  </si>
  <si>
    <t xml:space="preserve">ENVASE DOSIFICADOR GEL ANTIBACTERIAL JABÓN CREMA 500ML </t>
  </si>
  <si>
    <t xml:space="preserve">ATOMIZADOR EN SPRAY 500ML </t>
  </si>
  <si>
    <t xml:space="preserve">VASO DE CARTON 6 ONZAS BIODEGRADABLE X 50 UNIDADES </t>
  </si>
  <si>
    <t xml:space="preserve">PLATO BIODEGRABLE 14 CMS DE DIAMETRO X 20 UND </t>
  </si>
  <si>
    <t xml:space="preserve">TENEDOR BIODEGRADABLE 6.5" (16CM) X 25 UNI </t>
  </si>
  <si>
    <t xml:space="preserve">INFUSIONES FRUTALES SURTIDAS </t>
  </si>
  <si>
    <t xml:space="preserve">AZÚCAR PAQUETE X 200 SOBRES </t>
  </si>
  <si>
    <t>CAFÉ TOSTADO Y MOLIDO POR LIBRA 500 gr MARCA RECONOCIDA</t>
  </si>
  <si>
    <t>MEZCLADORES DE MADERA CAFE BEBIDAS CALIENTES PAQX1000 11CM LONGITUD 11 CM</t>
  </si>
  <si>
    <t xml:space="preserve">PANELON DE PANELA X 1000 Gr </t>
  </si>
  <si>
    <t>SERVILLETAS PAQ * 200 UNIDADES UNA HOJA, DOBLADA EN CUATRO</t>
  </si>
  <si>
    <t xml:space="preserve">RECARGA DE BOTELLONES DE AGUA X 20 LITROS. </t>
  </si>
  <si>
    <t xml:space="preserve">RECARGA DE CILINDRO DE GAS DE 40 LBR. </t>
  </si>
  <si>
    <t>TERMO BOMBA DE DOBLE PARED EN ACERO INOXIDABLE CAP. 3 LTS</t>
  </si>
  <si>
    <t>CAFETERA ELECTRICA NEGRA PARA 12 TAZAS CAPACIDAD DE 12 TAZAS</t>
  </si>
  <si>
    <t>GRF</t>
  </si>
  <si>
    <t>PAR</t>
  </si>
  <si>
    <t>CJA X 60 SBS</t>
  </si>
  <si>
    <t>ARMAZÓN Y CABO ALUMINIO 150CM PARA MOPA HILAZA EN ALGODÓN DE 100 CMS</t>
  </si>
  <si>
    <t>CANECA PLASTICA DE 55 GALONES</t>
  </si>
  <si>
    <t>LIMPIAVIDRIOS EXTENSIBLE + 4MT LIMPIADOR LARGO VENTAS VIDRIOS</t>
  </si>
  <si>
    <t>VINAGRE BLANCO X 20 LTS</t>
  </si>
  <si>
    <t>GARRAFA X 20 LITROS</t>
  </si>
  <si>
    <t>VLR IVA</t>
  </si>
  <si>
    <t xml:space="preserve">VASO DE CARTON 4 ONZAS BIODEGRADABLE X 50 UNIDADES </t>
  </si>
  <si>
    <t xml:space="preserve">COTIZACIÓN 1                                                                                                                                   </t>
  </si>
  <si>
    <t xml:space="preserve">COTIZACIÓN 2                                                                                                                </t>
  </si>
  <si>
    <t xml:space="preserve">COTIZACIÓN 3                                                                                                        </t>
  </si>
  <si>
    <t>HARAGÁN DE CAUCHO CABO METÁLICO DE 60 CM PARA SECADO DE PISO</t>
  </si>
  <si>
    <t>PAPELERA PLASTICA DE PEDAL REDONDA DE 14 LITROS</t>
  </si>
  <si>
    <t>BOLSAS DE BASURA POR 150, PARA  PAPELERA, OFICINA,BAÑO COLOR BLANCO LARGO X ANCHO  48 CM X 43 CM</t>
  </si>
  <si>
    <t xml:space="preserve">JABÓN LIQUIDO ANTIBACTERIAL PARA MANOS X 20 LITROS ENTREGAR CON FICHA TECNICA </t>
  </si>
  <si>
    <t>GUANTE CAL/35 N° 9 BICOLOR
CAL. 35 TALLA 9</t>
  </si>
  <si>
    <t>DETERGENTE EN POLVO X 5 KG MULTIUSO USO INDUSTRIAL</t>
  </si>
  <si>
    <t xml:space="preserve">LIMPIADOR  PARA PISOS CON DIFERENTES OLORES 5 LT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</si>
</sst>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4" formatCode="_-[$$-240A]\ * #,##0.00_-;\-[$$-240A]\ * #,##0.00_-;_-[$$-240A]\ * &quot;-&quot;??_-;_-@_-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i/>
      <sz val="1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8" fontId="7" fillId="4" borderId="1" xfId="0" applyNumberFormat="1" applyFont="1" applyFill="1" applyBorder="1" applyAlignment="1">
      <alignment horizontal="center" vertical="center"/>
    </xf>
    <xf numFmtId="9" fontId="0" fillId="4" borderId="1" xfId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horizontal="center" vertical="center" wrapText="1"/>
    </xf>
    <xf numFmtId="8" fontId="7" fillId="4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8" fontId="7" fillId="4" borderId="6" xfId="0" applyNumberFormat="1" applyFont="1" applyFill="1" applyBorder="1" applyAlignment="1">
      <alignment horizontal="center" vertical="center"/>
    </xf>
    <xf numFmtId="9" fontId="0" fillId="4" borderId="6" xfId="1" applyFont="1" applyFill="1" applyBorder="1" applyAlignment="1">
      <alignment horizontal="center" vertical="center" wrapText="1"/>
    </xf>
    <xf numFmtId="164" fontId="0" fillId="4" borderId="6" xfId="0" applyNumberFormat="1" applyFill="1" applyBorder="1" applyAlignment="1">
      <alignment horizontal="center" vertical="center" wrapText="1"/>
    </xf>
    <xf numFmtId="8" fontId="7" fillId="4" borderId="6" xfId="0" applyNumberFormat="1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8" borderId="4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8" fontId="7" fillId="4" borderId="3" xfId="0" applyNumberFormat="1" applyFont="1" applyFill="1" applyBorder="1" applyAlignment="1">
      <alignment horizontal="center" vertical="center"/>
    </xf>
    <xf numFmtId="9" fontId="0" fillId="4" borderId="3" xfId="1" applyFont="1" applyFill="1" applyBorder="1" applyAlignment="1">
      <alignment horizontal="center" vertical="center" wrapText="1"/>
    </xf>
    <xf numFmtId="8" fontId="7" fillId="4" borderId="3" xfId="0" applyNumberFormat="1" applyFont="1" applyFill="1" applyBorder="1" applyAlignment="1">
      <alignment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164" fontId="3" fillId="5" borderId="11" xfId="0" applyNumberFormat="1" applyFont="1" applyFill="1" applyBorder="1" applyAlignment="1">
      <alignment horizontal="center" vertical="center" wrapText="1"/>
    </xf>
    <xf numFmtId="164" fontId="3" fillId="5" borderId="12" xfId="0" applyNumberFormat="1" applyFont="1" applyFill="1" applyBorder="1" applyAlignment="1">
      <alignment horizontal="center" vertical="center" wrapText="1"/>
    </xf>
    <xf numFmtId="164" fontId="3" fillId="5" borderId="13" xfId="0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9"/>
  <sheetViews>
    <sheetView tabSelected="1" zoomScale="80" zoomScaleNormal="80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S6" sqref="S6"/>
    </sheetView>
  </sheetViews>
  <sheetFormatPr baseColWidth="10" defaultColWidth="11.4140625" defaultRowHeight="63" customHeight="1"/>
  <cols>
    <col min="1" max="1" width="7.4140625" style="1" customWidth="1"/>
    <col min="2" max="2" width="33.25" style="2" customWidth="1"/>
    <col min="3" max="3" width="7.58203125" style="1" customWidth="1"/>
    <col min="4" max="4" width="6.75" style="1" customWidth="1"/>
    <col min="5" max="5" width="14.1640625" style="1" customWidth="1"/>
    <col min="6" max="6" width="6.1640625" style="1" bestFit="1" customWidth="1"/>
    <col min="7" max="7" width="13.4140625" style="1" customWidth="1"/>
    <col min="8" max="8" width="15.4140625" style="1" customWidth="1"/>
    <col min="9" max="10" width="16.1640625" style="1" bestFit="1" customWidth="1"/>
    <col min="11" max="11" width="20.83203125" style="1" customWidth="1"/>
    <col min="12" max="13" width="16.1640625" style="1" bestFit="1" customWidth="1"/>
    <col min="14" max="14" width="20" style="1" customWidth="1"/>
    <col min="15" max="16" width="16.1640625" style="1" bestFit="1" customWidth="1"/>
    <col min="17" max="17" width="19.83203125" style="1" customWidth="1"/>
    <col min="18" max="16384" width="11.4140625" style="1"/>
  </cols>
  <sheetData>
    <row r="1" spans="1:17" ht="63" customHeight="1" thickBot="1">
      <c r="A1" s="3"/>
      <c r="B1" s="4"/>
      <c r="C1" s="5"/>
      <c r="E1" s="33" t="s">
        <v>78</v>
      </c>
      <c r="F1" s="34"/>
      <c r="G1" s="34"/>
      <c r="H1" s="35"/>
      <c r="I1" s="36" t="s">
        <v>79</v>
      </c>
      <c r="J1" s="37"/>
      <c r="K1" s="38"/>
      <c r="L1" s="39" t="s">
        <v>80</v>
      </c>
      <c r="M1" s="40"/>
      <c r="N1" s="41"/>
      <c r="O1" s="42" t="s">
        <v>0</v>
      </c>
      <c r="P1" s="43"/>
      <c r="Q1" s="44"/>
    </row>
    <row r="2" spans="1:17" ht="28.5" thickBot="1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 t="s">
        <v>6</v>
      </c>
      <c r="G2" s="29" t="s">
        <v>76</v>
      </c>
      <c r="H2" s="29" t="s">
        <v>8</v>
      </c>
      <c r="I2" s="30" t="s">
        <v>5</v>
      </c>
      <c r="J2" s="30" t="s">
        <v>76</v>
      </c>
      <c r="K2" s="30" t="s">
        <v>8</v>
      </c>
      <c r="L2" s="31" t="s">
        <v>5</v>
      </c>
      <c r="M2" s="31" t="s">
        <v>76</v>
      </c>
      <c r="N2" s="31" t="s">
        <v>8</v>
      </c>
      <c r="O2" s="32" t="s">
        <v>5</v>
      </c>
      <c r="P2" s="32" t="s">
        <v>7</v>
      </c>
      <c r="Q2" s="32" t="s">
        <v>8</v>
      </c>
    </row>
    <row r="3" spans="1:17" ht="44.25" customHeight="1">
      <c r="A3" s="25">
        <v>1</v>
      </c>
      <c r="B3" s="25" t="s">
        <v>14</v>
      </c>
      <c r="C3" s="25" t="s">
        <v>10</v>
      </c>
      <c r="D3" s="25">
        <v>1</v>
      </c>
      <c r="E3" s="26">
        <v>13672.15</v>
      </c>
      <c r="F3" s="27">
        <v>0.19</v>
      </c>
      <c r="G3" s="10">
        <f>E3*19%</f>
        <v>2597.7085000000002</v>
      </c>
      <c r="H3" s="26">
        <f>E3*1.19</f>
        <v>16269.858499999998</v>
      </c>
      <c r="I3" s="28">
        <v>14355.76</v>
      </c>
      <c r="J3" s="10">
        <f>I3*19%</f>
        <v>2727.5944</v>
      </c>
      <c r="K3" s="28">
        <f>I3*1.19</f>
        <v>17083.3544</v>
      </c>
      <c r="L3" s="28">
        <v>14219.04</v>
      </c>
      <c r="M3" s="10">
        <f>L3*19%</f>
        <v>2701.6176</v>
      </c>
      <c r="N3" s="28">
        <f>L3*1.19</f>
        <v>16920.657599999999</v>
      </c>
      <c r="O3" s="10">
        <f t="shared" ref="O3:O36" si="0">ROUND(AVERAGE(E3,I3,L3),2)</f>
        <v>14082.32</v>
      </c>
      <c r="P3" s="10">
        <f t="shared" ref="P3:P36" si="1">ROUND(O3*(1+F3),2)</f>
        <v>16757.96</v>
      </c>
      <c r="Q3" s="10">
        <f t="shared" ref="Q3:Q36" si="2">ROUND(P3*D3,0)</f>
        <v>16758</v>
      </c>
    </row>
    <row r="4" spans="1:17" ht="38.25" customHeight="1">
      <c r="A4" s="6">
        <v>2</v>
      </c>
      <c r="B4" s="6" t="s">
        <v>15</v>
      </c>
      <c r="C4" s="6" t="s">
        <v>10</v>
      </c>
      <c r="D4" s="6">
        <v>1</v>
      </c>
      <c r="E4" s="7">
        <v>12848.71</v>
      </c>
      <c r="F4" s="8">
        <v>0.19</v>
      </c>
      <c r="G4" s="9">
        <f t="shared" ref="G4:G67" si="3">E4*19%</f>
        <v>2441.2548999999999</v>
      </c>
      <c r="H4" s="7">
        <f t="shared" ref="H4:H67" si="4">E4*1.19</f>
        <v>15289.964899999999</v>
      </c>
      <c r="I4" s="11">
        <v>13491.14</v>
      </c>
      <c r="J4" s="9">
        <f t="shared" ref="J4:J67" si="5">I4*19%</f>
        <v>2563.3166000000001</v>
      </c>
      <c r="K4" s="11">
        <f t="shared" ref="K4:K67" si="6">I4*1.19</f>
        <v>16054.456599999998</v>
      </c>
      <c r="L4" s="11">
        <v>13362.65</v>
      </c>
      <c r="M4" s="9">
        <f t="shared" ref="M4:M67" si="7">L4*19%</f>
        <v>2538.9034999999999</v>
      </c>
      <c r="N4" s="11">
        <f t="shared" ref="N4:N67" si="8">L4*1.19</f>
        <v>15901.553499999998</v>
      </c>
      <c r="O4" s="9">
        <f t="shared" si="0"/>
        <v>13234.17</v>
      </c>
      <c r="P4" s="9">
        <f t="shared" si="1"/>
        <v>15748.66</v>
      </c>
      <c r="Q4" s="9">
        <f t="shared" si="2"/>
        <v>15749</v>
      </c>
    </row>
    <row r="5" spans="1:17" ht="43.5" customHeight="1">
      <c r="A5" s="6">
        <v>3</v>
      </c>
      <c r="B5" s="6" t="s">
        <v>16</v>
      </c>
      <c r="C5" s="6" t="s">
        <v>68</v>
      </c>
      <c r="D5" s="6">
        <v>1</v>
      </c>
      <c r="E5" s="7">
        <v>78086.27</v>
      </c>
      <c r="F5" s="8">
        <v>0.19</v>
      </c>
      <c r="G5" s="9">
        <f t="shared" si="3"/>
        <v>14836.391300000001</v>
      </c>
      <c r="H5" s="7">
        <f t="shared" si="4"/>
        <v>92922.661300000007</v>
      </c>
      <c r="I5" s="11">
        <v>81990.58</v>
      </c>
      <c r="J5" s="9">
        <f t="shared" si="5"/>
        <v>15578.210200000001</v>
      </c>
      <c r="K5" s="11">
        <f t="shared" si="6"/>
        <v>97568.790200000003</v>
      </c>
      <c r="L5" s="11">
        <v>81209.72</v>
      </c>
      <c r="M5" s="9">
        <f t="shared" si="7"/>
        <v>15429.846800000001</v>
      </c>
      <c r="N5" s="11">
        <f t="shared" si="8"/>
        <v>96639.566800000001</v>
      </c>
      <c r="O5" s="9">
        <f t="shared" si="0"/>
        <v>80428.86</v>
      </c>
      <c r="P5" s="9">
        <f t="shared" si="1"/>
        <v>95710.34</v>
      </c>
      <c r="Q5" s="9">
        <f t="shared" si="2"/>
        <v>95710</v>
      </c>
    </row>
    <row r="6" spans="1:17" ht="34.5" customHeight="1">
      <c r="A6" s="6">
        <v>4</v>
      </c>
      <c r="B6" s="6" t="s">
        <v>87</v>
      </c>
      <c r="C6" s="6" t="s">
        <v>10</v>
      </c>
      <c r="D6" s="6">
        <v>1</v>
      </c>
      <c r="E6" s="7">
        <v>55124.55</v>
      </c>
      <c r="F6" s="8">
        <v>0.19</v>
      </c>
      <c r="G6" s="9">
        <f t="shared" si="3"/>
        <v>10473.664500000001</v>
      </c>
      <c r="H6" s="7">
        <f t="shared" si="4"/>
        <v>65598.214500000002</v>
      </c>
      <c r="I6" s="11">
        <v>57880.78</v>
      </c>
      <c r="J6" s="9">
        <f t="shared" si="5"/>
        <v>10997.3482</v>
      </c>
      <c r="K6" s="11">
        <f t="shared" si="6"/>
        <v>68878.128199999992</v>
      </c>
      <c r="L6" s="11">
        <v>57329.53</v>
      </c>
      <c r="M6" s="9">
        <f t="shared" si="7"/>
        <v>10892.610699999999</v>
      </c>
      <c r="N6" s="11">
        <f t="shared" si="8"/>
        <v>68222.140699999989</v>
      </c>
      <c r="O6" s="9">
        <f t="shared" si="0"/>
        <v>56778.29</v>
      </c>
      <c r="P6" s="9">
        <f t="shared" si="1"/>
        <v>67566.17</v>
      </c>
      <c r="Q6" s="9">
        <f t="shared" si="2"/>
        <v>67566</v>
      </c>
    </row>
    <row r="7" spans="1:17" ht="33" customHeight="1">
      <c r="A7" s="6">
        <v>5</v>
      </c>
      <c r="B7" s="6" t="s">
        <v>17</v>
      </c>
      <c r="C7" s="6" t="s">
        <v>68</v>
      </c>
      <c r="D7" s="6">
        <v>1</v>
      </c>
      <c r="E7" s="7">
        <v>50804.09</v>
      </c>
      <c r="F7" s="8">
        <v>0.19</v>
      </c>
      <c r="G7" s="9">
        <f t="shared" si="3"/>
        <v>9652.7770999999993</v>
      </c>
      <c r="H7" s="7">
        <f t="shared" si="4"/>
        <v>60456.867099999996</v>
      </c>
      <c r="I7" s="11">
        <v>53344.3</v>
      </c>
      <c r="J7" s="9">
        <f t="shared" si="5"/>
        <v>10135.417000000001</v>
      </c>
      <c r="K7" s="11">
        <f t="shared" si="6"/>
        <v>63479.717000000004</v>
      </c>
      <c r="L7" s="11">
        <v>52836.25</v>
      </c>
      <c r="M7" s="9">
        <f t="shared" si="7"/>
        <v>10038.887500000001</v>
      </c>
      <c r="N7" s="11">
        <f t="shared" si="8"/>
        <v>62875.137499999997</v>
      </c>
      <c r="O7" s="9">
        <f t="shared" si="0"/>
        <v>52328.21</v>
      </c>
      <c r="P7" s="9">
        <f t="shared" si="1"/>
        <v>62270.57</v>
      </c>
      <c r="Q7" s="9">
        <f t="shared" si="2"/>
        <v>62271</v>
      </c>
    </row>
    <row r="8" spans="1:17" ht="39.75" customHeight="1">
      <c r="A8" s="6">
        <v>6</v>
      </c>
      <c r="B8" s="6" t="s">
        <v>18</v>
      </c>
      <c r="C8" s="6" t="s">
        <v>68</v>
      </c>
      <c r="D8" s="6">
        <v>1</v>
      </c>
      <c r="E8" s="7">
        <v>185000</v>
      </c>
      <c r="F8" s="8">
        <v>0.19</v>
      </c>
      <c r="G8" s="9">
        <f t="shared" si="3"/>
        <v>35150</v>
      </c>
      <c r="H8" s="7">
        <f t="shared" si="4"/>
        <v>220150</v>
      </c>
      <c r="I8" s="11">
        <v>190000</v>
      </c>
      <c r="J8" s="9">
        <f t="shared" si="5"/>
        <v>36100</v>
      </c>
      <c r="K8" s="11">
        <f t="shared" si="6"/>
        <v>226100</v>
      </c>
      <c r="L8" s="11">
        <v>198500</v>
      </c>
      <c r="M8" s="9">
        <f t="shared" si="7"/>
        <v>37715</v>
      </c>
      <c r="N8" s="11">
        <f t="shared" si="8"/>
        <v>236215</v>
      </c>
      <c r="O8" s="9">
        <f t="shared" si="0"/>
        <v>191166.67</v>
      </c>
      <c r="P8" s="9">
        <f t="shared" si="1"/>
        <v>227488.34</v>
      </c>
      <c r="Q8" s="9">
        <f t="shared" si="2"/>
        <v>227488</v>
      </c>
    </row>
    <row r="9" spans="1:17" ht="48" customHeight="1">
      <c r="A9" s="6">
        <v>7</v>
      </c>
      <c r="B9" s="6" t="s">
        <v>19</v>
      </c>
      <c r="C9" s="6" t="s">
        <v>68</v>
      </c>
      <c r="D9" s="6">
        <v>1</v>
      </c>
      <c r="E9" s="7">
        <v>96296.85</v>
      </c>
      <c r="F9" s="8">
        <v>0.19</v>
      </c>
      <c r="G9" s="9">
        <f t="shared" si="3"/>
        <v>18296.4015</v>
      </c>
      <c r="H9" s="7">
        <f t="shared" si="4"/>
        <v>114593.2515</v>
      </c>
      <c r="I9" s="11">
        <v>101111.69</v>
      </c>
      <c r="J9" s="9">
        <f t="shared" si="5"/>
        <v>19211.221100000002</v>
      </c>
      <c r="K9" s="11">
        <f t="shared" si="6"/>
        <v>120322.9111</v>
      </c>
      <c r="L9" s="11">
        <v>100148.72</v>
      </c>
      <c r="M9" s="9">
        <f t="shared" si="7"/>
        <v>19028.256799999999</v>
      </c>
      <c r="N9" s="11">
        <f t="shared" si="8"/>
        <v>119176.97679999999</v>
      </c>
      <c r="O9" s="9">
        <f t="shared" si="0"/>
        <v>99185.75</v>
      </c>
      <c r="P9" s="9">
        <f t="shared" si="1"/>
        <v>118031.03999999999</v>
      </c>
      <c r="Q9" s="9">
        <f t="shared" si="2"/>
        <v>118031</v>
      </c>
    </row>
    <row r="10" spans="1:17" ht="50.25" customHeight="1">
      <c r="A10" s="6">
        <v>8</v>
      </c>
      <c r="B10" s="6" t="s">
        <v>81</v>
      </c>
      <c r="C10" s="6" t="s">
        <v>10</v>
      </c>
      <c r="D10" s="6">
        <v>1</v>
      </c>
      <c r="E10" s="7">
        <v>85000</v>
      </c>
      <c r="F10" s="8">
        <v>0.19</v>
      </c>
      <c r="G10" s="9">
        <f t="shared" si="3"/>
        <v>16150</v>
      </c>
      <c r="H10" s="7">
        <f t="shared" si="4"/>
        <v>101150</v>
      </c>
      <c r="I10" s="11">
        <v>90000</v>
      </c>
      <c r="J10" s="9">
        <f t="shared" si="5"/>
        <v>17100</v>
      </c>
      <c r="K10" s="11">
        <f t="shared" si="6"/>
        <v>107100</v>
      </c>
      <c r="L10" s="11">
        <v>95000</v>
      </c>
      <c r="M10" s="9">
        <f t="shared" si="7"/>
        <v>18050</v>
      </c>
      <c r="N10" s="11">
        <f t="shared" si="8"/>
        <v>113050</v>
      </c>
      <c r="O10" s="9">
        <f t="shared" si="0"/>
        <v>90000</v>
      </c>
      <c r="P10" s="9">
        <f t="shared" si="1"/>
        <v>107100</v>
      </c>
      <c r="Q10" s="9">
        <f t="shared" si="2"/>
        <v>107100</v>
      </c>
    </row>
    <row r="11" spans="1:17" ht="56.25" customHeight="1">
      <c r="A11" s="6">
        <v>9</v>
      </c>
      <c r="B11" s="6" t="s">
        <v>20</v>
      </c>
      <c r="C11" s="6" t="s">
        <v>9</v>
      </c>
      <c r="D11" s="6">
        <v>1</v>
      </c>
      <c r="E11" s="7">
        <v>47707.22</v>
      </c>
      <c r="F11" s="8">
        <v>0.19</v>
      </c>
      <c r="G11" s="9">
        <f t="shared" si="3"/>
        <v>9064.3718000000008</v>
      </c>
      <c r="H11" s="7">
        <f t="shared" si="4"/>
        <v>56771.591800000002</v>
      </c>
      <c r="I11" s="11">
        <v>50092.58</v>
      </c>
      <c r="J11" s="9">
        <f t="shared" si="5"/>
        <v>9517.5902000000006</v>
      </c>
      <c r="K11" s="11">
        <f t="shared" si="6"/>
        <v>59610.1702</v>
      </c>
      <c r="L11" s="11">
        <v>49615.51</v>
      </c>
      <c r="M11" s="9">
        <f t="shared" si="7"/>
        <v>9426.9469000000008</v>
      </c>
      <c r="N11" s="11">
        <f t="shared" si="8"/>
        <v>59042.456899999997</v>
      </c>
      <c r="O11" s="9">
        <f t="shared" si="0"/>
        <v>49138.44</v>
      </c>
      <c r="P11" s="9">
        <f t="shared" si="1"/>
        <v>58474.74</v>
      </c>
      <c r="Q11" s="9">
        <f t="shared" si="2"/>
        <v>58475</v>
      </c>
    </row>
    <row r="12" spans="1:17" ht="36" customHeight="1">
      <c r="A12" s="6">
        <v>10</v>
      </c>
      <c r="B12" s="6" t="s">
        <v>21</v>
      </c>
      <c r="C12" s="6" t="s">
        <v>9</v>
      </c>
      <c r="D12" s="6">
        <v>1</v>
      </c>
      <c r="E12" s="7">
        <v>31332.02</v>
      </c>
      <c r="F12" s="8">
        <v>0.19</v>
      </c>
      <c r="G12" s="9">
        <f t="shared" si="3"/>
        <v>5953.0838000000003</v>
      </c>
      <c r="H12" s="7">
        <f t="shared" si="4"/>
        <v>37285.103799999997</v>
      </c>
      <c r="I12" s="11">
        <v>32898.620000000003</v>
      </c>
      <c r="J12" s="9">
        <f t="shared" si="5"/>
        <v>6250.7378000000008</v>
      </c>
      <c r="K12" s="11">
        <f t="shared" si="6"/>
        <v>39149.357799999998</v>
      </c>
      <c r="L12" s="11">
        <v>32585.3</v>
      </c>
      <c r="M12" s="9">
        <f t="shared" si="7"/>
        <v>6191.2070000000003</v>
      </c>
      <c r="N12" s="11">
        <f t="shared" si="8"/>
        <v>38776.506999999998</v>
      </c>
      <c r="O12" s="9">
        <f t="shared" si="0"/>
        <v>32271.98</v>
      </c>
      <c r="P12" s="9">
        <f t="shared" si="1"/>
        <v>38403.660000000003</v>
      </c>
      <c r="Q12" s="9">
        <f t="shared" si="2"/>
        <v>38404</v>
      </c>
    </row>
    <row r="13" spans="1:17" ht="40.5" customHeight="1">
      <c r="A13" s="6">
        <v>11</v>
      </c>
      <c r="B13" s="6" t="s">
        <v>22</v>
      </c>
      <c r="C13" s="6" t="s">
        <v>9</v>
      </c>
      <c r="D13" s="6">
        <v>1</v>
      </c>
      <c r="E13" s="7">
        <v>52338.31</v>
      </c>
      <c r="F13" s="8">
        <v>0.19</v>
      </c>
      <c r="G13" s="9">
        <f t="shared" si="3"/>
        <v>9944.2788999999993</v>
      </c>
      <c r="H13" s="7">
        <f t="shared" si="4"/>
        <v>62282.588899999995</v>
      </c>
      <c r="I13" s="11">
        <v>54955.23</v>
      </c>
      <c r="J13" s="9">
        <f t="shared" si="5"/>
        <v>10441.493700000001</v>
      </c>
      <c r="K13" s="11">
        <f t="shared" si="6"/>
        <v>65396.723700000002</v>
      </c>
      <c r="L13" s="11">
        <v>54431.85</v>
      </c>
      <c r="M13" s="9">
        <f t="shared" si="7"/>
        <v>10342.0515</v>
      </c>
      <c r="N13" s="11">
        <f t="shared" si="8"/>
        <v>64773.901499999993</v>
      </c>
      <c r="O13" s="9">
        <f t="shared" si="0"/>
        <v>53908.46</v>
      </c>
      <c r="P13" s="9">
        <f t="shared" si="1"/>
        <v>64151.07</v>
      </c>
      <c r="Q13" s="9">
        <f t="shared" si="2"/>
        <v>64151</v>
      </c>
    </row>
    <row r="14" spans="1:17" ht="47.25" customHeight="1">
      <c r="A14" s="6">
        <v>12</v>
      </c>
      <c r="B14" s="6" t="s">
        <v>86</v>
      </c>
      <c r="C14" s="6" t="s">
        <v>9</v>
      </c>
      <c r="D14" s="6">
        <v>1</v>
      </c>
      <c r="E14" s="7">
        <v>55423.6</v>
      </c>
      <c r="F14" s="8">
        <v>0.19</v>
      </c>
      <c r="G14" s="9">
        <f t="shared" si="3"/>
        <v>10530.484</v>
      </c>
      <c r="H14" s="7">
        <f t="shared" si="4"/>
        <v>65954.084000000003</v>
      </c>
      <c r="I14" s="11">
        <v>58194.78</v>
      </c>
      <c r="J14" s="9">
        <f t="shared" si="5"/>
        <v>11057.0082</v>
      </c>
      <c r="K14" s="11">
        <f t="shared" si="6"/>
        <v>69251.788199999995</v>
      </c>
      <c r="L14" s="11">
        <v>57640.55</v>
      </c>
      <c r="M14" s="9">
        <f t="shared" si="7"/>
        <v>10951.7045</v>
      </c>
      <c r="N14" s="11">
        <f t="shared" si="8"/>
        <v>68592.254499999995</v>
      </c>
      <c r="O14" s="9">
        <f t="shared" si="0"/>
        <v>57086.31</v>
      </c>
      <c r="P14" s="9">
        <f t="shared" si="1"/>
        <v>67932.710000000006</v>
      </c>
      <c r="Q14" s="9">
        <f t="shared" si="2"/>
        <v>67933</v>
      </c>
    </row>
    <row r="15" spans="1:17" ht="51.75" customHeight="1">
      <c r="A15" s="6">
        <v>13</v>
      </c>
      <c r="B15" s="6" t="s">
        <v>23</v>
      </c>
      <c r="C15" s="6" t="s">
        <v>10</v>
      </c>
      <c r="D15" s="6">
        <v>1</v>
      </c>
      <c r="E15" s="7">
        <v>5840.99</v>
      </c>
      <c r="F15" s="8">
        <v>0.19</v>
      </c>
      <c r="G15" s="9">
        <f t="shared" si="3"/>
        <v>1109.7881</v>
      </c>
      <c r="H15" s="7">
        <f t="shared" si="4"/>
        <v>6950.7780999999995</v>
      </c>
      <c r="I15" s="11">
        <v>6133.04</v>
      </c>
      <c r="J15" s="9">
        <f t="shared" si="5"/>
        <v>1165.2775999999999</v>
      </c>
      <c r="K15" s="11">
        <f t="shared" si="6"/>
        <v>7298.3175999999994</v>
      </c>
      <c r="L15" s="11">
        <v>6074.63</v>
      </c>
      <c r="M15" s="9">
        <f t="shared" si="7"/>
        <v>1154.1797000000001</v>
      </c>
      <c r="N15" s="11">
        <f t="shared" si="8"/>
        <v>7228.8096999999998</v>
      </c>
      <c r="O15" s="9">
        <f t="shared" si="0"/>
        <v>6016.22</v>
      </c>
      <c r="P15" s="9">
        <f t="shared" si="1"/>
        <v>7159.3</v>
      </c>
      <c r="Q15" s="9">
        <f t="shared" si="2"/>
        <v>7159</v>
      </c>
    </row>
    <row r="16" spans="1:17" ht="34.5" customHeight="1">
      <c r="A16" s="6">
        <v>14</v>
      </c>
      <c r="B16" s="6" t="s">
        <v>24</v>
      </c>
      <c r="C16" s="6" t="s">
        <v>10</v>
      </c>
      <c r="D16" s="6">
        <v>1</v>
      </c>
      <c r="E16" s="7">
        <v>472921.25</v>
      </c>
      <c r="F16" s="8">
        <v>0.19</v>
      </c>
      <c r="G16" s="9">
        <f t="shared" si="3"/>
        <v>89855.037500000006</v>
      </c>
      <c r="H16" s="7">
        <f t="shared" si="4"/>
        <v>562776.28749999998</v>
      </c>
      <c r="I16" s="11">
        <v>496567.32</v>
      </c>
      <c r="J16" s="9">
        <f t="shared" si="5"/>
        <v>94347.790800000002</v>
      </c>
      <c r="K16" s="11">
        <f t="shared" si="6"/>
        <v>590915.11080000002</v>
      </c>
      <c r="L16" s="11">
        <v>491838.11</v>
      </c>
      <c r="M16" s="9">
        <f t="shared" si="7"/>
        <v>93449.240900000004</v>
      </c>
      <c r="N16" s="11">
        <f t="shared" si="8"/>
        <v>585287.35089999996</v>
      </c>
      <c r="O16" s="9">
        <f t="shared" si="0"/>
        <v>487108.89</v>
      </c>
      <c r="P16" s="9">
        <f t="shared" si="1"/>
        <v>579659.57999999996</v>
      </c>
      <c r="Q16" s="9">
        <f t="shared" si="2"/>
        <v>579660</v>
      </c>
    </row>
    <row r="17" spans="1:17" ht="43.5" customHeight="1">
      <c r="A17" s="6">
        <v>15</v>
      </c>
      <c r="B17" s="6" t="s">
        <v>25</v>
      </c>
      <c r="C17" s="6" t="s">
        <v>10</v>
      </c>
      <c r="D17" s="6">
        <v>1</v>
      </c>
      <c r="E17" s="7">
        <v>22079.3</v>
      </c>
      <c r="F17" s="8">
        <v>0.19</v>
      </c>
      <c r="G17" s="9">
        <f t="shared" si="3"/>
        <v>4195.067</v>
      </c>
      <c r="H17" s="7">
        <f t="shared" si="4"/>
        <v>26274.366999999998</v>
      </c>
      <c r="I17" s="11">
        <v>23183.27</v>
      </c>
      <c r="J17" s="9">
        <f t="shared" si="5"/>
        <v>4404.8213000000005</v>
      </c>
      <c r="K17" s="11">
        <f t="shared" si="6"/>
        <v>27588.0913</v>
      </c>
      <c r="L17" s="11">
        <v>22962.48</v>
      </c>
      <c r="M17" s="9">
        <f t="shared" si="7"/>
        <v>4362.8711999999996</v>
      </c>
      <c r="N17" s="11">
        <f t="shared" si="8"/>
        <v>27325.351199999997</v>
      </c>
      <c r="O17" s="9">
        <f t="shared" si="0"/>
        <v>22741.68</v>
      </c>
      <c r="P17" s="9">
        <f t="shared" si="1"/>
        <v>27062.6</v>
      </c>
      <c r="Q17" s="9">
        <f t="shared" si="2"/>
        <v>27063</v>
      </c>
    </row>
    <row r="18" spans="1:17" ht="42" customHeight="1">
      <c r="A18" s="6">
        <v>16</v>
      </c>
      <c r="B18" s="6" t="s">
        <v>26</v>
      </c>
      <c r="C18" s="6" t="s">
        <v>10</v>
      </c>
      <c r="D18" s="6">
        <v>1</v>
      </c>
      <c r="E18" s="7">
        <v>12938.21</v>
      </c>
      <c r="F18" s="8">
        <v>0.19</v>
      </c>
      <c r="G18" s="9">
        <f t="shared" si="3"/>
        <v>2458.2599</v>
      </c>
      <c r="H18" s="7">
        <f t="shared" si="4"/>
        <v>15396.469899999998</v>
      </c>
      <c r="I18" s="11">
        <v>13585.13</v>
      </c>
      <c r="J18" s="9">
        <f t="shared" si="5"/>
        <v>2581.1747</v>
      </c>
      <c r="K18" s="11">
        <f t="shared" si="6"/>
        <v>16166.304699999999</v>
      </c>
      <c r="L18" s="11">
        <v>13455.74</v>
      </c>
      <c r="M18" s="9">
        <f t="shared" si="7"/>
        <v>2556.5906</v>
      </c>
      <c r="N18" s="11">
        <f t="shared" si="8"/>
        <v>16012.330599999999</v>
      </c>
      <c r="O18" s="9">
        <f t="shared" si="0"/>
        <v>13326.36</v>
      </c>
      <c r="P18" s="9">
        <f t="shared" si="1"/>
        <v>15858.37</v>
      </c>
      <c r="Q18" s="9">
        <f t="shared" si="2"/>
        <v>15858</v>
      </c>
    </row>
    <row r="19" spans="1:17" ht="48" customHeight="1">
      <c r="A19" s="6">
        <v>17</v>
      </c>
      <c r="B19" s="6" t="s">
        <v>27</v>
      </c>
      <c r="C19" s="6" t="s">
        <v>10</v>
      </c>
      <c r="D19" s="6">
        <v>1</v>
      </c>
      <c r="E19" s="7">
        <v>13123.54</v>
      </c>
      <c r="F19" s="8">
        <v>0.19</v>
      </c>
      <c r="G19" s="9">
        <f t="shared" si="3"/>
        <v>2493.4726000000001</v>
      </c>
      <c r="H19" s="7">
        <f t="shared" si="4"/>
        <v>15617.0126</v>
      </c>
      <c r="I19" s="11">
        <v>13779.72</v>
      </c>
      <c r="J19" s="9">
        <f t="shared" si="5"/>
        <v>2618.1468</v>
      </c>
      <c r="K19" s="11">
        <f t="shared" si="6"/>
        <v>16397.8668</v>
      </c>
      <c r="L19" s="11">
        <v>13648.48</v>
      </c>
      <c r="M19" s="9">
        <f t="shared" si="7"/>
        <v>2593.2111999999997</v>
      </c>
      <c r="N19" s="11">
        <f t="shared" si="8"/>
        <v>16241.691199999999</v>
      </c>
      <c r="O19" s="9">
        <f t="shared" si="0"/>
        <v>13517.25</v>
      </c>
      <c r="P19" s="9">
        <f t="shared" si="1"/>
        <v>16085.53</v>
      </c>
      <c r="Q19" s="9">
        <f t="shared" si="2"/>
        <v>16086</v>
      </c>
    </row>
    <row r="20" spans="1:17" ht="39.75" customHeight="1">
      <c r="A20" s="6">
        <v>18</v>
      </c>
      <c r="B20" s="6" t="s">
        <v>28</v>
      </c>
      <c r="C20" s="6" t="s">
        <v>9</v>
      </c>
      <c r="D20" s="6">
        <v>1</v>
      </c>
      <c r="E20" s="7">
        <v>4869.07</v>
      </c>
      <c r="F20" s="8">
        <v>0.19</v>
      </c>
      <c r="G20" s="9">
        <f t="shared" si="3"/>
        <v>925.12329999999997</v>
      </c>
      <c r="H20" s="7">
        <f t="shared" si="4"/>
        <v>5794.193299999999</v>
      </c>
      <c r="I20" s="11">
        <v>5112.53</v>
      </c>
      <c r="J20" s="9">
        <f t="shared" si="5"/>
        <v>971.38069999999993</v>
      </c>
      <c r="K20" s="11">
        <f t="shared" si="6"/>
        <v>6083.9106999999995</v>
      </c>
      <c r="L20" s="11">
        <v>5063.84</v>
      </c>
      <c r="M20" s="9">
        <f t="shared" si="7"/>
        <v>962.12959999999998</v>
      </c>
      <c r="N20" s="11">
        <f t="shared" si="8"/>
        <v>6025.9696000000004</v>
      </c>
      <c r="O20" s="9">
        <f t="shared" si="0"/>
        <v>5015.1499999999996</v>
      </c>
      <c r="P20" s="9">
        <f t="shared" si="1"/>
        <v>5968.03</v>
      </c>
      <c r="Q20" s="9">
        <f t="shared" si="2"/>
        <v>5968</v>
      </c>
    </row>
    <row r="21" spans="1:17" ht="42" customHeight="1">
      <c r="A21" s="6">
        <v>19</v>
      </c>
      <c r="B21" s="6" t="s">
        <v>29</v>
      </c>
      <c r="C21" s="6" t="s">
        <v>9</v>
      </c>
      <c r="D21" s="6">
        <v>1</v>
      </c>
      <c r="E21" s="7">
        <v>10321.51</v>
      </c>
      <c r="F21" s="8">
        <v>0.19</v>
      </c>
      <c r="G21" s="9">
        <f t="shared" si="3"/>
        <v>1961.0869</v>
      </c>
      <c r="H21" s="7">
        <f t="shared" si="4"/>
        <v>12282.5969</v>
      </c>
      <c r="I21" s="11">
        <v>10837.58</v>
      </c>
      <c r="J21" s="9">
        <f t="shared" si="5"/>
        <v>2059.1401999999998</v>
      </c>
      <c r="K21" s="11">
        <f t="shared" si="6"/>
        <v>12896.7202</v>
      </c>
      <c r="L21" s="11">
        <v>10734.36</v>
      </c>
      <c r="M21" s="9">
        <f t="shared" si="7"/>
        <v>2039.5284000000001</v>
      </c>
      <c r="N21" s="11">
        <f t="shared" si="8"/>
        <v>12773.8884</v>
      </c>
      <c r="O21" s="9">
        <f t="shared" si="0"/>
        <v>10631.15</v>
      </c>
      <c r="P21" s="9">
        <f t="shared" si="1"/>
        <v>12651.07</v>
      </c>
      <c r="Q21" s="9">
        <f t="shared" si="2"/>
        <v>12651</v>
      </c>
    </row>
    <row r="22" spans="1:17" ht="36" customHeight="1">
      <c r="A22" s="6">
        <v>20</v>
      </c>
      <c r="B22" s="6" t="s">
        <v>30</v>
      </c>
      <c r="C22" s="6" t="s">
        <v>10</v>
      </c>
      <c r="D22" s="6">
        <v>1</v>
      </c>
      <c r="E22" s="7">
        <v>9450</v>
      </c>
      <c r="F22" s="8">
        <v>0.19</v>
      </c>
      <c r="G22" s="9">
        <f t="shared" si="3"/>
        <v>1795.5</v>
      </c>
      <c r="H22" s="7">
        <f t="shared" si="4"/>
        <v>11245.5</v>
      </c>
      <c r="I22" s="11">
        <v>9500</v>
      </c>
      <c r="J22" s="9">
        <f t="shared" si="5"/>
        <v>1805</v>
      </c>
      <c r="K22" s="11">
        <f t="shared" si="6"/>
        <v>11305</v>
      </c>
      <c r="L22" s="11">
        <v>9600</v>
      </c>
      <c r="M22" s="9">
        <f t="shared" si="7"/>
        <v>1824</v>
      </c>
      <c r="N22" s="11">
        <f t="shared" si="8"/>
        <v>11424</v>
      </c>
      <c r="O22" s="9">
        <f t="shared" si="0"/>
        <v>9516.67</v>
      </c>
      <c r="P22" s="9">
        <f t="shared" si="1"/>
        <v>11324.84</v>
      </c>
      <c r="Q22" s="9">
        <f t="shared" si="2"/>
        <v>11325</v>
      </c>
    </row>
    <row r="23" spans="1:17" ht="44.25" customHeight="1">
      <c r="A23" s="6">
        <v>21</v>
      </c>
      <c r="B23" s="6" t="s">
        <v>31</v>
      </c>
      <c r="C23" s="6" t="s">
        <v>11</v>
      </c>
      <c r="D23" s="6">
        <v>1</v>
      </c>
      <c r="E23" s="7">
        <v>14293.42</v>
      </c>
      <c r="F23" s="8">
        <v>0.19</v>
      </c>
      <c r="G23" s="9">
        <f t="shared" si="3"/>
        <v>2715.7498000000001</v>
      </c>
      <c r="H23" s="7">
        <f t="shared" si="4"/>
        <v>17009.1698</v>
      </c>
      <c r="I23" s="11">
        <v>15008.09</v>
      </c>
      <c r="J23" s="9">
        <f t="shared" si="5"/>
        <v>2851.5371</v>
      </c>
      <c r="K23" s="11">
        <f t="shared" si="6"/>
        <v>17859.627099999998</v>
      </c>
      <c r="L23" s="11">
        <v>14865.16</v>
      </c>
      <c r="M23" s="9">
        <f t="shared" si="7"/>
        <v>2824.3804</v>
      </c>
      <c r="N23" s="11">
        <f t="shared" si="8"/>
        <v>17689.540399999998</v>
      </c>
      <c r="O23" s="9">
        <f t="shared" si="0"/>
        <v>14722.22</v>
      </c>
      <c r="P23" s="9">
        <f t="shared" si="1"/>
        <v>17519.439999999999</v>
      </c>
      <c r="Q23" s="9">
        <f t="shared" si="2"/>
        <v>17519</v>
      </c>
    </row>
    <row r="24" spans="1:17" ht="66" customHeight="1">
      <c r="A24" s="6">
        <v>22</v>
      </c>
      <c r="B24" s="6" t="s">
        <v>83</v>
      </c>
      <c r="C24" s="6" t="s">
        <v>9</v>
      </c>
      <c r="D24" s="6">
        <v>1</v>
      </c>
      <c r="E24" s="7">
        <v>0</v>
      </c>
      <c r="F24" s="8">
        <v>1.19</v>
      </c>
      <c r="G24" s="9">
        <f t="shared" si="3"/>
        <v>0</v>
      </c>
      <c r="H24" s="7">
        <f t="shared" si="4"/>
        <v>0</v>
      </c>
      <c r="I24" s="11">
        <v>0</v>
      </c>
      <c r="J24" s="9">
        <f t="shared" si="5"/>
        <v>0</v>
      </c>
      <c r="K24" s="11">
        <f t="shared" si="6"/>
        <v>0</v>
      </c>
      <c r="L24" s="11">
        <v>0</v>
      </c>
      <c r="M24" s="9">
        <f t="shared" si="7"/>
        <v>0</v>
      </c>
      <c r="N24" s="11">
        <f t="shared" si="8"/>
        <v>0</v>
      </c>
      <c r="O24" s="9">
        <f t="shared" ref="O24" si="9">ROUND(AVERAGE(E24,I24,L24),2)</f>
        <v>0</v>
      </c>
      <c r="P24" s="9">
        <f t="shared" ref="P24" si="10">ROUND(O24*(1+F24),2)</f>
        <v>0</v>
      </c>
      <c r="Q24" s="9">
        <f t="shared" ref="Q24" si="11">ROUND(P24*D24,0)</f>
        <v>0</v>
      </c>
    </row>
    <row r="25" spans="1:17" ht="29.25" customHeight="1">
      <c r="A25" s="6">
        <v>23</v>
      </c>
      <c r="B25" s="6" t="s">
        <v>32</v>
      </c>
      <c r="C25" s="6" t="s">
        <v>9</v>
      </c>
      <c r="D25" s="6">
        <v>1</v>
      </c>
      <c r="E25" s="7">
        <v>2861</v>
      </c>
      <c r="F25" s="8">
        <v>0.19</v>
      </c>
      <c r="G25" s="9">
        <f t="shared" si="3"/>
        <v>543.59</v>
      </c>
      <c r="H25" s="7">
        <f t="shared" si="4"/>
        <v>3404.5899999999997</v>
      </c>
      <c r="I25" s="11">
        <v>3004.06</v>
      </c>
      <c r="J25" s="9">
        <f t="shared" si="5"/>
        <v>570.77139999999997</v>
      </c>
      <c r="K25" s="11">
        <f t="shared" si="6"/>
        <v>3574.8313999999996</v>
      </c>
      <c r="L25" s="11">
        <v>2975.44</v>
      </c>
      <c r="M25" s="9">
        <f t="shared" si="7"/>
        <v>565.33360000000005</v>
      </c>
      <c r="N25" s="11">
        <f t="shared" si="8"/>
        <v>3540.7736</v>
      </c>
      <c r="O25" s="9">
        <f t="shared" si="0"/>
        <v>2946.83</v>
      </c>
      <c r="P25" s="9">
        <f t="shared" si="1"/>
        <v>3506.73</v>
      </c>
      <c r="Q25" s="9">
        <f t="shared" si="2"/>
        <v>3507</v>
      </c>
    </row>
    <row r="26" spans="1:17" ht="33" customHeight="1">
      <c r="A26" s="6">
        <v>24</v>
      </c>
      <c r="B26" s="6" t="s">
        <v>33</v>
      </c>
      <c r="C26" s="6" t="s">
        <v>9</v>
      </c>
      <c r="D26" s="6">
        <v>1</v>
      </c>
      <c r="E26" s="7">
        <v>2893.64</v>
      </c>
      <c r="F26" s="8">
        <v>0.19</v>
      </c>
      <c r="G26" s="9">
        <f t="shared" si="3"/>
        <v>549.79160000000002</v>
      </c>
      <c r="H26" s="7">
        <f t="shared" si="4"/>
        <v>3443.4315999999999</v>
      </c>
      <c r="I26" s="11">
        <v>3038.33</v>
      </c>
      <c r="J26" s="9">
        <f t="shared" si="5"/>
        <v>577.28269999999998</v>
      </c>
      <c r="K26" s="11">
        <f t="shared" si="6"/>
        <v>3615.6126999999997</v>
      </c>
      <c r="L26" s="11">
        <v>3009.39</v>
      </c>
      <c r="M26" s="9">
        <f t="shared" si="7"/>
        <v>571.78409999999997</v>
      </c>
      <c r="N26" s="11">
        <f t="shared" si="8"/>
        <v>3581.1740999999997</v>
      </c>
      <c r="O26" s="9">
        <f t="shared" si="0"/>
        <v>2980.45</v>
      </c>
      <c r="P26" s="9">
        <f t="shared" si="1"/>
        <v>3546.74</v>
      </c>
      <c r="Q26" s="9">
        <f t="shared" si="2"/>
        <v>3547</v>
      </c>
    </row>
    <row r="27" spans="1:17" ht="45" customHeight="1">
      <c r="A27" s="6">
        <v>25</v>
      </c>
      <c r="B27" s="6" t="s">
        <v>34</v>
      </c>
      <c r="C27" s="6" t="s">
        <v>9</v>
      </c>
      <c r="D27" s="6">
        <v>1</v>
      </c>
      <c r="E27" s="7">
        <v>2910.49</v>
      </c>
      <c r="F27" s="8">
        <v>0.19</v>
      </c>
      <c r="G27" s="9">
        <f t="shared" si="3"/>
        <v>552.99309999999991</v>
      </c>
      <c r="H27" s="7">
        <f t="shared" si="4"/>
        <v>3463.4830999999995</v>
      </c>
      <c r="I27" s="11">
        <v>3056.02</v>
      </c>
      <c r="J27" s="9">
        <f t="shared" si="5"/>
        <v>580.64380000000006</v>
      </c>
      <c r="K27" s="11">
        <f t="shared" si="6"/>
        <v>3636.6637999999998</v>
      </c>
      <c r="L27" s="11">
        <v>3026.91</v>
      </c>
      <c r="M27" s="9">
        <f t="shared" si="7"/>
        <v>575.11289999999997</v>
      </c>
      <c r="N27" s="11">
        <f t="shared" si="8"/>
        <v>3602.0228999999995</v>
      </c>
      <c r="O27" s="9">
        <f t="shared" si="0"/>
        <v>2997.81</v>
      </c>
      <c r="P27" s="9">
        <f t="shared" si="1"/>
        <v>3567.39</v>
      </c>
      <c r="Q27" s="9">
        <f t="shared" si="2"/>
        <v>3567</v>
      </c>
    </row>
    <row r="28" spans="1:17" ht="29.25" customHeight="1">
      <c r="A28" s="6">
        <v>26</v>
      </c>
      <c r="B28" s="6" t="s">
        <v>35</v>
      </c>
      <c r="C28" s="6" t="s">
        <v>68</v>
      </c>
      <c r="D28" s="6">
        <v>1</v>
      </c>
      <c r="E28" s="7">
        <v>161518.62</v>
      </c>
      <c r="F28" s="8">
        <v>0.19</v>
      </c>
      <c r="G28" s="9">
        <f t="shared" si="3"/>
        <v>30688.537799999998</v>
      </c>
      <c r="H28" s="7">
        <f t="shared" si="4"/>
        <v>192207.15779999999</v>
      </c>
      <c r="I28" s="11">
        <v>169594.55</v>
      </c>
      <c r="J28" s="9">
        <f t="shared" si="5"/>
        <v>32222.964499999998</v>
      </c>
      <c r="K28" s="11">
        <f t="shared" si="6"/>
        <v>201817.51449999999</v>
      </c>
      <c r="L28" s="11">
        <v>167979.36</v>
      </c>
      <c r="M28" s="9">
        <f t="shared" si="7"/>
        <v>31916.078399999999</v>
      </c>
      <c r="N28" s="11">
        <f t="shared" si="8"/>
        <v>199895.43839999998</v>
      </c>
      <c r="O28" s="9">
        <f t="shared" si="0"/>
        <v>166364.18</v>
      </c>
      <c r="P28" s="9">
        <f t="shared" si="1"/>
        <v>197973.37</v>
      </c>
      <c r="Q28" s="9">
        <f t="shared" si="2"/>
        <v>197973</v>
      </c>
    </row>
    <row r="29" spans="1:17" ht="36" customHeight="1">
      <c r="A29" s="6">
        <v>27</v>
      </c>
      <c r="B29" s="6" t="s">
        <v>36</v>
      </c>
      <c r="C29" s="6" t="s">
        <v>10</v>
      </c>
      <c r="D29" s="6">
        <v>1</v>
      </c>
      <c r="E29" s="7">
        <v>14300.79</v>
      </c>
      <c r="F29" s="8">
        <v>0.19</v>
      </c>
      <c r="G29" s="9">
        <f t="shared" si="3"/>
        <v>2717.1501000000003</v>
      </c>
      <c r="H29" s="7">
        <f t="shared" si="4"/>
        <v>17017.9401</v>
      </c>
      <c r="I29" s="11">
        <v>15015.84</v>
      </c>
      <c r="J29" s="9">
        <f t="shared" si="5"/>
        <v>2853.0095999999999</v>
      </c>
      <c r="K29" s="11">
        <f t="shared" si="6"/>
        <v>17868.849599999998</v>
      </c>
      <c r="L29" s="11">
        <v>14872.82</v>
      </c>
      <c r="M29" s="9">
        <f t="shared" si="7"/>
        <v>2825.8357999999998</v>
      </c>
      <c r="N29" s="11">
        <f t="shared" si="8"/>
        <v>17698.6558</v>
      </c>
      <c r="O29" s="9">
        <f t="shared" si="0"/>
        <v>14729.82</v>
      </c>
      <c r="P29" s="9">
        <f t="shared" si="1"/>
        <v>17528.490000000002</v>
      </c>
      <c r="Q29" s="9">
        <f t="shared" si="2"/>
        <v>17528</v>
      </c>
    </row>
    <row r="30" spans="1:17" ht="30" customHeight="1">
      <c r="A30" s="6">
        <v>28</v>
      </c>
      <c r="B30" s="6" t="s">
        <v>82</v>
      </c>
      <c r="C30" s="6" t="s">
        <v>10</v>
      </c>
      <c r="D30" s="6">
        <v>1</v>
      </c>
      <c r="E30" s="7">
        <v>65800</v>
      </c>
      <c r="F30" s="8">
        <v>0.19</v>
      </c>
      <c r="G30" s="9">
        <f t="shared" si="3"/>
        <v>12502</v>
      </c>
      <c r="H30" s="7">
        <f t="shared" si="4"/>
        <v>78302</v>
      </c>
      <c r="I30" s="11">
        <v>68000</v>
      </c>
      <c r="J30" s="9">
        <f t="shared" si="5"/>
        <v>12920</v>
      </c>
      <c r="K30" s="11">
        <f t="shared" si="6"/>
        <v>80920</v>
      </c>
      <c r="L30" s="11">
        <v>67500</v>
      </c>
      <c r="M30" s="9">
        <f t="shared" si="7"/>
        <v>12825</v>
      </c>
      <c r="N30" s="11">
        <f t="shared" si="8"/>
        <v>80325</v>
      </c>
      <c r="O30" s="9">
        <f t="shared" si="0"/>
        <v>67100</v>
      </c>
      <c r="P30" s="9">
        <f t="shared" si="1"/>
        <v>79849</v>
      </c>
      <c r="Q30" s="9">
        <f t="shared" si="2"/>
        <v>79849</v>
      </c>
    </row>
    <row r="31" spans="1:17" ht="40.5" customHeight="1">
      <c r="A31" s="6">
        <v>29</v>
      </c>
      <c r="B31" s="6" t="s">
        <v>37</v>
      </c>
      <c r="C31" s="6" t="s">
        <v>10</v>
      </c>
      <c r="D31" s="6">
        <v>1</v>
      </c>
      <c r="E31" s="7">
        <v>45867.63</v>
      </c>
      <c r="F31" s="8">
        <v>0.19</v>
      </c>
      <c r="G31" s="9">
        <f t="shared" si="3"/>
        <v>8714.8496999999988</v>
      </c>
      <c r="H31" s="7">
        <f t="shared" si="4"/>
        <v>54582.479699999996</v>
      </c>
      <c r="I31" s="11">
        <v>48161.01</v>
      </c>
      <c r="J31" s="9">
        <f t="shared" si="5"/>
        <v>9150.5919000000013</v>
      </c>
      <c r="K31" s="11">
        <f t="shared" si="6"/>
        <v>57311.601900000001</v>
      </c>
      <c r="L31" s="11">
        <v>47702.33</v>
      </c>
      <c r="M31" s="9">
        <f t="shared" si="7"/>
        <v>9063.4426999999996</v>
      </c>
      <c r="N31" s="11">
        <f t="shared" si="8"/>
        <v>56765.772700000001</v>
      </c>
      <c r="O31" s="9">
        <f t="shared" si="0"/>
        <v>47243.66</v>
      </c>
      <c r="P31" s="9">
        <f t="shared" si="1"/>
        <v>56219.96</v>
      </c>
      <c r="Q31" s="9">
        <f t="shared" si="2"/>
        <v>56220</v>
      </c>
    </row>
    <row r="32" spans="1:17" ht="59.25" customHeight="1">
      <c r="A32" s="6">
        <v>30</v>
      </c>
      <c r="B32" s="6" t="s">
        <v>71</v>
      </c>
      <c r="C32" s="6" t="s">
        <v>10</v>
      </c>
      <c r="D32" s="6">
        <v>1</v>
      </c>
      <c r="E32" s="7">
        <v>89010.9</v>
      </c>
      <c r="F32" s="8">
        <v>0.19</v>
      </c>
      <c r="G32" s="9">
        <f t="shared" si="3"/>
        <v>16912.071</v>
      </c>
      <c r="H32" s="7">
        <f t="shared" si="4"/>
        <v>105922.97099999999</v>
      </c>
      <c r="I32" s="11">
        <v>93461.45</v>
      </c>
      <c r="J32" s="9">
        <f t="shared" si="5"/>
        <v>17757.675500000001</v>
      </c>
      <c r="K32" s="11">
        <f t="shared" si="6"/>
        <v>111219.12549999999</v>
      </c>
      <c r="L32" s="11">
        <v>92571.34</v>
      </c>
      <c r="M32" s="9">
        <f t="shared" si="7"/>
        <v>17588.554599999999</v>
      </c>
      <c r="N32" s="11">
        <f t="shared" si="8"/>
        <v>110159.89459999999</v>
      </c>
      <c r="O32" s="9">
        <f t="shared" si="0"/>
        <v>91681.23</v>
      </c>
      <c r="P32" s="9">
        <f t="shared" si="1"/>
        <v>109100.66</v>
      </c>
      <c r="Q32" s="9">
        <f t="shared" si="2"/>
        <v>109101</v>
      </c>
    </row>
    <row r="33" spans="1:17" ht="40.5" customHeight="1">
      <c r="A33" s="6">
        <v>31</v>
      </c>
      <c r="B33" s="6" t="s">
        <v>38</v>
      </c>
      <c r="C33" s="6" t="s">
        <v>10</v>
      </c>
      <c r="D33" s="6">
        <v>1</v>
      </c>
      <c r="E33" s="7">
        <v>15641.26</v>
      </c>
      <c r="F33" s="8">
        <v>0.19</v>
      </c>
      <c r="G33" s="9">
        <f t="shared" si="3"/>
        <v>2971.8394000000003</v>
      </c>
      <c r="H33" s="7">
        <f t="shared" si="4"/>
        <v>18613.099399999999</v>
      </c>
      <c r="I33" s="11">
        <v>16423.330000000002</v>
      </c>
      <c r="J33" s="9">
        <f t="shared" si="5"/>
        <v>3120.4327000000003</v>
      </c>
      <c r="K33" s="11">
        <f t="shared" si="6"/>
        <v>19543.762700000003</v>
      </c>
      <c r="L33" s="11">
        <v>16266.91</v>
      </c>
      <c r="M33" s="9">
        <f t="shared" si="7"/>
        <v>3090.7129</v>
      </c>
      <c r="N33" s="11">
        <f t="shared" si="8"/>
        <v>19357.622899999998</v>
      </c>
      <c r="O33" s="9">
        <f t="shared" si="0"/>
        <v>16110.5</v>
      </c>
      <c r="P33" s="9">
        <f t="shared" si="1"/>
        <v>19171.5</v>
      </c>
      <c r="Q33" s="9">
        <f t="shared" si="2"/>
        <v>19172</v>
      </c>
    </row>
    <row r="34" spans="1:17" ht="45" customHeight="1">
      <c r="A34" s="6">
        <v>32</v>
      </c>
      <c r="B34" s="6" t="s">
        <v>85</v>
      </c>
      <c r="C34" s="6" t="s">
        <v>69</v>
      </c>
      <c r="D34" s="6">
        <v>1</v>
      </c>
      <c r="E34" s="7">
        <v>7500</v>
      </c>
      <c r="F34" s="8">
        <v>0.19</v>
      </c>
      <c r="G34" s="9">
        <f t="shared" si="3"/>
        <v>1425</v>
      </c>
      <c r="H34" s="7">
        <f t="shared" si="4"/>
        <v>8925</v>
      </c>
      <c r="I34" s="11">
        <v>7900</v>
      </c>
      <c r="J34" s="9">
        <f t="shared" si="5"/>
        <v>1501</v>
      </c>
      <c r="K34" s="11">
        <f t="shared" si="6"/>
        <v>9401</v>
      </c>
      <c r="L34" s="11">
        <v>7800</v>
      </c>
      <c r="M34" s="9">
        <f t="shared" si="7"/>
        <v>1482</v>
      </c>
      <c r="N34" s="11">
        <f t="shared" si="8"/>
        <v>9282</v>
      </c>
      <c r="O34" s="9">
        <f t="shared" si="0"/>
        <v>7733.33</v>
      </c>
      <c r="P34" s="9">
        <f t="shared" si="1"/>
        <v>9202.66</v>
      </c>
      <c r="Q34" s="9">
        <f t="shared" si="2"/>
        <v>9203</v>
      </c>
    </row>
    <row r="35" spans="1:17" ht="40.5" customHeight="1">
      <c r="A35" s="6">
        <v>33</v>
      </c>
      <c r="B35" s="6" t="s">
        <v>39</v>
      </c>
      <c r="C35" s="6" t="s">
        <v>10</v>
      </c>
      <c r="D35" s="6">
        <v>1</v>
      </c>
      <c r="E35" s="7">
        <v>39286.379999999997</v>
      </c>
      <c r="F35" s="8">
        <v>0.19</v>
      </c>
      <c r="G35" s="9">
        <f t="shared" si="3"/>
        <v>7464.4121999999998</v>
      </c>
      <c r="H35" s="7">
        <f t="shared" si="4"/>
        <v>46750.792199999996</v>
      </c>
      <c r="I35" s="11">
        <v>41250.699999999997</v>
      </c>
      <c r="J35" s="9">
        <f t="shared" si="5"/>
        <v>7837.6329999999998</v>
      </c>
      <c r="K35" s="11">
        <f t="shared" si="6"/>
        <v>49088.332999999991</v>
      </c>
      <c r="L35" s="11">
        <v>40857.83</v>
      </c>
      <c r="M35" s="9">
        <f t="shared" si="7"/>
        <v>7762.9877000000006</v>
      </c>
      <c r="N35" s="11">
        <f t="shared" si="8"/>
        <v>48620.8177</v>
      </c>
      <c r="O35" s="9">
        <f t="shared" si="0"/>
        <v>40464.97</v>
      </c>
      <c r="P35" s="9">
        <f t="shared" si="1"/>
        <v>48153.31</v>
      </c>
      <c r="Q35" s="9">
        <f t="shared" si="2"/>
        <v>48153</v>
      </c>
    </row>
    <row r="36" spans="1:17" ht="23.25" customHeight="1">
      <c r="A36" s="6">
        <v>34</v>
      </c>
      <c r="B36" s="6" t="s">
        <v>40</v>
      </c>
      <c r="C36" s="6" t="s">
        <v>10</v>
      </c>
      <c r="D36" s="6">
        <v>1</v>
      </c>
      <c r="E36" s="7">
        <v>6500</v>
      </c>
      <c r="F36" s="8">
        <v>0.19</v>
      </c>
      <c r="G36" s="9">
        <f t="shared" si="3"/>
        <v>1235</v>
      </c>
      <c r="H36" s="7">
        <f t="shared" si="4"/>
        <v>7735</v>
      </c>
      <c r="I36" s="11">
        <v>6800</v>
      </c>
      <c r="J36" s="9">
        <f t="shared" si="5"/>
        <v>1292</v>
      </c>
      <c r="K36" s="11">
        <f t="shared" si="6"/>
        <v>8092</v>
      </c>
      <c r="L36" s="11">
        <v>6900</v>
      </c>
      <c r="M36" s="9">
        <f t="shared" si="7"/>
        <v>1311</v>
      </c>
      <c r="N36" s="11">
        <f t="shared" si="8"/>
        <v>8211</v>
      </c>
      <c r="O36" s="9">
        <f t="shared" si="0"/>
        <v>6733.33</v>
      </c>
      <c r="P36" s="9">
        <f t="shared" si="1"/>
        <v>8012.66</v>
      </c>
      <c r="Q36" s="9">
        <f t="shared" si="2"/>
        <v>8013</v>
      </c>
    </row>
    <row r="37" spans="1:17" ht="37.5" customHeight="1">
      <c r="A37" s="6">
        <v>35</v>
      </c>
      <c r="B37" s="6" t="s">
        <v>41</v>
      </c>
      <c r="C37" s="6" t="s">
        <v>10</v>
      </c>
      <c r="D37" s="6">
        <v>1</v>
      </c>
      <c r="E37" s="7">
        <v>5500</v>
      </c>
      <c r="F37" s="8">
        <v>0.19</v>
      </c>
      <c r="G37" s="9">
        <f t="shared" si="3"/>
        <v>1045</v>
      </c>
      <c r="H37" s="7">
        <f t="shared" si="4"/>
        <v>6545</v>
      </c>
      <c r="I37" s="11">
        <v>5400</v>
      </c>
      <c r="J37" s="9">
        <f t="shared" si="5"/>
        <v>1026</v>
      </c>
      <c r="K37" s="11">
        <f t="shared" si="6"/>
        <v>6426</v>
      </c>
      <c r="L37" s="11">
        <v>5350</v>
      </c>
      <c r="M37" s="9">
        <f t="shared" si="7"/>
        <v>1016.5</v>
      </c>
      <c r="N37" s="11">
        <f t="shared" si="8"/>
        <v>6366.5</v>
      </c>
      <c r="O37" s="9">
        <f t="shared" ref="O37:O68" si="12">ROUND(AVERAGE(E37,I37,L37),2)</f>
        <v>5416.67</v>
      </c>
      <c r="P37" s="9">
        <f t="shared" ref="P37:P68" si="13">ROUND(O37*(1+F37),2)</f>
        <v>6445.84</v>
      </c>
      <c r="Q37" s="9">
        <f t="shared" ref="Q37:Q68" si="14">ROUND(P37*D37,0)</f>
        <v>6446</v>
      </c>
    </row>
    <row r="38" spans="1:17" ht="37.5" customHeight="1">
      <c r="A38" s="6">
        <v>36</v>
      </c>
      <c r="B38" s="6" t="s">
        <v>72</v>
      </c>
      <c r="C38" s="6" t="s">
        <v>10</v>
      </c>
      <c r="D38" s="6">
        <v>1</v>
      </c>
      <c r="E38" s="7">
        <v>207090.68</v>
      </c>
      <c r="F38" s="8">
        <v>0.19</v>
      </c>
      <c r="G38" s="9">
        <f t="shared" si="3"/>
        <v>39347.229200000002</v>
      </c>
      <c r="H38" s="7">
        <f t="shared" si="4"/>
        <v>246437.90919999999</v>
      </c>
      <c r="I38" s="11">
        <v>217445.21</v>
      </c>
      <c r="J38" s="9">
        <f t="shared" si="5"/>
        <v>41314.589899999999</v>
      </c>
      <c r="K38" s="11">
        <f t="shared" si="6"/>
        <v>258759.79989999998</v>
      </c>
      <c r="L38" s="11">
        <v>215374.3</v>
      </c>
      <c r="M38" s="9">
        <f t="shared" si="7"/>
        <v>40921.116999999998</v>
      </c>
      <c r="N38" s="11">
        <f t="shared" si="8"/>
        <v>256295.41699999999</v>
      </c>
      <c r="O38" s="9">
        <f t="shared" si="12"/>
        <v>213303.4</v>
      </c>
      <c r="P38" s="9">
        <f t="shared" si="13"/>
        <v>253831.05</v>
      </c>
      <c r="Q38" s="9">
        <f t="shared" si="14"/>
        <v>253831</v>
      </c>
    </row>
    <row r="39" spans="1:17" ht="41.25" customHeight="1">
      <c r="A39" s="6">
        <v>37</v>
      </c>
      <c r="B39" s="6" t="s">
        <v>42</v>
      </c>
      <c r="C39" s="6" t="s">
        <v>10</v>
      </c>
      <c r="D39" s="6">
        <v>1</v>
      </c>
      <c r="E39" s="7">
        <v>86066.96</v>
      </c>
      <c r="F39" s="8">
        <v>0.19</v>
      </c>
      <c r="G39" s="9">
        <f t="shared" si="3"/>
        <v>16352.722400000001</v>
      </c>
      <c r="H39" s="7">
        <f t="shared" si="4"/>
        <v>102419.68240000001</v>
      </c>
      <c r="I39" s="11">
        <v>90370.31</v>
      </c>
      <c r="J39" s="9">
        <f t="shared" si="5"/>
        <v>17170.358899999999</v>
      </c>
      <c r="K39" s="11">
        <f t="shared" si="6"/>
        <v>107540.66889999999</v>
      </c>
      <c r="L39" s="11">
        <v>89509.63</v>
      </c>
      <c r="M39" s="9">
        <f t="shared" si="7"/>
        <v>17006.829700000002</v>
      </c>
      <c r="N39" s="11">
        <f t="shared" si="8"/>
        <v>106516.45970000001</v>
      </c>
      <c r="O39" s="9">
        <f t="shared" si="12"/>
        <v>88648.97</v>
      </c>
      <c r="P39" s="9">
        <f t="shared" si="13"/>
        <v>105492.27</v>
      </c>
      <c r="Q39" s="9">
        <f t="shared" si="14"/>
        <v>105492</v>
      </c>
    </row>
    <row r="40" spans="1:17" ht="63" customHeight="1">
      <c r="A40" s="6">
        <v>38</v>
      </c>
      <c r="B40" s="6" t="s">
        <v>43</v>
      </c>
      <c r="C40" s="6" t="s">
        <v>10</v>
      </c>
      <c r="D40" s="6">
        <v>1</v>
      </c>
      <c r="E40" s="7">
        <v>13163.55</v>
      </c>
      <c r="F40" s="8">
        <v>0.19</v>
      </c>
      <c r="G40" s="9">
        <f t="shared" si="3"/>
        <v>2501.0744999999997</v>
      </c>
      <c r="H40" s="7">
        <f t="shared" si="4"/>
        <v>15664.624499999998</v>
      </c>
      <c r="I40" s="11">
        <v>13821.73</v>
      </c>
      <c r="J40" s="9">
        <f t="shared" si="5"/>
        <v>2626.1286999999998</v>
      </c>
      <c r="K40" s="11">
        <f t="shared" si="6"/>
        <v>16447.858699999997</v>
      </c>
      <c r="L40" s="11">
        <v>13690.09</v>
      </c>
      <c r="M40" s="9">
        <f t="shared" si="7"/>
        <v>2601.1170999999999</v>
      </c>
      <c r="N40" s="11">
        <f t="shared" si="8"/>
        <v>16291.2071</v>
      </c>
      <c r="O40" s="9">
        <f t="shared" ref="O40:O48" si="15">ROUND(AVERAGE(E40,I40,L40),2)</f>
        <v>13558.46</v>
      </c>
      <c r="P40" s="9">
        <f t="shared" ref="P40:P48" si="16">ROUND(O40*(1+F40),2)</f>
        <v>16134.57</v>
      </c>
      <c r="Q40" s="9">
        <f t="shared" ref="Q40:Q48" si="17">ROUND(P40*D40,0)</f>
        <v>16135</v>
      </c>
    </row>
    <row r="41" spans="1:17" ht="63" customHeight="1">
      <c r="A41" s="6">
        <v>39</v>
      </c>
      <c r="B41" s="6" t="s">
        <v>44</v>
      </c>
      <c r="C41" s="6" t="s">
        <v>10</v>
      </c>
      <c r="D41" s="6">
        <v>1</v>
      </c>
      <c r="E41" s="7">
        <v>20137.57</v>
      </c>
      <c r="F41" s="8">
        <v>0.19</v>
      </c>
      <c r="G41" s="9">
        <f t="shared" si="3"/>
        <v>3826.1383000000001</v>
      </c>
      <c r="H41" s="7">
        <f t="shared" si="4"/>
        <v>23963.708299999998</v>
      </c>
      <c r="I41" s="11">
        <v>21144.45</v>
      </c>
      <c r="J41" s="9">
        <f t="shared" si="5"/>
        <v>4017.4455000000003</v>
      </c>
      <c r="K41" s="11">
        <f t="shared" si="6"/>
        <v>25161.895499999999</v>
      </c>
      <c r="L41" s="11">
        <v>20943.080000000002</v>
      </c>
      <c r="M41" s="9">
        <f t="shared" si="7"/>
        <v>3979.1852000000003</v>
      </c>
      <c r="N41" s="11">
        <f t="shared" si="8"/>
        <v>24922.265200000002</v>
      </c>
      <c r="O41" s="9">
        <f t="shared" si="15"/>
        <v>20741.7</v>
      </c>
      <c r="P41" s="9">
        <f t="shared" si="16"/>
        <v>24682.62</v>
      </c>
      <c r="Q41" s="9">
        <f t="shared" si="17"/>
        <v>24683</v>
      </c>
    </row>
    <row r="42" spans="1:17" ht="88.5" customHeight="1">
      <c r="A42" s="6">
        <v>40</v>
      </c>
      <c r="B42" s="6" t="s">
        <v>45</v>
      </c>
      <c r="C42" s="6" t="s">
        <v>9</v>
      </c>
      <c r="D42" s="6">
        <v>1</v>
      </c>
      <c r="E42" s="7">
        <v>218568.05</v>
      </c>
      <c r="F42" s="8">
        <v>0.19</v>
      </c>
      <c r="G42" s="9">
        <f t="shared" si="3"/>
        <v>41527.929499999998</v>
      </c>
      <c r="H42" s="7">
        <f t="shared" si="4"/>
        <v>260095.97949999999</v>
      </c>
      <c r="I42" s="11">
        <v>229496.46</v>
      </c>
      <c r="J42" s="9">
        <f t="shared" si="5"/>
        <v>43604.327400000002</v>
      </c>
      <c r="K42" s="11">
        <f t="shared" si="6"/>
        <v>273100.78739999997</v>
      </c>
      <c r="L42" s="11">
        <v>227310.77</v>
      </c>
      <c r="M42" s="9">
        <f t="shared" si="7"/>
        <v>43189.046300000002</v>
      </c>
      <c r="N42" s="11">
        <f t="shared" si="8"/>
        <v>270499.81629999995</v>
      </c>
      <c r="O42" s="9">
        <f t="shared" si="15"/>
        <v>225125.09</v>
      </c>
      <c r="P42" s="9">
        <f t="shared" si="16"/>
        <v>267898.86</v>
      </c>
      <c r="Q42" s="9">
        <f t="shared" si="17"/>
        <v>267899</v>
      </c>
    </row>
    <row r="43" spans="1:17" ht="63" customHeight="1">
      <c r="A43" s="6">
        <v>41</v>
      </c>
      <c r="B43" s="6" t="s">
        <v>46</v>
      </c>
      <c r="C43" s="6" t="s">
        <v>10</v>
      </c>
      <c r="D43" s="6">
        <v>1</v>
      </c>
      <c r="E43" s="7">
        <v>328566.53999999998</v>
      </c>
      <c r="F43" s="8">
        <v>0.19</v>
      </c>
      <c r="G43" s="9">
        <f t="shared" si="3"/>
        <v>62427.642599999999</v>
      </c>
      <c r="H43" s="7">
        <f t="shared" si="4"/>
        <v>390994.18259999994</v>
      </c>
      <c r="I43" s="11">
        <v>344994.87</v>
      </c>
      <c r="J43" s="9">
        <f t="shared" si="5"/>
        <v>65549.025299999994</v>
      </c>
      <c r="K43" s="11">
        <f t="shared" si="6"/>
        <v>410543.89529999997</v>
      </c>
      <c r="L43" s="11">
        <v>341709.2</v>
      </c>
      <c r="M43" s="9">
        <f t="shared" si="7"/>
        <v>64924.748</v>
      </c>
      <c r="N43" s="11">
        <f t="shared" si="8"/>
        <v>406633.94799999997</v>
      </c>
      <c r="O43" s="9">
        <f t="shared" si="15"/>
        <v>338423.54</v>
      </c>
      <c r="P43" s="9">
        <f t="shared" si="16"/>
        <v>402724.01</v>
      </c>
      <c r="Q43" s="9">
        <f t="shared" si="17"/>
        <v>402724</v>
      </c>
    </row>
    <row r="44" spans="1:17" ht="38.25" customHeight="1">
      <c r="A44" s="6">
        <v>42</v>
      </c>
      <c r="B44" s="6" t="s">
        <v>47</v>
      </c>
      <c r="C44" s="6" t="s">
        <v>10</v>
      </c>
      <c r="D44" s="6">
        <v>1</v>
      </c>
      <c r="E44" s="7">
        <v>52660.53</v>
      </c>
      <c r="F44" s="8">
        <v>0.19</v>
      </c>
      <c r="G44" s="9">
        <f t="shared" si="3"/>
        <v>10005.500700000001</v>
      </c>
      <c r="H44" s="7">
        <f t="shared" si="4"/>
        <v>62666.030699999996</v>
      </c>
      <c r="I44" s="11">
        <v>55293.56</v>
      </c>
      <c r="J44" s="9">
        <f t="shared" si="5"/>
        <v>10505.776399999999</v>
      </c>
      <c r="K44" s="11">
        <f t="shared" si="6"/>
        <v>65799.3364</v>
      </c>
      <c r="L44" s="11">
        <v>54766.95</v>
      </c>
      <c r="M44" s="9">
        <f t="shared" si="7"/>
        <v>10405.720499999999</v>
      </c>
      <c r="N44" s="11">
        <f t="shared" si="8"/>
        <v>65172.670499999993</v>
      </c>
      <c r="O44" s="9">
        <f t="shared" si="15"/>
        <v>54240.35</v>
      </c>
      <c r="P44" s="9">
        <f t="shared" si="16"/>
        <v>64546.02</v>
      </c>
      <c r="Q44" s="9">
        <f t="shared" si="17"/>
        <v>64546</v>
      </c>
    </row>
    <row r="45" spans="1:17" ht="273.75" customHeight="1">
      <c r="A45" s="6">
        <v>43</v>
      </c>
      <c r="B45" s="6" t="s">
        <v>48</v>
      </c>
      <c r="C45" s="6" t="s">
        <v>10</v>
      </c>
      <c r="D45" s="6">
        <v>1</v>
      </c>
      <c r="E45" s="7">
        <v>15722.34</v>
      </c>
      <c r="F45" s="8">
        <v>0.19</v>
      </c>
      <c r="G45" s="9">
        <f t="shared" si="3"/>
        <v>2987.2446</v>
      </c>
      <c r="H45" s="7">
        <f t="shared" si="4"/>
        <v>18709.584599999998</v>
      </c>
      <c r="I45" s="11">
        <v>16508.46</v>
      </c>
      <c r="J45" s="9">
        <f t="shared" si="5"/>
        <v>3136.6073999999999</v>
      </c>
      <c r="K45" s="11">
        <f t="shared" si="6"/>
        <v>19645.067399999996</v>
      </c>
      <c r="L45" s="11">
        <v>16351.24</v>
      </c>
      <c r="M45" s="9">
        <f t="shared" si="7"/>
        <v>3106.7356</v>
      </c>
      <c r="N45" s="11">
        <f t="shared" si="8"/>
        <v>19457.975599999998</v>
      </c>
      <c r="O45" s="9">
        <f t="shared" si="15"/>
        <v>16194.01</v>
      </c>
      <c r="P45" s="9">
        <f t="shared" si="16"/>
        <v>19270.87</v>
      </c>
      <c r="Q45" s="9">
        <f t="shared" si="17"/>
        <v>19271</v>
      </c>
    </row>
    <row r="46" spans="1:17" ht="48.75" customHeight="1">
      <c r="A46" s="6">
        <v>44</v>
      </c>
      <c r="B46" s="6" t="s">
        <v>49</v>
      </c>
      <c r="C46" s="6" t="s">
        <v>10</v>
      </c>
      <c r="D46" s="6">
        <v>1</v>
      </c>
      <c r="E46" s="7">
        <v>22285.69</v>
      </c>
      <c r="F46" s="8">
        <v>0.19</v>
      </c>
      <c r="G46" s="9">
        <f t="shared" si="3"/>
        <v>4234.2811000000002</v>
      </c>
      <c r="H46" s="7">
        <f t="shared" si="4"/>
        <v>26519.971099999999</v>
      </c>
      <c r="I46" s="11">
        <v>23399.98</v>
      </c>
      <c r="J46" s="9">
        <f t="shared" si="5"/>
        <v>4445.9961999999996</v>
      </c>
      <c r="K46" s="11">
        <f t="shared" si="6"/>
        <v>27845.976199999997</v>
      </c>
      <c r="L46" s="11">
        <v>23177.119999999999</v>
      </c>
      <c r="M46" s="9">
        <f t="shared" si="7"/>
        <v>4403.6527999999998</v>
      </c>
      <c r="N46" s="11">
        <f t="shared" si="8"/>
        <v>27580.772799999999</v>
      </c>
      <c r="O46" s="9">
        <f t="shared" si="15"/>
        <v>22954.26</v>
      </c>
      <c r="P46" s="9">
        <f t="shared" si="16"/>
        <v>27315.57</v>
      </c>
      <c r="Q46" s="9">
        <f t="shared" si="17"/>
        <v>27316</v>
      </c>
    </row>
    <row r="47" spans="1:17" ht="80.25" customHeight="1">
      <c r="A47" s="6">
        <v>45</v>
      </c>
      <c r="B47" s="6" t="s">
        <v>84</v>
      </c>
      <c r="C47" s="6" t="s">
        <v>68</v>
      </c>
      <c r="D47" s="6">
        <v>1</v>
      </c>
      <c r="E47" s="7">
        <v>161574.43</v>
      </c>
      <c r="F47" s="8">
        <v>0.19</v>
      </c>
      <c r="G47" s="9">
        <f t="shared" si="3"/>
        <v>30699.1417</v>
      </c>
      <c r="H47" s="7">
        <f t="shared" si="4"/>
        <v>192273.57169999997</v>
      </c>
      <c r="I47" s="11">
        <v>169653.15</v>
      </c>
      <c r="J47" s="9">
        <f t="shared" si="5"/>
        <v>32234.0985</v>
      </c>
      <c r="K47" s="11">
        <f t="shared" si="6"/>
        <v>201887.24849999999</v>
      </c>
      <c r="L47" s="11">
        <v>168037.4</v>
      </c>
      <c r="M47" s="9">
        <f t="shared" si="7"/>
        <v>31927.106</v>
      </c>
      <c r="N47" s="11">
        <f t="shared" si="8"/>
        <v>199964.50599999999</v>
      </c>
      <c r="O47" s="9">
        <f t="shared" si="15"/>
        <v>166421.66</v>
      </c>
      <c r="P47" s="9">
        <f t="shared" si="16"/>
        <v>198041.78</v>
      </c>
      <c r="Q47" s="9">
        <f t="shared" si="17"/>
        <v>198042</v>
      </c>
    </row>
    <row r="48" spans="1:17" ht="80.25" customHeight="1">
      <c r="A48" s="6">
        <v>46</v>
      </c>
      <c r="B48" s="6" t="s">
        <v>73</v>
      </c>
      <c r="C48" s="6" t="s">
        <v>10</v>
      </c>
      <c r="D48" s="6">
        <v>1</v>
      </c>
      <c r="E48" s="7">
        <v>52817.59</v>
      </c>
      <c r="F48" s="8">
        <v>0.19</v>
      </c>
      <c r="G48" s="9">
        <f t="shared" si="3"/>
        <v>10035.3421</v>
      </c>
      <c r="H48" s="7">
        <f t="shared" si="4"/>
        <v>62852.932099999991</v>
      </c>
      <c r="I48" s="11">
        <v>55458.47</v>
      </c>
      <c r="J48" s="9">
        <f t="shared" si="5"/>
        <v>10537.1093</v>
      </c>
      <c r="K48" s="11">
        <f t="shared" si="6"/>
        <v>65995.579299999998</v>
      </c>
      <c r="L48" s="11">
        <v>54930.3</v>
      </c>
      <c r="M48" s="9">
        <f t="shared" si="7"/>
        <v>10436.757000000001</v>
      </c>
      <c r="N48" s="11">
        <f t="shared" si="8"/>
        <v>65367.057000000001</v>
      </c>
      <c r="O48" s="9">
        <f t="shared" si="15"/>
        <v>54402.12</v>
      </c>
      <c r="P48" s="9">
        <f t="shared" si="16"/>
        <v>64738.52</v>
      </c>
      <c r="Q48" s="9">
        <f t="shared" si="17"/>
        <v>64739</v>
      </c>
    </row>
    <row r="49" spans="1:17" ht="34.5" customHeight="1">
      <c r="A49" s="6">
        <v>47</v>
      </c>
      <c r="B49" s="6" t="s">
        <v>50</v>
      </c>
      <c r="C49" s="6" t="s">
        <v>10</v>
      </c>
      <c r="D49" s="6">
        <v>1</v>
      </c>
      <c r="E49" s="7">
        <v>75004.14</v>
      </c>
      <c r="F49" s="8">
        <v>0.19</v>
      </c>
      <c r="G49" s="9">
        <f t="shared" si="3"/>
        <v>14250.786599999999</v>
      </c>
      <c r="H49" s="7">
        <f t="shared" si="4"/>
        <v>89254.926599999992</v>
      </c>
      <c r="I49" s="11">
        <v>78754.350000000006</v>
      </c>
      <c r="J49" s="9">
        <f t="shared" si="5"/>
        <v>14963.326500000001</v>
      </c>
      <c r="K49" s="11">
        <f t="shared" si="6"/>
        <v>93717.676500000001</v>
      </c>
      <c r="L49" s="11">
        <v>78004.3</v>
      </c>
      <c r="M49" s="9">
        <f t="shared" si="7"/>
        <v>14820.817000000001</v>
      </c>
      <c r="N49" s="11">
        <f t="shared" si="8"/>
        <v>92825.116999999998</v>
      </c>
      <c r="O49" s="9">
        <f t="shared" si="12"/>
        <v>77254.259999999995</v>
      </c>
      <c r="P49" s="9">
        <f t="shared" si="13"/>
        <v>91932.57</v>
      </c>
      <c r="Q49" s="9">
        <f t="shared" si="14"/>
        <v>91933</v>
      </c>
    </row>
    <row r="50" spans="1:17" ht="31.5" customHeight="1">
      <c r="A50" s="6">
        <v>48</v>
      </c>
      <c r="B50" s="6" t="s">
        <v>51</v>
      </c>
      <c r="C50" s="6" t="s">
        <v>10</v>
      </c>
      <c r="D50" s="6">
        <v>1</v>
      </c>
      <c r="E50" s="7">
        <v>24753.919999999998</v>
      </c>
      <c r="F50" s="8">
        <v>0.19</v>
      </c>
      <c r="G50" s="9">
        <f t="shared" si="3"/>
        <v>4703.2447999999995</v>
      </c>
      <c r="H50" s="7">
        <f t="shared" si="4"/>
        <v>29457.164799999995</v>
      </c>
      <c r="I50" s="11">
        <v>25991.62</v>
      </c>
      <c r="J50" s="9">
        <f t="shared" si="5"/>
        <v>4938.4078</v>
      </c>
      <c r="K50" s="11">
        <f t="shared" si="6"/>
        <v>30930.027799999996</v>
      </c>
      <c r="L50" s="11">
        <v>25744.080000000002</v>
      </c>
      <c r="M50" s="9">
        <f t="shared" si="7"/>
        <v>4891.3752000000004</v>
      </c>
      <c r="N50" s="11">
        <f t="shared" si="8"/>
        <v>30635.4552</v>
      </c>
      <c r="O50" s="9">
        <f t="shared" si="12"/>
        <v>25496.54</v>
      </c>
      <c r="P50" s="9">
        <f t="shared" si="13"/>
        <v>30340.880000000001</v>
      </c>
      <c r="Q50" s="9">
        <f t="shared" si="14"/>
        <v>30341</v>
      </c>
    </row>
    <row r="51" spans="1:17" ht="36.75" customHeight="1">
      <c r="A51" s="6">
        <v>49</v>
      </c>
      <c r="B51" s="6" t="s">
        <v>52</v>
      </c>
      <c r="C51" s="6" t="s">
        <v>10</v>
      </c>
      <c r="D51" s="6">
        <v>1</v>
      </c>
      <c r="E51" s="7">
        <v>7665.84</v>
      </c>
      <c r="F51" s="8">
        <v>0.19</v>
      </c>
      <c r="G51" s="9">
        <f t="shared" si="3"/>
        <v>1456.5096000000001</v>
      </c>
      <c r="H51" s="7">
        <f t="shared" si="4"/>
        <v>9122.3495999999996</v>
      </c>
      <c r="I51" s="11">
        <v>8049.13</v>
      </c>
      <c r="J51" s="9">
        <f t="shared" si="5"/>
        <v>1529.3347000000001</v>
      </c>
      <c r="K51" s="11">
        <f t="shared" si="6"/>
        <v>9578.4647000000004</v>
      </c>
      <c r="L51" s="11">
        <v>7972.47</v>
      </c>
      <c r="M51" s="9">
        <f t="shared" si="7"/>
        <v>1514.7693000000002</v>
      </c>
      <c r="N51" s="11">
        <f t="shared" si="8"/>
        <v>9487.2392999999993</v>
      </c>
      <c r="O51" s="9">
        <f t="shared" si="12"/>
        <v>7895.81</v>
      </c>
      <c r="P51" s="9">
        <f t="shared" si="13"/>
        <v>9396.01</v>
      </c>
      <c r="Q51" s="9">
        <f t="shared" si="14"/>
        <v>9396</v>
      </c>
    </row>
    <row r="52" spans="1:17" ht="63" customHeight="1">
      <c r="A52" s="6">
        <v>50</v>
      </c>
      <c r="B52" s="6" t="s">
        <v>53</v>
      </c>
      <c r="C52" s="6" t="s">
        <v>10</v>
      </c>
      <c r="D52" s="6">
        <v>1</v>
      </c>
      <c r="E52" s="7">
        <v>41409.230000000003</v>
      </c>
      <c r="F52" s="8">
        <v>0.19</v>
      </c>
      <c r="G52" s="9">
        <f t="shared" si="3"/>
        <v>7867.7537000000011</v>
      </c>
      <c r="H52" s="7">
        <f t="shared" si="4"/>
        <v>49276.983700000004</v>
      </c>
      <c r="I52" s="11">
        <v>43479.69</v>
      </c>
      <c r="J52" s="9">
        <f t="shared" si="5"/>
        <v>8261.1411000000007</v>
      </c>
      <c r="K52" s="11">
        <f t="shared" si="6"/>
        <v>51740.831100000003</v>
      </c>
      <c r="L52" s="11">
        <v>43065.59</v>
      </c>
      <c r="M52" s="9">
        <f t="shared" si="7"/>
        <v>8182.4620999999997</v>
      </c>
      <c r="N52" s="11">
        <f t="shared" si="8"/>
        <v>51248.052099999994</v>
      </c>
      <c r="O52" s="9">
        <f t="shared" si="12"/>
        <v>42651.5</v>
      </c>
      <c r="P52" s="9">
        <f t="shared" si="13"/>
        <v>50755.29</v>
      </c>
      <c r="Q52" s="9">
        <f t="shared" si="14"/>
        <v>50755</v>
      </c>
    </row>
    <row r="53" spans="1:17" ht="34.5" customHeight="1">
      <c r="A53" s="6">
        <v>51</v>
      </c>
      <c r="B53" s="6" t="s">
        <v>54</v>
      </c>
      <c r="C53" s="6" t="s">
        <v>10</v>
      </c>
      <c r="D53" s="6">
        <v>1</v>
      </c>
      <c r="E53" s="7">
        <v>2500</v>
      </c>
      <c r="F53" s="8">
        <v>0.19</v>
      </c>
      <c r="G53" s="9">
        <f t="shared" si="3"/>
        <v>475</v>
      </c>
      <c r="H53" s="7">
        <f t="shared" si="4"/>
        <v>2975</v>
      </c>
      <c r="I53" s="11">
        <v>2650</v>
      </c>
      <c r="J53" s="9">
        <f t="shared" si="5"/>
        <v>503.5</v>
      </c>
      <c r="K53" s="11">
        <f t="shared" si="6"/>
        <v>3153.5</v>
      </c>
      <c r="L53" s="11">
        <v>2700</v>
      </c>
      <c r="M53" s="9">
        <f t="shared" si="7"/>
        <v>513</v>
      </c>
      <c r="N53" s="11">
        <f t="shared" si="8"/>
        <v>3213</v>
      </c>
      <c r="O53" s="9">
        <f t="shared" si="12"/>
        <v>2616.67</v>
      </c>
      <c r="P53" s="9">
        <f t="shared" si="13"/>
        <v>3113.84</v>
      </c>
      <c r="Q53" s="9">
        <f t="shared" si="14"/>
        <v>3114</v>
      </c>
    </row>
    <row r="54" spans="1:17" ht="63" customHeight="1">
      <c r="A54" s="6">
        <v>52</v>
      </c>
      <c r="B54" s="6" t="s">
        <v>74</v>
      </c>
      <c r="C54" s="6" t="s">
        <v>75</v>
      </c>
      <c r="D54" s="6">
        <v>1</v>
      </c>
      <c r="E54" s="7">
        <v>71280</v>
      </c>
      <c r="F54" s="8">
        <v>0.19</v>
      </c>
      <c r="G54" s="9">
        <f t="shared" si="3"/>
        <v>13543.2</v>
      </c>
      <c r="H54" s="7">
        <f t="shared" si="4"/>
        <v>84823.2</v>
      </c>
      <c r="I54" s="11">
        <v>74844</v>
      </c>
      <c r="J54" s="9">
        <f t="shared" si="5"/>
        <v>14220.36</v>
      </c>
      <c r="K54" s="11">
        <f t="shared" si="6"/>
        <v>89064.36</v>
      </c>
      <c r="L54" s="11">
        <v>74131.199999999997</v>
      </c>
      <c r="M54" s="9">
        <f t="shared" si="7"/>
        <v>14084.928</v>
      </c>
      <c r="N54" s="11">
        <f t="shared" si="8"/>
        <v>88216.127999999997</v>
      </c>
      <c r="O54" s="9">
        <f t="shared" si="12"/>
        <v>73418.399999999994</v>
      </c>
      <c r="P54" s="9">
        <f t="shared" si="13"/>
        <v>87367.9</v>
      </c>
      <c r="Q54" s="9">
        <f t="shared" si="14"/>
        <v>87368</v>
      </c>
    </row>
    <row r="55" spans="1:17" ht="43.5" customHeight="1">
      <c r="A55" s="6">
        <v>53</v>
      </c>
      <c r="B55" s="6" t="s">
        <v>55</v>
      </c>
      <c r="C55" s="6" t="s">
        <v>9</v>
      </c>
      <c r="D55" s="6">
        <v>1</v>
      </c>
      <c r="E55" s="7">
        <v>9527.5400000000009</v>
      </c>
      <c r="F55" s="8">
        <v>0.19</v>
      </c>
      <c r="G55" s="9">
        <f t="shared" si="3"/>
        <v>1810.2326000000003</v>
      </c>
      <c r="H55" s="7">
        <f t="shared" si="4"/>
        <v>11337.7726</v>
      </c>
      <c r="I55" s="11">
        <v>10003.92</v>
      </c>
      <c r="J55" s="9">
        <f t="shared" si="5"/>
        <v>1900.7447999999999</v>
      </c>
      <c r="K55" s="11">
        <f t="shared" si="6"/>
        <v>11904.664799999999</v>
      </c>
      <c r="L55" s="11">
        <v>9908.65</v>
      </c>
      <c r="M55" s="9">
        <f t="shared" si="7"/>
        <v>1882.6434999999999</v>
      </c>
      <c r="N55" s="11">
        <f t="shared" si="8"/>
        <v>11791.2935</v>
      </c>
      <c r="O55" s="9">
        <f t="shared" si="12"/>
        <v>9813.3700000000008</v>
      </c>
      <c r="P55" s="9">
        <f t="shared" si="13"/>
        <v>11677.91</v>
      </c>
      <c r="Q55" s="9">
        <f t="shared" si="14"/>
        <v>11678</v>
      </c>
    </row>
    <row r="56" spans="1:17" ht="43.5" customHeight="1">
      <c r="A56" s="6">
        <v>54</v>
      </c>
      <c r="B56" s="6" t="s">
        <v>77</v>
      </c>
      <c r="C56" s="6" t="s">
        <v>9</v>
      </c>
      <c r="D56" s="6">
        <v>1</v>
      </c>
      <c r="E56" s="7">
        <v>9800</v>
      </c>
      <c r="F56" s="8">
        <v>0.19</v>
      </c>
      <c r="G56" s="9">
        <f t="shared" si="3"/>
        <v>1862</v>
      </c>
      <c r="H56" s="7">
        <f t="shared" si="4"/>
        <v>11662</v>
      </c>
      <c r="I56" s="11">
        <v>9980</v>
      </c>
      <c r="J56" s="9">
        <f t="shared" si="5"/>
        <v>1896.2</v>
      </c>
      <c r="K56" s="11">
        <f t="shared" si="6"/>
        <v>11876.199999999999</v>
      </c>
      <c r="L56" s="11">
        <v>9950</v>
      </c>
      <c r="M56" s="9">
        <f t="shared" si="7"/>
        <v>1890.5</v>
      </c>
      <c r="N56" s="11">
        <f t="shared" si="8"/>
        <v>11840.5</v>
      </c>
      <c r="O56" s="9">
        <f t="shared" ref="O56" si="18">ROUND(AVERAGE(E56,I56,L56),2)</f>
        <v>9910</v>
      </c>
      <c r="P56" s="9">
        <f t="shared" ref="P56" si="19">ROUND(O56*(1+F56),2)</f>
        <v>11792.9</v>
      </c>
      <c r="Q56" s="9">
        <f t="shared" ref="Q56" si="20">ROUND(P56*D56,0)</f>
        <v>11793</v>
      </c>
    </row>
    <row r="57" spans="1:17" ht="41.25" customHeight="1">
      <c r="A57" s="6">
        <v>55</v>
      </c>
      <c r="B57" s="6" t="s">
        <v>56</v>
      </c>
      <c r="C57" s="6" t="s">
        <v>9</v>
      </c>
      <c r="D57" s="6">
        <v>1</v>
      </c>
      <c r="E57" s="7">
        <v>5785.18</v>
      </c>
      <c r="F57" s="8">
        <v>0.19</v>
      </c>
      <c r="G57" s="9">
        <f t="shared" si="3"/>
        <v>1099.1842000000001</v>
      </c>
      <c r="H57" s="7">
        <f t="shared" si="4"/>
        <v>6884.3642</v>
      </c>
      <c r="I57" s="11">
        <v>6074.44</v>
      </c>
      <c r="J57" s="9">
        <f t="shared" si="5"/>
        <v>1154.1435999999999</v>
      </c>
      <c r="K57" s="11">
        <f t="shared" si="6"/>
        <v>7228.583599999999</v>
      </c>
      <c r="L57" s="11">
        <v>6016.59</v>
      </c>
      <c r="M57" s="9">
        <f t="shared" si="7"/>
        <v>1143.1521</v>
      </c>
      <c r="N57" s="11">
        <f t="shared" si="8"/>
        <v>7159.7420999999995</v>
      </c>
      <c r="O57" s="9">
        <f t="shared" si="12"/>
        <v>5958.74</v>
      </c>
      <c r="P57" s="9">
        <f t="shared" si="13"/>
        <v>7090.9</v>
      </c>
      <c r="Q57" s="9">
        <f t="shared" si="14"/>
        <v>7091</v>
      </c>
    </row>
    <row r="58" spans="1:17" ht="32.25" customHeight="1">
      <c r="A58" s="6">
        <v>56</v>
      </c>
      <c r="B58" s="6" t="s">
        <v>57</v>
      </c>
      <c r="C58" s="6" t="s">
        <v>9</v>
      </c>
      <c r="D58" s="6">
        <v>1</v>
      </c>
      <c r="E58" s="7">
        <v>8249.2000000000007</v>
      </c>
      <c r="F58" s="8">
        <v>0.19</v>
      </c>
      <c r="G58" s="9">
        <f t="shared" si="3"/>
        <v>1567.3480000000002</v>
      </c>
      <c r="H58" s="7">
        <f t="shared" si="4"/>
        <v>9816.5480000000007</v>
      </c>
      <c r="I58" s="11">
        <v>8661.66</v>
      </c>
      <c r="J58" s="9">
        <f t="shared" si="5"/>
        <v>1645.7154</v>
      </c>
      <c r="K58" s="11">
        <f t="shared" si="6"/>
        <v>10307.375399999999</v>
      </c>
      <c r="L58" s="11">
        <v>8579.17</v>
      </c>
      <c r="M58" s="9">
        <f t="shared" si="7"/>
        <v>1630.0423000000001</v>
      </c>
      <c r="N58" s="11">
        <f t="shared" si="8"/>
        <v>10209.212299999999</v>
      </c>
      <c r="O58" s="9">
        <f t="shared" si="12"/>
        <v>8496.68</v>
      </c>
      <c r="P58" s="9">
        <f t="shared" si="13"/>
        <v>10111.049999999999</v>
      </c>
      <c r="Q58" s="9">
        <f t="shared" si="14"/>
        <v>10111</v>
      </c>
    </row>
    <row r="59" spans="1:17" ht="44.25" customHeight="1">
      <c r="A59" s="6">
        <v>57</v>
      </c>
      <c r="B59" s="6" t="s">
        <v>58</v>
      </c>
      <c r="C59" s="6" t="s">
        <v>70</v>
      </c>
      <c r="D59" s="6">
        <v>1</v>
      </c>
      <c r="E59" s="7">
        <v>48217.919999999998</v>
      </c>
      <c r="F59" s="8">
        <v>0.19</v>
      </c>
      <c r="G59" s="9">
        <f t="shared" si="3"/>
        <v>9161.4048000000003</v>
      </c>
      <c r="H59" s="7">
        <f t="shared" si="4"/>
        <v>57379.324799999995</v>
      </c>
      <c r="I59" s="11">
        <v>50628.82</v>
      </c>
      <c r="J59" s="9">
        <f t="shared" si="5"/>
        <v>9619.4758000000002</v>
      </c>
      <c r="K59" s="11">
        <f t="shared" si="6"/>
        <v>60248.2958</v>
      </c>
      <c r="L59" s="11">
        <v>50146.64</v>
      </c>
      <c r="M59" s="9">
        <f t="shared" si="7"/>
        <v>9527.8616000000002</v>
      </c>
      <c r="N59" s="11">
        <f t="shared" si="8"/>
        <v>59674.501599999996</v>
      </c>
      <c r="O59" s="9">
        <f t="shared" si="12"/>
        <v>49664.46</v>
      </c>
      <c r="P59" s="9">
        <f t="shared" si="13"/>
        <v>59100.71</v>
      </c>
      <c r="Q59" s="9">
        <f t="shared" si="14"/>
        <v>59101</v>
      </c>
    </row>
    <row r="60" spans="1:17" ht="43.5" customHeight="1">
      <c r="A60" s="6">
        <v>58</v>
      </c>
      <c r="B60" s="6" t="s">
        <v>59</v>
      </c>
      <c r="C60" s="6" t="s">
        <v>9</v>
      </c>
      <c r="D60" s="6">
        <v>1</v>
      </c>
      <c r="E60" s="7">
        <v>13417.04</v>
      </c>
      <c r="F60" s="8">
        <v>0.19</v>
      </c>
      <c r="G60" s="9">
        <f t="shared" si="3"/>
        <v>2549.2376000000004</v>
      </c>
      <c r="H60" s="7">
        <f t="shared" si="4"/>
        <v>15966.277599999999</v>
      </c>
      <c r="I60" s="11">
        <v>14087.89</v>
      </c>
      <c r="J60" s="9">
        <f t="shared" si="5"/>
        <v>2676.6990999999998</v>
      </c>
      <c r="K60" s="11">
        <f t="shared" si="6"/>
        <v>16764.589099999997</v>
      </c>
      <c r="L60" s="11">
        <v>13953.72</v>
      </c>
      <c r="M60" s="9">
        <f t="shared" si="7"/>
        <v>2651.2067999999999</v>
      </c>
      <c r="N60" s="11">
        <f t="shared" si="8"/>
        <v>16604.926799999997</v>
      </c>
      <c r="O60" s="9">
        <f t="shared" si="12"/>
        <v>13819.55</v>
      </c>
      <c r="P60" s="9">
        <f t="shared" si="13"/>
        <v>16445.259999999998</v>
      </c>
      <c r="Q60" s="9">
        <f t="shared" si="14"/>
        <v>16445</v>
      </c>
    </row>
    <row r="61" spans="1:17" ht="41.25" customHeight="1">
      <c r="A61" s="6">
        <v>59</v>
      </c>
      <c r="B61" s="6" t="s">
        <v>60</v>
      </c>
      <c r="C61" s="6" t="s">
        <v>10</v>
      </c>
      <c r="D61" s="6">
        <v>1</v>
      </c>
      <c r="E61" s="7">
        <v>39690.43</v>
      </c>
      <c r="F61" s="8">
        <v>0.19</v>
      </c>
      <c r="G61" s="9">
        <f t="shared" si="3"/>
        <v>7541.1817000000001</v>
      </c>
      <c r="H61" s="7">
        <f t="shared" si="4"/>
        <v>47231.611700000001</v>
      </c>
      <c r="I61" s="11">
        <v>41674.949999999997</v>
      </c>
      <c r="J61" s="9">
        <f t="shared" si="5"/>
        <v>7918.2404999999999</v>
      </c>
      <c r="K61" s="11">
        <f t="shared" si="6"/>
        <v>49593.190499999997</v>
      </c>
      <c r="L61" s="11">
        <v>41278.050000000003</v>
      </c>
      <c r="M61" s="9">
        <f t="shared" si="7"/>
        <v>7842.8295000000007</v>
      </c>
      <c r="N61" s="11">
        <f t="shared" si="8"/>
        <v>49120.879500000003</v>
      </c>
      <c r="O61" s="9">
        <f t="shared" si="12"/>
        <v>40881.14</v>
      </c>
      <c r="P61" s="9">
        <f t="shared" si="13"/>
        <v>48648.56</v>
      </c>
      <c r="Q61" s="9">
        <f t="shared" si="14"/>
        <v>48649</v>
      </c>
    </row>
    <row r="62" spans="1:17" ht="56.25" customHeight="1">
      <c r="A62" s="6">
        <v>60</v>
      </c>
      <c r="B62" s="6" t="s">
        <v>61</v>
      </c>
      <c r="C62" s="6" t="s">
        <v>9</v>
      </c>
      <c r="D62" s="6">
        <v>1</v>
      </c>
      <c r="E62" s="7">
        <v>14434.52</v>
      </c>
      <c r="F62" s="8">
        <v>0.19</v>
      </c>
      <c r="G62" s="9">
        <f t="shared" si="3"/>
        <v>2742.5588000000002</v>
      </c>
      <c r="H62" s="7">
        <f t="shared" si="4"/>
        <v>17177.078799999999</v>
      </c>
      <c r="I62" s="11">
        <v>15156.25</v>
      </c>
      <c r="J62" s="9">
        <f t="shared" si="5"/>
        <v>2879.6875</v>
      </c>
      <c r="K62" s="11">
        <f t="shared" si="6"/>
        <v>18035.9375</v>
      </c>
      <c r="L62" s="11">
        <v>15011.91</v>
      </c>
      <c r="M62" s="9">
        <f t="shared" si="7"/>
        <v>2852.2629000000002</v>
      </c>
      <c r="N62" s="11">
        <f t="shared" si="8"/>
        <v>17864.172899999998</v>
      </c>
      <c r="O62" s="9">
        <f t="shared" si="12"/>
        <v>14867.56</v>
      </c>
      <c r="P62" s="9">
        <f t="shared" si="13"/>
        <v>17692.400000000001</v>
      </c>
      <c r="Q62" s="9">
        <f t="shared" si="14"/>
        <v>17692</v>
      </c>
    </row>
    <row r="63" spans="1:17" ht="45" customHeight="1">
      <c r="A63" s="6">
        <v>61</v>
      </c>
      <c r="B63" s="6" t="s">
        <v>62</v>
      </c>
      <c r="C63" s="6" t="s">
        <v>10</v>
      </c>
      <c r="D63" s="6">
        <v>1</v>
      </c>
      <c r="E63" s="7">
        <v>15814.5</v>
      </c>
      <c r="F63" s="8">
        <v>0.19</v>
      </c>
      <c r="G63" s="9">
        <f t="shared" si="3"/>
        <v>3004.7550000000001</v>
      </c>
      <c r="H63" s="7">
        <f t="shared" si="4"/>
        <v>18819.254999999997</v>
      </c>
      <c r="I63" s="11">
        <v>16605.23</v>
      </c>
      <c r="J63" s="9">
        <f t="shared" si="5"/>
        <v>3154.9937</v>
      </c>
      <c r="K63" s="11">
        <f t="shared" si="6"/>
        <v>19760.223699999999</v>
      </c>
      <c r="L63" s="11">
        <v>16447.080000000002</v>
      </c>
      <c r="M63" s="9">
        <f t="shared" si="7"/>
        <v>3124.9452000000006</v>
      </c>
      <c r="N63" s="11">
        <f t="shared" si="8"/>
        <v>19572.0252</v>
      </c>
      <c r="O63" s="9">
        <f t="shared" si="12"/>
        <v>16288.94</v>
      </c>
      <c r="P63" s="9">
        <f t="shared" si="13"/>
        <v>19383.84</v>
      </c>
      <c r="Q63" s="9">
        <f t="shared" si="14"/>
        <v>19384</v>
      </c>
    </row>
    <row r="64" spans="1:17" ht="63" customHeight="1">
      <c r="A64" s="6">
        <v>62</v>
      </c>
      <c r="B64" s="6" t="s">
        <v>63</v>
      </c>
      <c r="C64" s="6" t="s">
        <v>9</v>
      </c>
      <c r="D64" s="6">
        <v>1</v>
      </c>
      <c r="E64" s="7">
        <v>11727.26</v>
      </c>
      <c r="F64" s="8">
        <v>0.19</v>
      </c>
      <c r="G64" s="9">
        <f t="shared" si="3"/>
        <v>2228.1794</v>
      </c>
      <c r="H64" s="7">
        <f t="shared" si="4"/>
        <v>13955.439399999999</v>
      </c>
      <c r="I64" s="11">
        <v>12313.63</v>
      </c>
      <c r="J64" s="9">
        <f t="shared" si="5"/>
        <v>2339.5897</v>
      </c>
      <c r="K64" s="11">
        <f t="shared" si="6"/>
        <v>14653.219699999998</v>
      </c>
      <c r="L64" s="11">
        <v>12196.35</v>
      </c>
      <c r="M64" s="9">
        <f t="shared" si="7"/>
        <v>2317.3065000000001</v>
      </c>
      <c r="N64" s="11">
        <f t="shared" si="8"/>
        <v>14513.656499999999</v>
      </c>
      <c r="O64" s="9">
        <f t="shared" si="12"/>
        <v>12079.08</v>
      </c>
      <c r="P64" s="9">
        <f t="shared" si="13"/>
        <v>14374.11</v>
      </c>
      <c r="Q64" s="9">
        <f t="shared" si="14"/>
        <v>14374</v>
      </c>
    </row>
    <row r="65" spans="1:17" ht="38.25" customHeight="1">
      <c r="A65" s="6">
        <v>63</v>
      </c>
      <c r="B65" s="6" t="s">
        <v>64</v>
      </c>
      <c r="C65" s="6" t="s">
        <v>10</v>
      </c>
      <c r="D65" s="6">
        <v>1</v>
      </c>
      <c r="E65" s="7">
        <v>33008.300000000003</v>
      </c>
      <c r="F65" s="8">
        <v>0.19</v>
      </c>
      <c r="G65" s="9">
        <f t="shared" si="3"/>
        <v>6271.5770000000002</v>
      </c>
      <c r="H65" s="7">
        <f t="shared" si="4"/>
        <v>39279.877</v>
      </c>
      <c r="I65" s="11">
        <v>34658.720000000001</v>
      </c>
      <c r="J65" s="9">
        <f t="shared" si="5"/>
        <v>6585.1568000000007</v>
      </c>
      <c r="K65" s="11">
        <f t="shared" si="6"/>
        <v>41243.876799999998</v>
      </c>
      <c r="L65" s="11">
        <v>34328.629999999997</v>
      </c>
      <c r="M65" s="9">
        <f t="shared" si="7"/>
        <v>6522.4396999999999</v>
      </c>
      <c r="N65" s="11">
        <f t="shared" si="8"/>
        <v>40851.069699999993</v>
      </c>
      <c r="O65" s="9">
        <f t="shared" si="12"/>
        <v>33998.550000000003</v>
      </c>
      <c r="P65" s="9">
        <f t="shared" si="13"/>
        <v>40458.269999999997</v>
      </c>
      <c r="Q65" s="9">
        <f t="shared" si="14"/>
        <v>40458</v>
      </c>
    </row>
    <row r="66" spans="1:17" ht="36" customHeight="1">
      <c r="A66" s="6">
        <v>64</v>
      </c>
      <c r="B66" s="6" t="s">
        <v>65</v>
      </c>
      <c r="C66" s="6" t="s">
        <v>10</v>
      </c>
      <c r="D66" s="6">
        <v>1</v>
      </c>
      <c r="E66" s="7">
        <v>195000</v>
      </c>
      <c r="F66" s="8">
        <v>0.19</v>
      </c>
      <c r="G66" s="9">
        <f t="shared" si="3"/>
        <v>37050</v>
      </c>
      <c r="H66" s="7">
        <f t="shared" si="4"/>
        <v>232050</v>
      </c>
      <c r="I66" s="11">
        <v>192000</v>
      </c>
      <c r="J66" s="9">
        <f t="shared" si="5"/>
        <v>36480</v>
      </c>
      <c r="K66" s="11">
        <f t="shared" si="6"/>
        <v>228480</v>
      </c>
      <c r="L66" s="11">
        <v>198500</v>
      </c>
      <c r="M66" s="9">
        <f t="shared" si="7"/>
        <v>37715</v>
      </c>
      <c r="N66" s="11">
        <f t="shared" si="8"/>
        <v>236215</v>
      </c>
      <c r="O66" s="9">
        <f t="shared" si="12"/>
        <v>195166.67</v>
      </c>
      <c r="P66" s="9">
        <f t="shared" si="13"/>
        <v>232248.34</v>
      </c>
      <c r="Q66" s="9">
        <f t="shared" si="14"/>
        <v>232248</v>
      </c>
    </row>
    <row r="67" spans="1:17" ht="37.5" customHeight="1">
      <c r="A67" s="6">
        <v>65</v>
      </c>
      <c r="B67" s="6" t="s">
        <v>66</v>
      </c>
      <c r="C67" s="6" t="s">
        <v>10</v>
      </c>
      <c r="D67" s="6">
        <v>1</v>
      </c>
      <c r="E67" s="7">
        <v>253121.19</v>
      </c>
      <c r="F67" s="8">
        <v>0.19</v>
      </c>
      <c r="G67" s="9">
        <f t="shared" si="3"/>
        <v>48093.026100000003</v>
      </c>
      <c r="H67" s="7">
        <f t="shared" si="4"/>
        <v>301214.21609999996</v>
      </c>
      <c r="I67" s="11">
        <v>265777.26</v>
      </c>
      <c r="J67" s="9">
        <f t="shared" si="5"/>
        <v>50497.679400000001</v>
      </c>
      <c r="K67" s="11">
        <f t="shared" si="6"/>
        <v>316274.93939999997</v>
      </c>
      <c r="L67" s="11">
        <v>263246.03999999998</v>
      </c>
      <c r="M67" s="9">
        <f t="shared" si="7"/>
        <v>50016.747599999995</v>
      </c>
      <c r="N67" s="11">
        <f t="shared" si="8"/>
        <v>313262.78759999998</v>
      </c>
      <c r="O67" s="9">
        <f t="shared" si="12"/>
        <v>260714.83</v>
      </c>
      <c r="P67" s="9">
        <f t="shared" si="13"/>
        <v>310250.65000000002</v>
      </c>
      <c r="Q67" s="9">
        <f t="shared" si="14"/>
        <v>310251</v>
      </c>
    </row>
    <row r="68" spans="1:17" ht="51.75" customHeight="1" thickBot="1">
      <c r="A68" s="6">
        <v>66</v>
      </c>
      <c r="B68" s="6" t="s">
        <v>67</v>
      </c>
      <c r="C68" s="6" t="s">
        <v>10</v>
      </c>
      <c r="D68" s="6">
        <v>1</v>
      </c>
      <c r="E68" s="15">
        <v>250000</v>
      </c>
      <c r="F68" s="16">
        <v>0.19</v>
      </c>
      <c r="G68" s="17">
        <f t="shared" ref="G68" si="21">E68*19%</f>
        <v>47500</v>
      </c>
      <c r="H68" s="15">
        <f t="shared" ref="H68" si="22">E68*1.19</f>
        <v>297500</v>
      </c>
      <c r="I68" s="11">
        <v>260000</v>
      </c>
      <c r="J68" s="9">
        <f t="shared" ref="J68" si="23">I68*19%</f>
        <v>49400</v>
      </c>
      <c r="K68" s="18">
        <f t="shared" ref="K68" si="24">I68*1.19</f>
        <v>309400</v>
      </c>
      <c r="L68" s="11">
        <v>280000</v>
      </c>
      <c r="M68" s="9">
        <f t="shared" ref="M68" si="25">L68*19%</f>
        <v>53200</v>
      </c>
      <c r="N68" s="18">
        <f t="shared" ref="N68" si="26">L68*1.19</f>
        <v>333200</v>
      </c>
      <c r="O68" s="9">
        <f t="shared" si="12"/>
        <v>263333.33</v>
      </c>
      <c r="P68" s="17">
        <f t="shared" si="13"/>
        <v>313366.65999999997</v>
      </c>
      <c r="Q68" s="17">
        <f t="shared" si="14"/>
        <v>313367</v>
      </c>
    </row>
    <row r="69" spans="1:17" ht="28.5" thickBot="1">
      <c r="A69" s="12"/>
      <c r="B69" s="13"/>
      <c r="C69" s="12"/>
      <c r="D69" s="14"/>
      <c r="E69" s="45" t="s">
        <v>12</v>
      </c>
      <c r="F69" s="46"/>
      <c r="G69" s="47"/>
      <c r="H69" s="22">
        <f>SUM(H3:H68)</f>
        <v>4876765.0728999991</v>
      </c>
      <c r="I69" s="20"/>
      <c r="J69" s="19"/>
      <c r="K69" s="23">
        <f>SUM(K3:K68)</f>
        <v>5095705.7115999982</v>
      </c>
      <c r="L69" s="20"/>
      <c r="M69" s="19"/>
      <c r="N69" s="23">
        <f>SUM(N3:N68)</f>
        <v>5103808.6119999997</v>
      </c>
      <c r="O69" s="21"/>
      <c r="P69" s="24" t="s">
        <v>13</v>
      </c>
      <c r="Q69" s="23">
        <f>SUM(Q3:Q68)</f>
        <v>5025431</v>
      </c>
    </row>
  </sheetData>
  <autoFilter ref="A2:Q68" xr:uid="{00000000-0009-0000-0000-000000000000}"/>
  <mergeCells count="5">
    <mergeCell ref="E1:H1"/>
    <mergeCell ref="I1:K1"/>
    <mergeCell ref="L1:N1"/>
    <mergeCell ref="O1:Q1"/>
    <mergeCell ref="E69:G69"/>
  </mergeCells>
  <phoneticPr fontId="6" type="noConversion"/>
  <dataValidations count="1">
    <dataValidation type="list" allowBlank="1" showInputMessage="1" showErrorMessage="1" sqref="C1" xr:uid="{00000000-0002-0000-0000-000000000000}">
      <formula1>"2,3"</formula1>
    </dataValidation>
  </dataValidations>
  <pageMargins left="0.70866141732283472" right="0.70866141732283472" top="0.74803149606299213" bottom="0.74803149606299213" header="0.31496062992125984" footer="0.31496062992125984"/>
  <pageSetup paperSize="5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ms0204095</dc:creator>
  <cp:lastModifiedBy>USUARIO</cp:lastModifiedBy>
  <cp:lastPrinted>2024-04-04T21:23:14Z</cp:lastPrinted>
  <dcterms:created xsi:type="dcterms:W3CDTF">2024-04-03T21:41:20Z</dcterms:created>
  <dcterms:modified xsi:type="dcterms:W3CDTF">2025-12-17T14:13:37Z</dcterms:modified>
</cp:coreProperties>
</file>