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C:\Users\luis.duarte\Downloads\FUMIGACIÓN\"/>
    </mc:Choice>
  </mc:AlternateContent>
  <xr:revisionPtr revIDLastSave="0" documentId="13_ncr:1_{6DEEFC98-7D6E-4F7D-AE18-BAC481ED8FB7}" xr6:coauthVersionLast="47" xr6:coauthVersionMax="47" xr10:uidLastSave="{00000000-0000-0000-0000-000000000000}"/>
  <bookViews>
    <workbookView xWindow="-24120" yWindow="1305" windowWidth="24240" windowHeight="13140" tabRatio="900" firstSheet="3"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TRATAMIENTO'!#REF!</definedName>
    <definedName name="_xlnm.Print_Area" localSheetId="4">'ASIGNACION Y TRATAMIENTO'!$B$3:$X$37</definedName>
    <definedName name="_xlnm.Print_Area" localSheetId="0">CONTEXTO!$B$2:$F$17</definedName>
    <definedName name="_xlnm.Print_Area" localSheetId="2">EVALUACION!$B$2:$L$53</definedName>
    <definedName name="_xlnm.Print_Area" localSheetId="3">'EVALUACION CON CONTROLES'!$B$3:$R$45</definedName>
    <definedName name="_xlnm.Print_Area" localSheetId="1">'IDENTIFICACION Y ANALISIS'!$B$2:$F$69</definedName>
    <definedName name="contratación">'IDENTIFICACION Y ANALISIS'!$B$37:$B$41</definedName>
    <definedName name="ejecución">'IDENTIFICACION Y ANALISIS'!$B$43:$B$69</definedName>
    <definedName name="planeación">'IDENTIFICACION Y ANALISIS'!$B$17:$B$27</definedName>
    <definedName name="selección">'IDENTIFICACION Y ANALISIS'!$B$29:$B$35</definedName>
    <definedName name="_xlnm.Print_Titles" localSheetId="4">'ASIGNACION Y TRATAMIENTO'!$3:$3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5" i="6" l="1"/>
  <c r="T15" i="6"/>
  <c r="K16" i="6"/>
  <c r="Q19" i="6"/>
  <c r="R19" i="6"/>
  <c r="R18" i="6"/>
  <c r="R17" i="6"/>
  <c r="J19" i="6"/>
  <c r="K19" i="6"/>
  <c r="J18" i="6"/>
  <c r="K18" i="6"/>
  <c r="J17" i="6"/>
  <c r="K17" i="6"/>
  <c r="D16" i="6"/>
  <c r="K24" i="15"/>
  <c r="L24" i="15"/>
  <c r="K23" i="15"/>
  <c r="L23" i="15"/>
  <c r="K22" i="15"/>
  <c r="L22" i="15"/>
  <c r="K21" i="15"/>
  <c r="L21" i="15"/>
  <c r="R16" i="6"/>
  <c r="B24" i="15"/>
  <c r="B23" i="15"/>
  <c r="B22" i="15"/>
  <c r="B21" i="15"/>
  <c r="K22" i="11"/>
  <c r="L22" i="11"/>
  <c r="K25" i="11"/>
  <c r="L25" i="11"/>
  <c r="K24" i="11"/>
  <c r="L24" i="11"/>
  <c r="K23" i="11"/>
  <c r="L23" i="11"/>
  <c r="U15" i="6"/>
  <c r="G10" i="6"/>
  <c r="H10" i="6"/>
  <c r="I10" i="6"/>
  <c r="N10" i="6"/>
  <c r="S10" i="6"/>
  <c r="T10" i="6"/>
  <c r="U10" i="6"/>
  <c r="V10" i="6"/>
  <c r="W10" i="6"/>
  <c r="X10" i="6"/>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S15" i="6"/>
  <c r="V15" i="6"/>
  <c r="W15" i="6"/>
  <c r="X15" i="6"/>
  <c r="B16" i="15"/>
  <c r="D11" i="6"/>
  <c r="C16" i="15"/>
  <c r="C11" i="6"/>
  <c r="I16" i="15"/>
  <c r="P11" i="6"/>
  <c r="B17" i="15"/>
  <c r="D12" i="6"/>
  <c r="C17" i="15"/>
  <c r="C12" i="6"/>
  <c r="I17" i="15"/>
  <c r="O12" i="6"/>
  <c r="P12" i="6"/>
  <c r="B18" i="15"/>
  <c r="D13" i="6"/>
  <c r="C18" i="15"/>
  <c r="C13" i="6"/>
  <c r="I18" i="15"/>
  <c r="O13" i="6"/>
  <c r="P13" i="6"/>
  <c r="B19" i="15"/>
  <c r="D14" i="6"/>
  <c r="C19" i="15"/>
  <c r="C14" i="6"/>
  <c r="I19" i="15"/>
  <c r="O14" i="6"/>
  <c r="J19" i="15"/>
  <c r="P14" i="6"/>
  <c r="B20" i="15"/>
  <c r="D15" i="6"/>
  <c r="C20" i="15"/>
  <c r="C15" i="6"/>
  <c r="I20" i="15"/>
  <c r="O15" i="6"/>
  <c r="P15" i="6"/>
  <c r="B15" i="15"/>
  <c r="D10" i="6"/>
  <c r="C15" i="15"/>
  <c r="C10" i="6"/>
  <c r="I15" i="15"/>
  <c r="P10" i="6"/>
  <c r="J14" i="15"/>
  <c r="P9" i="6"/>
  <c r="I14" i="15"/>
  <c r="O9" i="6"/>
  <c r="C14" i="15"/>
  <c r="C9" i="6"/>
  <c r="F9" i="6"/>
  <c r="K15" i="11"/>
  <c r="J9" i="6"/>
  <c r="K21" i="11"/>
  <c r="L21" i="11"/>
  <c r="K20" i="11"/>
  <c r="L20" i="11"/>
  <c r="K14" i="6"/>
  <c r="K19" i="11"/>
  <c r="L19" i="11"/>
  <c r="K13" i="6"/>
  <c r="K18" i="11"/>
  <c r="L18" i="11"/>
  <c r="K12" i="6"/>
  <c r="K17" i="11"/>
  <c r="L17" i="11"/>
  <c r="K11" i="6"/>
  <c r="K16" i="11"/>
  <c r="J10" i="6"/>
  <c r="B14" i="15"/>
  <c r="D9" i="6"/>
  <c r="X9" i="6"/>
  <c r="W9" i="6"/>
  <c r="V9" i="6"/>
  <c r="U9" i="6"/>
  <c r="T9" i="6"/>
  <c r="S9" i="6"/>
  <c r="N9" i="6"/>
  <c r="I9" i="6"/>
  <c r="H9" i="6"/>
  <c r="G9" i="6"/>
  <c r="L16" i="11"/>
  <c r="K10" i="6"/>
  <c r="K19" i="15"/>
  <c r="Q14" i="6"/>
  <c r="J14" i="6"/>
  <c r="J11" i="6"/>
  <c r="F15" i="6"/>
  <c r="E15" i="6"/>
  <c r="E14" i="6"/>
  <c r="F14" i="6"/>
  <c r="K20" i="15"/>
  <c r="L20" i="15"/>
  <c r="R15" i="6"/>
  <c r="E9" i="6"/>
  <c r="J13" i="6"/>
  <c r="K15" i="15"/>
  <c r="L15" i="15"/>
  <c r="R10" i="6"/>
  <c r="K18" i="15"/>
  <c r="L18" i="15"/>
  <c r="R13" i="6"/>
  <c r="K17" i="15"/>
  <c r="L17" i="15"/>
  <c r="R12" i="6"/>
  <c r="K16" i="15"/>
  <c r="Q11" i="6"/>
  <c r="E10" i="6"/>
  <c r="F10" i="6"/>
  <c r="F13" i="6"/>
  <c r="E13" i="6"/>
  <c r="F12" i="6"/>
  <c r="E12" i="6"/>
  <c r="E11" i="6"/>
  <c r="F11" i="6"/>
  <c r="K14" i="15"/>
  <c r="L15" i="11"/>
  <c r="K9" i="6"/>
  <c r="O10" i="6"/>
  <c r="O11" i="6"/>
  <c r="J12" i="6"/>
  <c r="J15" i="6"/>
  <c r="K15" i="6"/>
  <c r="Q15" i="6"/>
  <c r="L19" i="15"/>
  <c r="R14" i="6"/>
  <c r="Q13" i="6"/>
  <c r="Q12" i="6"/>
  <c r="L16" i="15"/>
  <c r="R11" i="6"/>
  <c r="Q10" i="6"/>
  <c r="Q9" i="6"/>
  <c r="L14" i="15"/>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tc={F1AFCD1D-8D0E-4F20-A94E-B546E73F8C09}</author>
    <author>tc={5DD764EB-F046-4CCE-9E7F-95F415DDF337}</author>
    <author>tc={4818895E-3742-47A7-8371-432597703D9F}</author>
    <author>tc={458D5C07-594C-434A-BCE7-47900EF04F08}</author>
  </authors>
  <commentList>
    <comment ref="P14" authorId="0" shapeId="0" xr:uid="{F1AFCD1D-8D0E-4F20-A94E-B546E73F8C09}">
      <text>
        <t>[Comentario encadenado]
Su versión de Excel le permite leer este comentario encadenado; sin embargo, las ediciones que se apliquen se quitarán si el archivo se abre en una versión más reciente de Excel. Más información: https://go.microsoft.com/fwlink/?linkid=870924
Comentario:
    modificar a minima cuantia</t>
      </text>
    </comment>
    <comment ref="P15" authorId="1" shapeId="0" xr:uid="{5DD764EB-F046-4CCE-9E7F-95F415DDF337}">
      <text>
        <t>[Comentario encadenado]
Su versión de Excel le permite leer este comentario encadenado; sin embargo, las ediciones que se apliquen se quitarán si el archivo se abre en una versión más reciente de Excel. Más información: https://go.microsoft.com/fwlink/?linkid=870924
Comentario:
    modificar a minima cuantia</t>
      </text>
    </comment>
    <comment ref="P16" authorId="2" shapeId="0" xr:uid="{4818895E-3742-47A7-8371-432597703D9F}">
      <text>
        <t>[Comentario encadenado]
Su versión de Excel le permite leer este comentario encadenado; sin embargo, las ediciones que se apliquen se quitarán si el archivo se abre en una versión más reciente de Excel. Más información: https://go.microsoft.com/fwlink/?linkid=870924
Comentario:
    modificar a minima cuantia</t>
      </text>
    </comment>
    <comment ref="O18" authorId="3" shapeId="0" xr:uid="{458D5C07-594C-434A-BCE7-47900EF04F08}">
      <text>
        <t>[Comentario encadenado]
Su versión de Excel le permite leer este comentario encadenado; sin embargo, las ediciones que se apliquen se quitarán si el archivo se abre en una versión más reciente de Excel. Más información: https://go.microsoft.com/fwlink/?linkid=870924
Comentario:
    modificar a minima cuantia</t>
      </text>
    </comment>
  </commentList>
</comments>
</file>

<file path=xl/sharedStrings.xml><?xml version="1.0" encoding="utf-8"?>
<sst xmlns="http://schemas.openxmlformats.org/spreadsheetml/2006/main" count="538" uniqueCount="243">
  <si>
    <t>FORMATO ANÁLISIS DE RIESGOS CONTRACTUALES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</si>
  <si>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</si>
  <si>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Arial"/>
        <family val="2"/>
      </rPr>
      <t>Objeto del Proceso de Contratación:</t>
    </r>
    <r>
      <rPr>
        <b/>
        <sz val="12"/>
        <rFont val="Arial"/>
        <family val="2"/>
      </rPr>
      <t xml:space="preserve"> </t>
    </r>
    <r>
      <rPr>
        <sz val="12"/>
        <rFont val="Arial"/>
        <family val="2"/>
      </rPr>
      <t xml:space="preserve">Prestar el servicio especializado e integral para la desratización, fumigación, control de plagas, insectos y desinfección ambiental en las instalaciones de la Alcaldía Local de Fontibón, garantizando condiciones de salubridad, higiene y seguridad para el personal y usuarios. </t>
    </r>
  </si>
  <si>
    <r>
      <rPr>
        <b/>
        <u/>
        <sz val="12"/>
        <rFont val="Arial"/>
        <family val="2"/>
      </rPr>
      <t>Partícipes del Proceso de Contratación:</t>
    </r>
    <r>
      <rPr>
        <b/>
        <sz val="12"/>
        <rFont val="Arial"/>
        <family val="2"/>
      </rPr>
      <t xml:space="preserve"> </t>
    </r>
    <r>
      <rPr>
        <sz val="12"/>
        <rFont val="Arial"/>
        <family val="2"/>
      </rPr>
      <t xml:space="preserve">Agentes externos (Organismos de control, veedurías ciudadanas), agentes internos (supervisores, funcionarios y demás usuarios). </t>
    </r>
  </si>
  <si>
    <r>
      <t xml:space="preserve">Ciudadanía que se beneficia del Proceso de Contratación: </t>
    </r>
    <r>
      <rPr>
        <sz val="12"/>
        <rFont val="Arial"/>
        <family val="2"/>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</si>
  <si>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</si>
  <si>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Arial"/>
        <family val="2"/>
      </rPr>
      <t xml:space="preserve"> De acuerdo al Plan de contratación para la vigencia</t>
    </r>
    <r>
      <rPr>
        <i/>
        <sz val="12"/>
        <rFont val="Arial"/>
        <family val="2"/>
      </rPr>
      <t xml:space="preserve">  2024</t>
    </r>
    <r>
      <rPr>
        <sz val="12"/>
        <rFont val="Arial"/>
        <family val="2"/>
      </rPr>
      <t>,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</si>
  <si>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Arial"/>
        <family val="2"/>
      </rPr>
      <t>El lugar de ejecución del contrato será en Bogotá D.C. en las sedes del FDLF</t>
    </r>
  </si>
  <si>
    <r>
      <t xml:space="preserve">Entorno socio ambiental: </t>
    </r>
    <r>
      <rPr>
        <i/>
        <sz val="12"/>
        <rFont val="Arial"/>
        <family val="2"/>
      </rPr>
      <t>Si aplican</t>
    </r>
  </si>
  <si>
    <r>
      <t xml:space="preserve">Condiciones políticas: </t>
    </r>
    <r>
      <rPr>
        <i/>
        <sz val="12"/>
        <rFont val="Arial"/>
        <family val="2"/>
      </rPr>
      <t>Si aplican</t>
    </r>
  </si>
  <si>
    <r>
      <t xml:space="preserve">Factores ambientales: </t>
    </r>
    <r>
      <rPr>
        <sz val="12"/>
        <rFont val="Arial"/>
        <family val="2"/>
      </rPr>
      <t xml:space="preserve">El contratista debe manejar normas ambientales para el destino final de algunos quimicos utilizados en la fumigacion. </t>
    </r>
    <r>
      <rPr>
        <b/>
        <sz val="12"/>
        <rFont val="Arial"/>
        <family val="2"/>
      </rPr>
      <t xml:space="preserve"> </t>
    </r>
  </si>
  <si>
    <r>
      <t xml:space="preserve">Sector del objeto del Proceso de Contratación y su mercado: </t>
    </r>
    <r>
      <rPr>
        <sz val="12"/>
        <rFont val="Arial"/>
        <family val="2"/>
      </rPr>
      <t xml:space="preserve">Todos los clientes (entidades privadas, Estatales y Gubernamentales), alrededor en todo el Territorio Nacional Colombiano y el exterior, el sector al que pertenenece la contratacion corresponde al de prestacion de servicios de aseo, entre otros. </t>
    </r>
  </si>
  <si>
    <r>
      <t xml:space="preserve">Normativa aplicable al objeto del Proceso de Contratación: </t>
    </r>
    <r>
      <rPr>
        <i/>
        <sz val="12"/>
        <rFont val="Arial"/>
        <family val="2"/>
      </rPr>
      <t xml:space="preserve">De conformidad con el artículo 2.2.1.2.1.5.2 del Decreto 1082 de 2015, modificado por el artículo 2º. del Decreto 1860 de 2021, (…)  La   Entidad Estatal debe revisar las ofertas económicas y verificar que la de menor precio cumple con las condiciones de la invitación. Si esta no cumple, la Entidad Estatal debe verificar el cumplimento de los requisitos de la invitación de la oferta con el segundo mejor precio, y así sucesivamente. Lo anterior sin perjuicio de la oportunidad que deberán otorgar las Entidades  Estatales para subsanar las ofertas, en los términos del artículo 5 de la Ley  1150 de 2007, para lo cual establecerán un término preclusivo en la invitación para recibir los documentos subsanables, frente a cada uno de los requerimientos. En caso de que no se establezca este término, los proponentes podrán subsanar sus ofertas hasta antes de que finalice el traslado del informe de evaluación (…) </t>
    </r>
    <r>
      <rPr>
        <b/>
        <sz val="12"/>
        <rFont val="Arial"/>
        <family val="2"/>
      </rPr>
      <t xml:space="preserve">
</t>
    </r>
  </si>
  <si>
    <r>
      <t xml:space="preserve">Experiencia propia y de otras Entidades Estatales en Procesos de Contratación del mismo tipo: </t>
    </r>
    <r>
      <rPr>
        <sz val="12"/>
        <rFont val="Arial"/>
        <family val="2"/>
      </rPr>
      <t>-En el estudio del sector se encuentra al relación de los procesos similares</t>
    </r>
  </si>
  <si>
    <t>DEFINICIONES</t>
  </si>
  <si>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</si>
  <si>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r>
      <t xml:space="preserve">RIESGOS PREVISIBLES: </t>
    </r>
    <r>
      <rPr>
        <sz val="12"/>
        <rFont val="Arial"/>
        <family val="2"/>
      </rPr>
      <t>Son los posibles hechos o circunstancias que por la naturaleza del contrato y de la actividad a ejecutar es factible su ocurrencia.</t>
    </r>
  </si>
  <si>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</si>
  <si>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</si>
  <si>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</si>
  <si>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</si>
  <si>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</si>
  <si>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</si>
  <si>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</si>
  <si>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</si>
  <si>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</si>
  <si>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</si>
  <si>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</si>
  <si>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</si>
  <si>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</si>
  <si>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</si>
  <si>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</si>
  <si>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</si>
  <si>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</si>
  <si>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 xml:space="preserve">General </t>
  </si>
  <si>
    <t>Interno</t>
  </si>
  <si>
    <t>Economicos</t>
  </si>
  <si>
    <t xml:space="preserve">Inadecuada  descripción del bien o servicio requerido </t>
  </si>
  <si>
    <t>General</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</si>
  <si>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</si>
  <si>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</si>
  <si>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</si>
  <si>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</si>
  <si>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</si>
  <si>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</si>
  <si>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</si>
  <si>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</si>
  <si>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</si>
  <si>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</si>
  <si>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</si>
  <si>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</si>
  <si>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</si>
  <si>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</si>
  <si>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</si>
  <si>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</si>
  <si>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</si>
  <si>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</si>
  <si>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Externo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</si>
  <si>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</si>
  <si>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</si>
  <si>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</si>
  <si>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</si>
  <si>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</si>
  <si>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</si>
  <si>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</si>
  <si>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</si>
  <si>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</si>
  <si>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</si>
  <si>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</si>
  <si>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</si>
  <si>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</si>
  <si>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</si>
  <si>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</si>
  <si>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</si>
  <si>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</si>
  <si>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</si>
  <si>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</si>
  <si>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Especifico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</si>
  <si>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</si>
  <si>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</si>
  <si>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</si>
  <si>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</si>
  <si>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</si>
  <si>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</si>
  <si>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</si>
  <si>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</si>
  <si>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</si>
  <si>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Imposición de medida cautelar a la entidad que impida el giro de pagos al contratista por parte de la entidad</t>
  </si>
  <si>
    <t>Riesgo   geológico</t>
  </si>
  <si>
    <t>De la naturaleza</t>
  </si>
  <si>
    <t xml:space="preserve">Daños a los equipos y/o documentos que reposan en la entidad en el el desarrollo de las actividades </t>
  </si>
  <si>
    <t xml:space="preserve">Inadecuado manejo y manipulacion de los quimicos utilizados para el proceso de fumigacion </t>
  </si>
  <si>
    <t>Eventos naturales tales como lluvias, inundaciones y sequias entre otros</t>
  </si>
  <si>
    <t>Incumplimiento derivado del trámite de los permisos con autoridades ambientales, la obtención de los mismos, paz y salvos</t>
  </si>
  <si>
    <t>Ambientales</t>
  </si>
  <si>
    <t>Estatal</t>
  </si>
  <si>
    <t xml:space="preserve">OBJETO: Prestar el servicio especializado e integral para la desratización, fumigación, control de plagas, insectos y desinfección ambiental en las instalaciones de la Alcaldía Local de Fontibón, garantizando condiciones de salubridad, higiene y seguridad para el personal y usuarios. </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</si>
  <si>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</si>
  <si>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</si>
  <si>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</si>
  <si>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</si>
  <si>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</si>
  <si>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</si>
  <si>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</si>
  <si>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</si>
  <si>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</si>
  <si>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</si>
  <si>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</si>
  <si>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</si>
  <si>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</si>
  <si>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</si>
  <si>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</si>
  <si>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Realidad del sector no se refleja en los valores indicados como referencia del servicio, generando reprocesos en el procedimiento desplegado e incluso ocacionando declaratoría desierta o revocatoria de la invitación pública</t>
  </si>
  <si>
    <t xml:space="preserve">Reprocesos en la selección y atrasos en la planeación de la ejecución </t>
  </si>
  <si>
    <t>Declaratoria desierta del proceso de selección y/o revocatoria de la invitación pública</t>
  </si>
  <si>
    <t>Selección de contratista que no cumple con requisitos de la invitación pública, incumplimiento del objeto contractual. Investigaciones, liquidaciones anticipadas, imposición de multas</t>
  </si>
  <si>
    <t>Vulneración de los principios de la contratación estatal, proceso viciado con altas probabilidades de revocar invitación pública.</t>
  </si>
  <si>
    <t>Retraso en el inicio de la ejecución contractual,  Imposibilidad de hacer exigibles garantías por no cumplir con condiciones exigidas</t>
  </si>
  <si>
    <t xml:space="preserve">Retrasos en la ejecución por adecuación a nueva normativa aplicable al servicio prestado. </t>
  </si>
  <si>
    <t>Suspensión de la ejecución del contrato y retraso en la programación de la auditoria requerida generando incumplimiento a procesos de acreditación del laboratorio</t>
  </si>
  <si>
    <t>Retrasos en la ejecución por adelantar la gestion para la obtención de dichos permisos</t>
  </si>
  <si>
    <t>Exposicion a riesgos quimicos o quemaduras, o alteracion de la salud de los trabjadores y de quienes manipulan dichas sustancias</t>
  </si>
  <si>
    <t>Retrasos en el cronograma concertado con el supervisor del contrato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</si>
  <si>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</si>
  <si>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</si>
  <si>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</si>
  <si>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</si>
  <si>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</si>
  <si>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</si>
  <si>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</si>
  <si>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</si>
  <si>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</si>
  <si>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</si>
  <si>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</si>
  <si>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</si>
  <si>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</si>
  <si>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</si>
  <si>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</si>
  <si>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</si>
  <si>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</si>
  <si>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</si>
  <si>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</si>
  <si>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</si>
  <si>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</si>
  <si>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</si>
  <si>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</si>
  <si>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</si>
  <si>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</si>
  <si>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</si>
  <si>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</si>
  <si>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</si>
  <si>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</si>
  <si>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</si>
  <si>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</si>
  <si>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</si>
  <si>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</si>
  <si>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</si>
  <si>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</si>
  <si>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</si>
  <si>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</si>
  <si>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</si>
  <si>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</si>
  <si>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</si>
  <si>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</si>
  <si>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</si>
  <si>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</si>
  <si>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</si>
  <si>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</si>
  <si>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</si>
  <si>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</si>
  <si>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</si>
  <si>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</si>
  <si>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</si>
  <si>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Revision del Presupuesto Oficial Estimado y analisis del estudio del sector.</t>
  </si>
  <si>
    <t>NO</t>
  </si>
  <si>
    <t>EQUIPO FORMULADOR /Area técnica que apoya la estructuracion del proceso</t>
  </si>
  <si>
    <t>Inicio de la etapa de planeacion de la contratacion</t>
  </si>
  <si>
    <t>A través de las observaciones que se presenten al respecto por parte de los estructuradores y líder de grupo</t>
  </si>
  <si>
    <t>Permanentemente</t>
  </si>
  <si>
    <t>Revisión de las condiciones técnicas del servicio Requerido en la etapa de estructuración para definir de manera clara y específica el servicio requerido</t>
  </si>
  <si>
    <t>Mesas de trabajo con equipo interdisciplinario estructurador que garanticen los requisitos habilitantes se ajusten al servicio a contratar</t>
  </si>
  <si>
    <t xml:space="preserve">EQUIPO FORMULADOR </t>
  </si>
  <si>
    <t>Abogado líder y comité evaluador debe verificar con comités evaluadores las evaluación realizadas, previo a su publicación en el secop ii, así mismo, el ordenador del gasto seleccionará personal que cuente con experiencia en la evaluación de ofertas de este tipo de servicio requerido</t>
  </si>
  <si>
    <t xml:space="preserve">NO </t>
  </si>
  <si>
    <t xml:space="preserve">Comité evaluador y Abogado responsable del proceso  </t>
  </si>
  <si>
    <t xml:space="preserve">desde inicio fase evaluación </t>
  </si>
  <si>
    <t>hasta antes de la aceptación de la oferta</t>
  </si>
  <si>
    <t>Reuniones programadas con comité evaluador</t>
  </si>
  <si>
    <t>Revisión permanente de las observaciones recibidas a través del secop ii y del cronograma del proceso</t>
  </si>
  <si>
    <t>Abogado responsable del proceso y equipos estructuradores y evaluadores</t>
  </si>
  <si>
    <t>hasta la aceptación de oferta del proceso</t>
  </si>
  <si>
    <t>Revisión periódica del proceso en secop ii - mensajes recibidos y observaciones</t>
  </si>
  <si>
    <t xml:space="preserve">Establecer plazos perentorios para el cumplimiento de requisitos de ejecución  </t>
  </si>
  <si>
    <t xml:space="preserve">Abogado responsable del proceso  </t>
  </si>
  <si>
    <t>Desde la publicación de la aceptación de oferta</t>
  </si>
  <si>
    <t>Hasta cumplido el plazo fijado para la entrega de la garantía</t>
  </si>
  <si>
    <t>Revisión cronograma entrega de garantías</t>
  </si>
  <si>
    <t>Verificar la inclusión de normativas a nivel nacional que puedan afectar el normal desarrollo del contrato y aplicar las que haya lugar durante la ejecución del contrato</t>
  </si>
  <si>
    <t>SI</t>
  </si>
  <si>
    <t>FDLF/ CONTRATISTA</t>
  </si>
  <si>
    <t xml:space="preserve">Durante la ejecucion del contrato </t>
  </si>
  <si>
    <t>terminación del contrato o liquidación ( si hay lugar a ello)</t>
  </si>
  <si>
    <t>Analizar si la modificación en temas ambientales, permisos para desarrollar el objeto contractual  afectan directamente los aspectos financieros, jurídicos o técnicos en el contrato</t>
  </si>
  <si>
    <t>Desde la suscripción del contrato hasta la liquidación del mismo.</t>
  </si>
  <si>
    <t xml:space="preserve">Imposición de medida cautelar a la entidad que impida el giro de pagos al contratista por parte de la entidad				</t>
  </si>
  <si>
    <t>Como primera medida se debe suspender el contrato para tomar las decisiones de tipo administrativo a que haya lugar. Así mismo, se deberán tomar todas las acciones y prevenciones necesarias para garantizar que el servicio misiional no se vea afectado. Mantener informado al contratista de la situación presentada.</t>
  </si>
  <si>
    <t xml:space="preserve">Desde el inicio de la ejecución </t>
  </si>
  <si>
    <t xml:space="preserve">Hasta la finalización del contrato </t>
  </si>
  <si>
    <t xml:space="preserve">El supervisor debe estar atento a todas las comunicaciones emitidas por la entidad en asuntos que tengan impicaciones de tipo presupuestal en la ejecución contractual </t>
  </si>
  <si>
    <t xml:space="preserve">permanente durante la ejecución del contrato </t>
  </si>
  <si>
    <t xml:space="preserve">Incumplimiento derivado del trámite de los permisos con autoridades ambientales, la obtención de los mismos, paz y salvos				
</t>
  </si>
  <si>
    <t>Verificar la documentacion solicitada en la ficha tecnica de acuerdo a los requerimientos normativos tecnicos para que el contratista desarrolle el objeto del contrato sin incovenientes</t>
  </si>
  <si>
    <t>CONTRATISTA</t>
  </si>
  <si>
    <t xml:space="preserve">Revisión de dcoumentos por parte del supervisor </t>
  </si>
  <si>
    <t>Analizar las hojas de vida y los productos a utilizar en el proceso de fumigacion, para verificar la idoneidad del personal en la manipulacion de los mismos</t>
  </si>
  <si>
    <t>El supervisor debe cerciorarse que por cuenta y riesgo del contratista se utilicen elementos de calidad para el objeto contratado, asegurar esta actividad con el amparo de las polizas corrrespondientes</t>
  </si>
  <si>
    <t>Verificacion de polizas y equipos a utilizar</t>
  </si>
  <si>
    <t>Impacto del Riesgo</t>
  </si>
  <si>
    <t>Esta matriz es un documento anexo del Estudio Previo</t>
  </si>
  <si>
    <t>No</t>
  </si>
  <si>
    <t>Etapa</t>
  </si>
  <si>
    <t>Clase</t>
  </si>
  <si>
    <t>Fuente</t>
  </si>
  <si>
    <t>Calificación total</t>
  </si>
  <si>
    <t>¿A quien se le asigna?</t>
  </si>
  <si>
    <t>%</t>
  </si>
  <si>
    <t>¿Cómo se realiza el monitoreo</t>
  </si>
  <si>
    <t>FDLF</t>
  </si>
  <si>
    <t>Contratista</t>
  </si>
  <si>
    <t>Imposición de medida cautelar y fallos judiciales a la entidad que impida el giro de pagos al contratista por parte de la entidad</t>
  </si>
  <si>
    <t>Como primera medida se debe suspender el contrato para tomar las decisiones de tipo administrativo a que haya lugar. Así mismo, se deberán tomar todas las acciones y prevenciones necesarias para garantizar que el servicio misiional no se vea afectado. Mantener informado al contratista de la situación presentada. Se deberá realizar una adecuada defensa judicial por parte de la Entidad (interposición de recursos y demas acciones de ley).</t>
  </si>
  <si>
    <t>supervisor y FDLF</t>
  </si>
  <si>
    <t xml:space="preserve">Incumplimiento derivado del trámite de los permisos con autoridades ambientales, la obtención de los mismos, paz y salvos				
		</t>
  </si>
  <si>
    <t xml:space="preserve">Verificar la documentacion solicitada en la ficha tecnica de acuerdo a los requerimientos normativos tecnicos para que el contratista desarrolle el objeto del contrato sin incovenientes	</t>
  </si>
  <si>
    <t xml:space="preserve">	
Inadecuado manejo y manipulacion de los quimicos utilizados para el proceso de fumigacion 	</t>
  </si>
  <si>
    <t xml:space="preserve">Analizar las hojas de vida y los productos a utilizar en el proceso de fumigacion, para verificar la idoneidad del personal en la manipulacion de los mismos	</t>
  </si>
  <si>
    <t xml:space="preserve">supervisor </t>
  </si>
  <si>
    <t xml:space="preserve">El supervisor debe cerciorarse que por cuenta y riesgo del contratista se utilicen elementos de calidad para el objeto contratado, asegurar esta actividad con el amparo de las polizas corrrespondientes	</t>
  </si>
  <si>
    <t xml:space="preserve">Categoria </t>
  </si>
  <si>
    <t>NO SE MENCIONA RIESGO ALGUNO RESPECTO DE DAÑO A DOCUMENTOS DEL ARCHIVO, O A PERSONAS POR LA MALA CALIDAD DE LOS PRODUCTOS UTILZIADOS PARA LA FUMIGACION, Y EL CONTROL DE VECTORES O LA INDEBIDA APLICACIÓN DE ESTOS</t>
  </si>
  <si>
    <t>FDLCH</t>
  </si>
  <si>
    <t xml:space="preserve">Mínima cuantía </t>
  </si>
  <si>
    <t xml:space="preserve">Mínima Cuantía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</si>
</sst>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b/>
      <sz val="11"/>
      <name val="Arial"/>
      <family val="2"/>
    </font>
    <font>
      <b/>
      <sz val="11"/>
      <color indexed="9"/>
      <name val="Arial"/>
      <family val="2"/>
    </font>
    <font>
      <sz val="9"/>
      <name val="Arial"/>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4" tint="0.39997558519241921"/>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diagonal/>
    </border>
  </borders>
  <cellStyleXfs count="1">
    <xf numFmtId="0" fontId="0" fillId="0" borderId="0"/>
  </cellStyleXfs>
  <cellXfs count="346">
    <xf numFmtId="0" fontId="0" fillId="0" borderId="0" xfId="0"/>
    <xf numFmtId="0" fontId="2" fillId="2" borderId="0" xfId="0" applyFont="1" applyFill="1" applyAlignment="1">
      <alignment vertical="top" wrapText="1" readingOrder="1"/>
    </xf>
    <xf numFmtId="0" fontId="0" fillId="0" borderId="0" xfId="0" applyAlignment="1">
      <alignment horizontal="left"/>
    </xf>
    <xf numFmtId="0" fontId="0" fillId="0" borderId="0" xfId="0"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2" fillId="3" borderId="3" xfId="0" applyFont="1" applyFill="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5" borderId="0" xfId="0" applyFill="1"/>
    <xf numFmtId="0" fontId="2" fillId="6" borderId="3" xfId="0" applyFont="1" applyFill="1" applyBorder="1" applyAlignment="1">
      <alignment vertical="center"/>
    </xf>
    <xf numFmtId="0" fontId="3" fillId="0" borderId="3" xfId="0" applyFont="1" applyBorder="1" applyAlignment="1">
      <alignment vertical="center"/>
    </xf>
    <xf numFmtId="0" fontId="0" fillId="0" borderId="3" xfId="0" applyBorder="1" applyAlignment="1">
      <alignment vertical="center"/>
    </xf>
    <xf numFmtId="0" fontId="3" fillId="0" borderId="0" xfId="0" applyFont="1" applyAlignment="1">
      <alignment wrapText="1"/>
    </xf>
    <xf numFmtId="0" fontId="3" fillId="0" borderId="0" xfId="0" applyFont="1"/>
    <xf numFmtId="0" fontId="3" fillId="0" borderId="1" xfId="0" applyFont="1" applyBorder="1"/>
    <xf numFmtId="0" fontId="2" fillId="0" borderId="0" xfId="0" applyFont="1" applyAlignment="1">
      <alignment horizontal="center"/>
    </xf>
    <xf numFmtId="0" fontId="9" fillId="0" borderId="5" xfId="0" applyFont="1" applyBorder="1" applyAlignment="1">
      <alignment vertical="center"/>
    </xf>
    <xf numFmtId="0" fontId="9" fillId="0" borderId="6" xfId="0" applyFont="1" applyBorder="1" applyAlignment="1">
      <alignment vertical="center"/>
    </xf>
    <xf numFmtId="0" fontId="9" fillId="0" borderId="7" xfId="0" applyFont="1" applyBorder="1" applyAlignment="1">
      <alignment vertical="center"/>
    </xf>
    <xf numFmtId="0" fontId="0" fillId="0" borderId="8" xfId="0" applyBorder="1"/>
    <xf numFmtId="0" fontId="3" fillId="0" borderId="9" xfId="0" applyFont="1" applyBorder="1" applyAlignment="1">
      <alignment vertical="center"/>
    </xf>
    <xf numFmtId="0" fontId="0" fillId="0" borderId="10" xfId="0" applyBorder="1"/>
    <xf numFmtId="0" fontId="0" fillId="0" borderId="11" xfId="0" applyBorder="1" applyAlignment="1">
      <alignment horizontal="center"/>
    </xf>
    <xf numFmtId="0" fontId="9" fillId="0" borderId="12" xfId="0" applyFont="1" applyBorder="1" applyAlignment="1">
      <alignment vertical="center"/>
    </xf>
    <xf numFmtId="0" fontId="6" fillId="2" borderId="13" xfId="0" applyFont="1" applyFill="1" applyBorder="1" applyAlignment="1">
      <alignment vertical="center" wrapText="1"/>
    </xf>
    <xf numFmtId="0" fontId="9" fillId="0" borderId="14" xfId="0" applyFont="1" applyBorder="1" applyAlignment="1">
      <alignment vertical="center"/>
    </xf>
    <xf numFmtId="0" fontId="6" fillId="2" borderId="15" xfId="0" applyFont="1" applyFill="1" applyBorder="1" applyAlignment="1">
      <alignment vertical="center" wrapText="1"/>
    </xf>
    <xf numFmtId="0" fontId="6" fillId="2" borderId="16" xfId="0" applyFont="1" applyFill="1" applyBorder="1" applyAlignment="1">
      <alignment vertical="center" wrapText="1"/>
    </xf>
    <xf numFmtId="0" fontId="9" fillId="0" borderId="17" xfId="0" applyFont="1" applyBorder="1" applyAlignment="1">
      <alignment vertical="center"/>
    </xf>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0" fontId="6" fillId="2" borderId="20" xfId="0" applyFont="1" applyFill="1" applyBorder="1" applyAlignment="1">
      <alignment vertical="center" wrapText="1"/>
    </xf>
    <xf numFmtId="0" fontId="6" fillId="0" borderId="20" xfId="0" applyFont="1" applyBorder="1" applyAlignment="1">
      <alignmen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21" xfId="0" applyFont="1" applyBorder="1" applyAlignment="1">
      <alignment vertical="center" wrapText="1"/>
    </xf>
    <xf numFmtId="0" fontId="7" fillId="0" borderId="1" xfId="0" applyFont="1" applyBorder="1" applyAlignment="1">
      <alignment horizontal="right" vertical="center" textRotation="90"/>
    </xf>
    <xf numFmtId="0" fontId="0" fillId="0" borderId="3" xfId="0" applyBorder="1" applyAlignment="1">
      <alignment horizontal="center" vertical="center" wrapText="1"/>
    </xf>
    <xf numFmtId="0" fontId="3" fillId="0" borderId="22" xfId="0" applyFont="1" applyBorder="1"/>
    <xf numFmtId="0" fontId="3" fillId="0" borderId="23" xfId="0" applyFont="1" applyBorder="1"/>
    <xf numFmtId="0" fontId="3" fillId="0" borderId="24" xfId="0" applyFont="1" applyBorder="1"/>
    <xf numFmtId="0" fontId="3" fillId="0" borderId="25" xfId="0" applyFont="1" applyBorder="1"/>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3" fillId="2" borderId="3" xfId="0" applyFont="1" applyFill="1" applyBorder="1" applyAlignment="1">
      <alignment vertical="center" wrapText="1"/>
    </xf>
    <xf numFmtId="0" fontId="3" fillId="2" borderId="26" xfId="0" applyFont="1" applyFill="1" applyBorder="1" applyAlignment="1">
      <alignment vertical="center" wrapText="1"/>
    </xf>
    <xf numFmtId="0" fontId="3" fillId="0" borderId="26" xfId="0" applyFont="1" applyBorder="1" applyAlignment="1">
      <alignment vertical="center" wrapText="1"/>
    </xf>
    <xf numFmtId="0" fontId="3" fillId="2" borderId="25" xfId="0" applyFont="1" applyFill="1" applyBorder="1" applyAlignment="1">
      <alignment vertical="center" wrapText="1"/>
    </xf>
    <xf numFmtId="0" fontId="2" fillId="0" borderId="0" xfId="0" applyFont="1" applyAlignment="1">
      <alignment horizontal="center" vertical="center"/>
    </xf>
    <xf numFmtId="0" fontId="2" fillId="0" borderId="2" xfId="0" applyFont="1" applyBorder="1" applyAlignment="1">
      <alignment horizontal="center" vertical="center"/>
    </xf>
    <xf numFmtId="0" fontId="9" fillId="0" borderId="22" xfId="0" applyFont="1" applyBorder="1" applyAlignment="1">
      <alignment vertical="center"/>
    </xf>
    <xf numFmtId="0" fontId="9" fillId="0" borderId="23" xfId="0" applyFont="1" applyBorder="1" applyAlignment="1">
      <alignment vertical="center"/>
    </xf>
    <xf numFmtId="0" fontId="9" fillId="0" borderId="24" xfId="0" applyFont="1" applyBorder="1" applyAlignment="1">
      <alignment vertical="center"/>
    </xf>
    <xf numFmtId="0" fontId="9" fillId="0" borderId="27" xfId="0" applyFont="1" applyBorder="1" applyAlignment="1">
      <alignment vertical="center"/>
    </xf>
    <xf numFmtId="0" fontId="9" fillId="0" borderId="25" xfId="0" applyFont="1" applyBorder="1" applyAlignment="1">
      <alignment vertical="center"/>
    </xf>
    <xf numFmtId="0" fontId="11" fillId="0" borderId="0" xfId="0" applyFont="1" applyAlignment="1">
      <alignment horizontal="center" vertical="center"/>
    </xf>
    <xf numFmtId="0" fontId="12" fillId="0" borderId="0" xfId="0" applyFont="1"/>
    <xf numFmtId="0" fontId="11" fillId="6" borderId="3" xfId="0" applyFont="1" applyFill="1" applyBorder="1" applyAlignment="1">
      <alignment horizontal="center" vertical="center" wrapText="1"/>
    </xf>
    <xf numFmtId="0" fontId="12" fillId="0" borderId="3" xfId="0" applyFont="1" applyBorder="1" applyAlignment="1">
      <alignment horizontal="center"/>
    </xf>
    <xf numFmtId="0" fontId="12" fillId="0" borderId="0" xfId="0" applyFont="1" applyAlignment="1">
      <alignment horizontal="center" vertical="center" wrapText="1"/>
    </xf>
    <xf numFmtId="0" fontId="12" fillId="0" borderId="3" xfId="0" applyFont="1" applyBorder="1" applyAlignment="1">
      <alignment horizontal="center" vertical="center" wrapText="1"/>
    </xf>
    <xf numFmtId="0" fontId="11" fillId="6" borderId="28" xfId="0" applyFont="1" applyFill="1" applyBorder="1" applyAlignment="1">
      <alignment horizontal="center" vertical="center"/>
    </xf>
    <xf numFmtId="0" fontId="12" fillId="6" borderId="3" xfId="0" applyFont="1" applyFill="1" applyBorder="1" applyAlignment="1">
      <alignment horizont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10" xfId="0" applyFont="1" applyBorder="1"/>
    <xf numFmtId="0" fontId="4"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6" fillId="0" borderId="0" xfId="0" applyFont="1"/>
    <xf numFmtId="0" fontId="7" fillId="0" borderId="0" xfId="0" applyFont="1" applyAlignment="1">
      <alignment horizontal="center" vertical="center"/>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3" fillId="9" borderId="3" xfId="0" applyFont="1" applyFill="1" applyBorder="1" applyAlignment="1">
      <alignment horizontal="center" vertical="center"/>
    </xf>
    <xf numFmtId="0" fontId="0" fillId="7" borderId="3" xfId="0" applyFill="1" applyBorder="1" applyAlignment="1">
      <alignment horizontal="center" vertical="center"/>
    </xf>
    <xf numFmtId="0" fontId="3" fillId="8"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10" borderId="3" xfId="0" applyFont="1" applyFill="1" applyBorder="1" applyAlignment="1">
      <alignment horizontal="center" vertical="center"/>
    </xf>
    <xf numFmtId="0" fontId="7" fillId="2" borderId="32" xfId="0" applyFont="1" applyFill="1" applyBorder="1" applyAlignment="1">
      <alignment vertical="center" wrapText="1"/>
    </xf>
    <xf numFmtId="0" fontId="12" fillId="0" borderId="3" xfId="0" applyFont="1" applyBorder="1" applyAlignment="1">
      <alignment horizontal="left" vertical="center" wrapText="1"/>
    </xf>
    <xf numFmtId="0" fontId="6" fillId="0" borderId="3" xfId="0" applyFont="1" applyBorder="1" applyAlignment="1">
      <alignment horizontal="center" vertical="center"/>
    </xf>
    <xf numFmtId="0" fontId="8" fillId="4" borderId="29" xfId="0" applyFont="1" applyFill="1" applyBorder="1" applyAlignment="1">
      <alignment horizontal="center" vertical="center" wrapText="1"/>
    </xf>
    <xf numFmtId="0" fontId="13" fillId="4" borderId="30" xfId="0" applyFont="1" applyFill="1" applyBorder="1" applyAlignment="1">
      <alignment horizontal="center" vertical="center" wrapText="1"/>
    </xf>
    <xf numFmtId="0" fontId="6" fillId="0" borderId="33" xfId="0" applyFont="1" applyBorder="1" applyAlignment="1">
      <alignment horizontal="left" vertical="center" wrapText="1"/>
    </xf>
    <xf numFmtId="0" fontId="12" fillId="0" borderId="34" xfId="0" applyFont="1" applyBorder="1" applyAlignment="1">
      <alignment horizontal="left" vertical="center" wrapText="1"/>
    </xf>
    <xf numFmtId="0" fontId="6" fillId="0" borderId="34" xfId="0" applyFont="1" applyBorder="1" applyAlignment="1">
      <alignment horizontal="center" vertical="center"/>
    </xf>
    <xf numFmtId="0" fontId="6" fillId="0" borderId="35" xfId="0" applyFont="1" applyBorder="1" applyAlignment="1">
      <alignment horizontal="left" vertical="center" wrapText="1"/>
    </xf>
    <xf numFmtId="0" fontId="6" fillId="0" borderId="3"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19" xfId="0" applyFont="1" applyBorder="1" applyAlignment="1">
      <alignment horizontal="center" vertical="center" wrapText="1"/>
    </xf>
    <xf numFmtId="0" fontId="0" fillId="0" borderId="39" xfId="0" applyBorder="1"/>
    <xf numFmtId="0" fontId="0" fillId="0" borderId="40" xfId="0" applyBorder="1"/>
    <xf numFmtId="0" fontId="12" fillId="0" borderId="40" xfId="0" applyFont="1" applyBorder="1"/>
    <xf numFmtId="0" fontId="0" fillId="0" borderId="41" xfId="0" applyBorder="1" applyAlignment="1">
      <alignment horizontal="center"/>
    </xf>
    <xf numFmtId="0" fontId="9" fillId="0" borderId="0" xfId="0" applyFont="1"/>
    <xf numFmtId="0" fontId="9" fillId="0" borderId="0" xfId="0" applyFont="1" applyAlignment="1">
      <alignment horizontal="center"/>
    </xf>
    <xf numFmtId="0" fontId="9"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3" xfId="0" applyFont="1" applyBorder="1" applyAlignment="1">
      <alignment horizontal="center" vertical="center" wrapText="1"/>
    </xf>
    <xf numFmtId="0" fontId="9" fillId="0" borderId="19" xfId="0" applyFont="1" applyBorder="1" applyAlignment="1">
      <alignment horizontal="center" vertical="center" wrapText="1"/>
    </xf>
    <xf numFmtId="0" fontId="17" fillId="6" borderId="3" xfId="0" applyFont="1" applyFill="1" applyBorder="1" applyAlignment="1">
      <alignment horizontal="center" vertical="center" wrapText="1"/>
    </xf>
    <xf numFmtId="0" fontId="9" fillId="0" borderId="4" xfId="0" applyFont="1" applyBorder="1" applyAlignment="1">
      <alignment horizontal="center" vertical="center" wrapText="1"/>
    </xf>
    <xf numFmtId="0" fontId="17" fillId="6" borderId="3" xfId="0" applyFont="1" applyFill="1" applyBorder="1" applyAlignment="1">
      <alignment horizontal="center" vertical="center"/>
    </xf>
    <xf numFmtId="0" fontId="9" fillId="6" borderId="3" xfId="0" applyFont="1" applyFill="1" applyBorder="1" applyAlignment="1">
      <alignment horizontal="center"/>
    </xf>
    <xf numFmtId="0" fontId="9" fillId="7" borderId="3" xfId="0" applyFont="1" applyFill="1" applyBorder="1" applyAlignment="1">
      <alignment horizontal="center" vertical="center"/>
    </xf>
    <xf numFmtId="0" fontId="9" fillId="8" borderId="3" xfId="0" applyFont="1" applyFill="1" applyBorder="1" applyAlignment="1">
      <alignment horizontal="center" vertical="center"/>
    </xf>
    <xf numFmtId="0" fontId="9" fillId="9" borderId="3" xfId="0" applyFont="1" applyFill="1" applyBorder="1" applyAlignment="1">
      <alignment horizontal="center" vertical="center"/>
    </xf>
    <xf numFmtId="0" fontId="9" fillId="10" borderId="3" xfId="0" applyFont="1" applyFill="1" applyBorder="1" applyAlignment="1">
      <alignment horizontal="center" vertical="center"/>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xf numFmtId="0" fontId="9" fillId="0" borderId="11" xfId="0" applyFont="1" applyBorder="1" applyAlignment="1">
      <alignment horizontal="center" vertical="center" wrapText="1"/>
    </xf>
    <xf numFmtId="0" fontId="17" fillId="0" borderId="0" xfId="0" applyFont="1"/>
    <xf numFmtId="0" fontId="0" fillId="0" borderId="0" xfId="0" applyAlignment="1">
      <alignment wrapText="1"/>
    </xf>
    <xf numFmtId="0" fontId="18" fillId="4" borderId="29" xfId="0" applyFont="1" applyFill="1" applyBorder="1" applyAlignment="1">
      <alignment horizontal="center" vertical="center" wrapText="1"/>
    </xf>
    <xf numFmtId="0" fontId="18" fillId="4" borderId="30" xfId="0" applyFont="1" applyFill="1" applyBorder="1" applyAlignment="1">
      <alignment horizontal="center" vertical="center" wrapText="1"/>
    </xf>
    <xf numFmtId="0" fontId="18" fillId="4" borderId="30" xfId="0" applyFont="1" applyFill="1" applyBorder="1" applyAlignment="1">
      <alignment horizontal="center" vertical="center" textRotation="90" wrapText="1"/>
    </xf>
    <xf numFmtId="0" fontId="18" fillId="4" borderId="31" xfId="0" applyFont="1" applyFill="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4" xfId="0" applyFont="1" applyBorder="1" applyAlignment="1">
      <alignment horizontal="center" vertical="center" textRotation="90" wrapText="1"/>
    </xf>
    <xf numFmtId="0" fontId="9" fillId="0" borderId="37" xfId="0" applyFont="1" applyBorder="1" applyAlignment="1">
      <alignment horizontal="center" vertical="center" wrapText="1"/>
    </xf>
    <xf numFmtId="0" fontId="15" fillId="0" borderId="3"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15" fillId="0" borderId="19" xfId="0" applyFont="1" applyBorder="1" applyAlignment="1">
      <alignment horizontal="center" vertical="center" wrapText="1"/>
    </xf>
    <xf numFmtId="0" fontId="9" fillId="0" borderId="43" xfId="0" applyFont="1" applyBorder="1"/>
    <xf numFmtId="0" fontId="9" fillId="0" borderId="43" xfId="0" applyFont="1" applyBorder="1" applyAlignment="1">
      <alignment horizontal="center"/>
    </xf>
    <xf numFmtId="0" fontId="19" fillId="5" borderId="3" xfId="0" applyFont="1" applyFill="1" applyBorder="1" applyAlignment="1">
      <alignment horizontal="center" vertical="center" wrapText="1"/>
    </xf>
    <xf numFmtId="0" fontId="19" fillId="5" borderId="19"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vertical="center"/>
    </xf>
    <xf numFmtId="15" fontId="19" fillId="0" borderId="3" xfId="0" applyNumberFormat="1" applyFont="1" applyBorder="1" applyAlignment="1">
      <alignment horizontal="center" vertical="center" wrapText="1"/>
    </xf>
    <xf numFmtId="0" fontId="19" fillId="0" borderId="19" xfId="0" applyFont="1" applyBorder="1" applyAlignment="1">
      <alignment horizontal="center" vertical="center" wrapText="1"/>
    </xf>
    <xf numFmtId="15" fontId="9" fillId="0" borderId="3" xfId="0" applyNumberFormat="1" applyFont="1" applyBorder="1" applyAlignment="1">
      <alignment horizontal="center" vertical="center" wrapText="1"/>
    </xf>
    <xf numFmtId="0" fontId="9" fillId="0" borderId="63" xfId="0" applyFont="1" applyBorder="1" applyAlignment="1">
      <alignment vertical="center"/>
    </xf>
    <xf numFmtId="0" fontId="9" fillId="0" borderId="64" xfId="0" applyFont="1" applyBorder="1" applyAlignment="1">
      <alignment vertical="center"/>
    </xf>
    <xf numFmtId="0" fontId="3" fillId="2" borderId="64" xfId="0" applyFont="1" applyFill="1" applyBorder="1" applyAlignment="1">
      <alignment vertical="center" wrapText="1"/>
    </xf>
    <xf numFmtId="0" fontId="3" fillId="0" borderId="64" xfId="0" applyFont="1" applyBorder="1"/>
    <xf numFmtId="0" fontId="6" fillId="2" borderId="65" xfId="0" applyFont="1" applyFill="1" applyBorder="1" applyAlignment="1">
      <alignment vertical="center" wrapText="1"/>
    </xf>
    <xf numFmtId="0" fontId="9" fillId="0" borderId="66" xfId="0" applyFont="1" applyBorder="1" applyAlignment="1">
      <alignment vertical="center"/>
    </xf>
    <xf numFmtId="0" fontId="9" fillId="0" borderId="67" xfId="0" applyFont="1" applyBorder="1" applyAlignment="1">
      <alignment vertical="center"/>
    </xf>
    <xf numFmtId="0" fontId="3" fillId="2" borderId="68" xfId="0" applyFont="1" applyFill="1" applyBorder="1" applyAlignment="1">
      <alignment vertical="center" wrapText="1"/>
    </xf>
    <xf numFmtId="0" fontId="3" fillId="0" borderId="68" xfId="0" applyFont="1" applyBorder="1"/>
    <xf numFmtId="0" fontId="6" fillId="0" borderId="69" xfId="0" applyFont="1" applyBorder="1" applyAlignment="1">
      <alignment vertical="center" wrapText="1"/>
    </xf>
    <xf numFmtId="0" fontId="9" fillId="0" borderId="3" xfId="0" applyFont="1" applyBorder="1" applyAlignment="1">
      <alignment vertical="center"/>
    </xf>
    <xf numFmtId="0" fontId="3" fillId="0" borderId="3" xfId="0" applyFont="1" applyBorder="1"/>
    <xf numFmtId="0" fontId="6" fillId="2" borderId="3" xfId="0" applyFont="1" applyFill="1" applyBorder="1" applyAlignment="1">
      <alignment vertical="center" wrapText="1"/>
    </xf>
    <xf numFmtId="0" fontId="6" fillId="0" borderId="3" xfId="0" applyFont="1" applyBorder="1" applyAlignment="1">
      <alignment vertical="center" wrapText="1"/>
    </xf>
    <xf numFmtId="0" fontId="19" fillId="0" borderId="3" xfId="0" applyFont="1" applyBorder="1" applyAlignment="1">
      <alignment horizontal="left" vertical="center" wrapText="1"/>
    </xf>
    <xf numFmtId="0" fontId="15" fillId="5" borderId="3" xfId="0" applyFont="1" applyFill="1" applyBorder="1" applyAlignment="1">
      <alignment horizontal="center" vertical="center" wrapText="1"/>
    </xf>
    <xf numFmtId="0" fontId="0" fillId="0" borderId="62" xfId="0" applyBorder="1" applyAlignment="1">
      <alignment wrapText="1"/>
    </xf>
    <xf numFmtId="0" fontId="0" fillId="0" borderId="55" xfId="0" applyBorder="1" applyAlignment="1">
      <alignment wrapText="1"/>
    </xf>
    <xf numFmtId="0" fontId="9" fillId="11" borderId="0" xfId="0" applyFont="1" applyFill="1" applyAlignment="1">
      <alignment horizontal="center" vertical="center"/>
    </xf>
    <xf numFmtId="0" fontId="9" fillId="11" borderId="0" xfId="0" applyFont="1" applyFill="1" applyAlignment="1">
      <alignment vertical="center"/>
    </xf>
    <xf numFmtId="0" fontId="9" fillId="11" borderId="0" xfId="0" applyFont="1" applyFill="1" applyAlignment="1">
      <alignment horizontal="center" vertical="center" wrapText="1"/>
    </xf>
    <xf numFmtId="0" fontId="6" fillId="0" borderId="3" xfId="0" applyFont="1" applyBorder="1" applyAlignment="1">
      <alignment horizontal="center"/>
    </xf>
    <xf numFmtId="9" fontId="9" fillId="0" borderId="3" xfId="0" applyNumberFormat="1" applyFont="1" applyBorder="1" applyAlignment="1">
      <alignment horizontal="center" vertical="center" textRotation="90" wrapText="1"/>
    </xf>
    <xf numFmtId="0" fontId="9" fillId="0" borderId="3" xfId="0" applyFont="1" applyBorder="1" applyAlignment="1">
      <alignment horizontal="justify" vertical="center" wrapText="1"/>
    </xf>
    <xf numFmtId="0" fontId="3" fillId="0" borderId="14" xfId="0" applyFont="1" applyBorder="1" applyAlignment="1">
      <alignment vertical="center"/>
    </xf>
    <xf numFmtId="0" fontId="9" fillId="0" borderId="70" xfId="0" applyFont="1" applyBorder="1" applyAlignment="1">
      <alignment horizontal="center" vertical="center" wrapText="1"/>
    </xf>
    <xf numFmtId="0" fontId="9" fillId="0" borderId="70" xfId="0" applyFont="1" applyBorder="1" applyAlignment="1">
      <alignment horizontal="center" vertical="center" textRotation="90" wrapText="1"/>
    </xf>
    <xf numFmtId="0" fontId="9" fillId="0" borderId="28" xfId="0" applyFont="1" applyBorder="1" applyAlignment="1">
      <alignment horizontal="center" vertical="center" wrapText="1"/>
    </xf>
    <xf numFmtId="0" fontId="9" fillId="0" borderId="28" xfId="0" applyFont="1" applyBorder="1" applyAlignment="1">
      <alignment horizontal="center" vertical="center" textRotation="90" wrapText="1"/>
    </xf>
    <xf numFmtId="0" fontId="4" fillId="4" borderId="70" xfId="0" applyFont="1" applyFill="1" applyBorder="1" applyAlignment="1">
      <alignment horizontal="center" vertical="center" wrapText="1"/>
    </xf>
    <xf numFmtId="0" fontId="15" fillId="0" borderId="28" xfId="0" applyFont="1" applyBorder="1" applyAlignment="1">
      <alignment horizontal="center" vertical="center" wrapText="1"/>
    </xf>
    <xf numFmtId="0" fontId="10" fillId="0" borderId="0" xfId="0" applyFont="1" applyAlignment="1">
      <alignment horizontal="left" vertical="center" wrapText="1"/>
    </xf>
    <xf numFmtId="0" fontId="7" fillId="0" borderId="35"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36" xfId="0" applyFont="1" applyBorder="1" applyAlignment="1">
      <alignment horizontal="left" vertical="top" wrapText="1"/>
    </xf>
    <xf numFmtId="0" fontId="7" fillId="0" borderId="9" xfId="0" applyFont="1" applyBorder="1" applyAlignment="1">
      <alignment horizontal="left" vertical="top" wrapText="1"/>
    </xf>
    <xf numFmtId="0" fontId="7" fillId="0" borderId="38" xfId="0" applyFont="1" applyBorder="1" applyAlignment="1">
      <alignment horizontal="left" vertical="top" wrapText="1"/>
    </xf>
    <xf numFmtId="0" fontId="5" fillId="0" borderId="3" xfId="0" applyFont="1" applyBorder="1" applyAlignment="1">
      <alignment horizontal="center" vertic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6" fillId="0" borderId="3" xfId="0" applyFont="1" applyBorder="1" applyAlignment="1">
      <alignment horizontal="left" vertical="top" wrapText="1"/>
    </xf>
    <xf numFmtId="0" fontId="6" fillId="0" borderId="19" xfId="0" applyFont="1" applyBorder="1" applyAlignment="1">
      <alignment horizontal="left" vertical="top" wrapText="1"/>
    </xf>
    <xf numFmtId="0" fontId="6" fillId="0" borderId="45" xfId="0" applyFont="1" applyBorder="1" applyAlignment="1">
      <alignment horizontal="left" vertical="center" wrapText="1"/>
    </xf>
    <xf numFmtId="0" fontId="6" fillId="0" borderId="28" xfId="0" applyFont="1" applyBorder="1" applyAlignment="1">
      <alignment horizontal="left" vertical="center" wrapText="1"/>
    </xf>
    <xf numFmtId="0" fontId="6" fillId="0" borderId="46" xfId="0" applyFont="1" applyBorder="1" applyAlignment="1">
      <alignment horizontal="left" vertical="center" wrapText="1"/>
    </xf>
    <xf numFmtId="0" fontId="7" fillId="0" borderId="1" xfId="0" applyFont="1" applyBorder="1" applyAlignment="1">
      <alignment horizontal="left" vertical="center" wrapText="1"/>
    </xf>
    <xf numFmtId="0" fontId="7" fillId="0" borderId="0" xfId="0" applyFont="1" applyAlignment="1">
      <alignment horizontal="left" vertical="center" wrapText="1"/>
    </xf>
    <xf numFmtId="0" fontId="7" fillId="0" borderId="2" xfId="0" applyFont="1" applyBorder="1" applyAlignment="1">
      <alignment horizontal="left" vertical="center" wrapText="1"/>
    </xf>
    <xf numFmtId="0" fontId="9" fillId="0" borderId="3" xfId="0" applyFont="1" applyBorder="1" applyAlignment="1">
      <alignment horizontal="left" vertical="center" wrapText="1"/>
    </xf>
    <xf numFmtId="0" fontId="7" fillId="2" borderId="42"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2" xfId="0" applyFont="1" applyBorder="1" applyAlignment="1">
      <alignment horizontal="left" vertical="center" wrapText="1"/>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7" fillId="0" borderId="1" xfId="0" applyFont="1" applyBorder="1" applyAlignment="1">
      <alignment horizontal="left" vertical="center"/>
    </xf>
    <xf numFmtId="0" fontId="7" fillId="0" borderId="0" xfId="0" applyFont="1" applyAlignment="1">
      <alignment horizontal="left" vertical="center"/>
    </xf>
    <xf numFmtId="0" fontId="7" fillId="0" borderId="2" xfId="0" applyFont="1" applyBorder="1" applyAlignment="1">
      <alignment horizontal="left" vertical="center"/>
    </xf>
    <xf numFmtId="0" fontId="3" fillId="0" borderId="3" xfId="0" applyFont="1" applyBorder="1" applyAlignment="1">
      <alignment horizontal="center" vertical="center" wrapText="1"/>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0" borderId="51" xfId="0" applyFont="1" applyBorder="1" applyAlignment="1">
      <alignment horizontal="center"/>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2" fillId="0" borderId="0" xfId="0" applyFont="1" applyAlignment="1">
      <alignment horizontal="center"/>
    </xf>
    <xf numFmtId="0" fontId="2" fillId="6" borderId="19" xfId="0" applyFont="1" applyFill="1" applyBorder="1" applyAlignment="1">
      <alignment horizontal="center" vertical="center" wrapText="1"/>
    </xf>
    <xf numFmtId="0" fontId="0" fillId="6" borderId="19" xfId="0" applyFill="1" applyBorder="1" applyAlignment="1">
      <alignment horizontal="center"/>
    </xf>
    <xf numFmtId="0" fontId="3" fillId="0" borderId="19" xfId="0" applyFont="1" applyBorder="1" applyAlignment="1">
      <alignment horizontal="center" vertical="center" wrapText="1"/>
    </xf>
    <xf numFmtId="0" fontId="2" fillId="2" borderId="0" xfId="0" applyFont="1" applyFill="1" applyAlignment="1">
      <alignment horizontal="center"/>
    </xf>
    <xf numFmtId="0" fontId="0" fillId="10" borderId="3" xfId="0" applyFill="1" applyBorder="1" applyAlignment="1">
      <alignment horizontal="center" vertical="center"/>
    </xf>
    <xf numFmtId="0" fontId="2" fillId="6" borderId="3" xfId="0" applyFont="1"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7" fillId="0" borderId="52" xfId="0" applyFont="1" applyBorder="1" applyAlignment="1">
      <alignment horizontal="right" vertical="center" textRotation="90"/>
    </xf>
    <xf numFmtId="0" fontId="9" fillId="0" borderId="34" xfId="0" applyFont="1" applyBorder="1" applyAlignment="1">
      <alignment horizontal="left" vertical="center" wrapText="1"/>
    </xf>
    <xf numFmtId="0" fontId="7" fillId="0" borderId="0" xfId="0" applyFont="1" applyAlignment="1">
      <alignment horizontal="right" vertical="center" textRotation="90"/>
    </xf>
    <xf numFmtId="0" fontId="9" fillId="0" borderId="4" xfId="0" applyFont="1" applyBorder="1" applyAlignment="1">
      <alignment horizontal="left" vertical="center" wrapText="1"/>
    </xf>
    <xf numFmtId="0" fontId="9" fillId="0" borderId="44" xfId="0" applyFont="1" applyBorder="1" applyAlignment="1">
      <alignment horizontal="left" vertical="center" wrapText="1"/>
    </xf>
    <xf numFmtId="0" fontId="9" fillId="0" borderId="26" xfId="0" applyFont="1" applyBorder="1" applyAlignment="1">
      <alignment horizontal="left" vertical="center" wrapText="1"/>
    </xf>
    <xf numFmtId="0" fontId="2" fillId="0" borderId="53"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8" fillId="4" borderId="48" xfId="0" applyFont="1" applyFill="1" applyBorder="1" applyAlignment="1">
      <alignment horizontal="center" vertical="center" wrapText="1"/>
    </xf>
    <xf numFmtId="0" fontId="8" fillId="4" borderId="49" xfId="0" applyFont="1" applyFill="1" applyBorder="1" applyAlignment="1">
      <alignment horizontal="center" vertical="center" wrapText="1"/>
    </xf>
    <xf numFmtId="0" fontId="8" fillId="4" borderId="54" xfId="0" applyFont="1" applyFill="1" applyBorder="1" applyAlignment="1">
      <alignment horizontal="center" vertical="center" wrapText="1"/>
    </xf>
    <xf numFmtId="0" fontId="7" fillId="2" borderId="48" xfId="0" applyFont="1" applyFill="1" applyBorder="1" applyAlignment="1">
      <alignment horizontal="left" vertical="center" wrapText="1" readingOrder="1"/>
    </xf>
    <xf numFmtId="0" fontId="7" fillId="2" borderId="49" xfId="0" applyFont="1" applyFill="1" applyBorder="1" applyAlignment="1">
      <alignment horizontal="left" vertical="center" wrapText="1" readingOrder="1"/>
    </xf>
    <xf numFmtId="0" fontId="7" fillId="2" borderId="50" xfId="0" applyFont="1" applyFill="1" applyBorder="1" applyAlignment="1">
      <alignment horizontal="left" vertical="center" wrapText="1" readingOrder="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2" fillId="0" borderId="39" xfId="0" applyFont="1" applyBorder="1" applyAlignment="1">
      <alignment horizontal="center" vertical="center"/>
    </xf>
    <xf numFmtId="0" fontId="8" fillId="4" borderId="30" xfId="0" applyFont="1" applyFill="1" applyBorder="1" applyAlignment="1">
      <alignment horizontal="center" vertical="center" wrapText="1"/>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0" fillId="9" borderId="26" xfId="0" applyFill="1" applyBorder="1" applyAlignment="1">
      <alignment horizontal="center" vertical="center"/>
    </xf>
    <xf numFmtId="0" fontId="0" fillId="6" borderId="4" xfId="0" applyFill="1" applyBorder="1" applyAlignment="1">
      <alignment horizontal="center"/>
    </xf>
    <xf numFmtId="0" fontId="0" fillId="6" borderId="26" xfId="0" applyFill="1" applyBorder="1" applyAlignment="1">
      <alignment horizontal="center"/>
    </xf>
    <xf numFmtId="0" fontId="0" fillId="7" borderId="4" xfId="0" applyFill="1" applyBorder="1" applyAlignment="1">
      <alignment horizontal="center" vertical="center"/>
    </xf>
    <xf numFmtId="0" fontId="0" fillId="7" borderId="44" xfId="0" applyFill="1" applyBorder="1" applyAlignment="1">
      <alignment horizontal="center" vertical="center"/>
    </xf>
    <xf numFmtId="0" fontId="0" fillId="7" borderId="26" xfId="0" applyFill="1" applyBorder="1" applyAlignment="1">
      <alignment horizontal="center" vertical="center"/>
    </xf>
    <xf numFmtId="0" fontId="2" fillId="6" borderId="4" xfId="0" applyFont="1" applyFill="1" applyBorder="1" applyAlignment="1">
      <alignment horizontal="center" vertical="center"/>
    </xf>
    <xf numFmtId="0" fontId="2" fillId="6" borderId="44" xfId="0" applyFont="1" applyFill="1" applyBorder="1" applyAlignment="1">
      <alignment horizontal="center" vertical="center"/>
    </xf>
    <xf numFmtId="0" fontId="2" fillId="6" borderId="26" xfId="0" applyFont="1" applyFill="1" applyBorder="1" applyAlignment="1">
      <alignment horizontal="center" vertical="center"/>
    </xf>
    <xf numFmtId="0" fontId="0" fillId="6" borderId="44" xfId="0" applyFill="1" applyBorder="1" applyAlignment="1">
      <alignment horizontal="center"/>
    </xf>
    <xf numFmtId="0" fontId="2" fillId="2" borderId="51" xfId="0" applyFont="1" applyFill="1" applyBorder="1" applyAlignment="1">
      <alignment horizontal="center"/>
    </xf>
    <xf numFmtId="0" fontId="3" fillId="0" borderId="4"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26" xfId="0" applyFont="1" applyBorder="1" applyAlignment="1">
      <alignment horizontal="center" vertical="center" wrapText="1"/>
    </xf>
    <xf numFmtId="0" fontId="0" fillId="9" borderId="44" xfId="0" applyFill="1" applyBorder="1" applyAlignment="1">
      <alignment horizontal="center" vertical="center"/>
    </xf>
    <xf numFmtId="0" fontId="0" fillId="8" borderId="4" xfId="0" applyFill="1" applyBorder="1" applyAlignment="1">
      <alignment horizontal="center" vertical="center"/>
    </xf>
    <xf numFmtId="0" fontId="0" fillId="8" borderId="26" xfId="0" applyFill="1" applyBorder="1" applyAlignment="1">
      <alignment horizontal="center" vertical="center"/>
    </xf>
    <xf numFmtId="0" fontId="0" fillId="8" borderId="44" xfId="0" applyFill="1" applyBorder="1" applyAlignment="1">
      <alignment horizontal="center" vertical="center"/>
    </xf>
    <xf numFmtId="0" fontId="2" fillId="6" borderId="4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 fillId="6" borderId="57" xfId="0" applyFont="1" applyFill="1" applyBorder="1" applyAlignment="1">
      <alignment horizontal="center" vertical="center" wrapText="1"/>
    </xf>
    <xf numFmtId="0" fontId="2" fillId="6" borderId="58" xfId="0" applyFont="1" applyFill="1" applyBorder="1" applyAlignment="1">
      <alignment horizontal="center" vertical="center" wrapText="1"/>
    </xf>
    <xf numFmtId="0" fontId="2" fillId="6" borderId="51" xfId="0" applyFont="1" applyFill="1" applyBorder="1" applyAlignment="1">
      <alignment horizontal="center" vertical="center" wrapText="1"/>
    </xf>
    <xf numFmtId="0" fontId="2" fillId="6" borderId="59" xfId="0" applyFont="1" applyFill="1" applyBorder="1" applyAlignment="1">
      <alignment horizontal="center" vertical="center" wrapText="1"/>
    </xf>
    <xf numFmtId="0" fontId="3" fillId="8" borderId="4" xfId="0" applyFont="1" applyFill="1" applyBorder="1" applyAlignment="1">
      <alignment horizontal="center" vertical="center"/>
    </xf>
    <xf numFmtId="0" fontId="3" fillId="8" borderId="26" xfId="0" applyFont="1" applyFill="1" applyBorder="1" applyAlignment="1">
      <alignment horizontal="center" vertical="center"/>
    </xf>
    <xf numFmtId="0" fontId="3" fillId="7" borderId="60" xfId="0" applyFont="1" applyFill="1" applyBorder="1" applyAlignment="1">
      <alignment horizontal="center" vertical="center"/>
    </xf>
    <xf numFmtId="0" fontId="3" fillId="7" borderId="61" xfId="0" applyFont="1" applyFill="1" applyBorder="1" applyAlignment="1">
      <alignment horizontal="center" vertical="center"/>
    </xf>
    <xf numFmtId="0" fontId="3" fillId="10" borderId="4" xfId="0" applyFont="1" applyFill="1" applyBorder="1" applyAlignment="1">
      <alignment horizontal="center" vertical="center"/>
    </xf>
    <xf numFmtId="0" fontId="3" fillId="10" borderId="26" xfId="0" applyFont="1" applyFill="1" applyBorder="1" applyAlignment="1">
      <alignment horizontal="center" vertical="center"/>
    </xf>
    <xf numFmtId="0" fontId="3" fillId="9" borderId="4" xfId="0" applyFont="1" applyFill="1" applyBorder="1" applyAlignment="1">
      <alignment horizontal="center" vertical="center"/>
    </xf>
    <xf numFmtId="0" fontId="3" fillId="9" borderId="26" xfId="0" applyFont="1" applyFill="1" applyBorder="1" applyAlignment="1">
      <alignment horizontal="center" vertical="center"/>
    </xf>
    <xf numFmtId="0" fontId="9" fillId="0" borderId="3" xfId="0" applyFont="1" applyBorder="1" applyAlignment="1">
      <alignment horizontal="center" vertical="center" wrapText="1"/>
    </xf>
    <xf numFmtId="0" fontId="2" fillId="6" borderId="44"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34" xfId="0" applyFont="1" applyBorder="1" applyAlignment="1">
      <alignment horizontal="center" vertical="center" wrapText="1"/>
    </xf>
    <xf numFmtId="0" fontId="4" fillId="4" borderId="30" xfId="0" applyFont="1" applyFill="1" applyBorder="1" applyAlignment="1">
      <alignment horizontal="center" vertical="center" wrapText="1"/>
    </xf>
    <xf numFmtId="0" fontId="7" fillId="2" borderId="48" xfId="0" applyFont="1" applyFill="1" applyBorder="1" applyAlignment="1">
      <alignment horizontal="center" vertical="center" wrapText="1" readingOrder="1"/>
    </xf>
    <xf numFmtId="0" fontId="7" fillId="2" borderId="49" xfId="0" applyFont="1" applyFill="1" applyBorder="1" applyAlignment="1">
      <alignment horizontal="center" vertical="center" wrapText="1" readingOrder="1"/>
    </xf>
    <xf numFmtId="0" fontId="7" fillId="2" borderId="50" xfId="0" applyFont="1" applyFill="1" applyBorder="1" applyAlignment="1">
      <alignment horizontal="center" vertical="center" wrapText="1" readingOrder="1"/>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9" fillId="9" borderId="3"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26" xfId="0" applyFont="1" applyFill="1" applyBorder="1" applyAlignment="1">
      <alignment horizontal="center" vertical="center"/>
    </xf>
    <xf numFmtId="0" fontId="17" fillId="6" borderId="3"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 xfId="0" applyFont="1" applyFill="1" applyBorder="1" applyAlignment="1">
      <alignment horizontal="center" vertical="center"/>
    </xf>
    <xf numFmtId="0" fontId="9" fillId="8" borderId="3" xfId="0" applyFont="1" applyFill="1" applyBorder="1" applyAlignment="1">
      <alignment horizontal="center" vertical="center"/>
    </xf>
    <xf numFmtId="0" fontId="17" fillId="6" borderId="4" xfId="0" applyFont="1" applyFill="1" applyBorder="1" applyAlignment="1">
      <alignment horizontal="center" vertical="center" wrapText="1"/>
    </xf>
    <xf numFmtId="0" fontId="17" fillId="6" borderId="26" xfId="0" applyFont="1" applyFill="1" applyBorder="1" applyAlignment="1">
      <alignment horizontal="center" vertical="center" wrapText="1"/>
    </xf>
    <xf numFmtId="0" fontId="9" fillId="6" borderId="4" xfId="0" applyFont="1" applyFill="1" applyBorder="1" applyAlignment="1">
      <alignment horizontal="center"/>
    </xf>
    <xf numFmtId="0" fontId="9" fillId="6" borderId="26" xfId="0" applyFont="1" applyFill="1" applyBorder="1" applyAlignment="1">
      <alignment horizontal="center"/>
    </xf>
    <xf numFmtId="0" fontId="17" fillId="0" borderId="51" xfId="0" applyFont="1" applyBorder="1" applyAlignment="1">
      <alignment horizontal="center"/>
    </xf>
    <xf numFmtId="0" fontId="9" fillId="0" borderId="3" xfId="0" applyFont="1" applyBorder="1" applyAlignment="1">
      <alignment horizontal="center" vertical="center"/>
    </xf>
    <xf numFmtId="0" fontId="9" fillId="10" borderId="3" xfId="0" applyFont="1" applyFill="1" applyBorder="1" applyAlignment="1">
      <alignment horizontal="center" vertical="center"/>
    </xf>
    <xf numFmtId="0" fontId="17" fillId="6" borderId="3" xfId="0" applyFont="1" applyFill="1" applyBorder="1" applyAlignment="1">
      <alignment horizontal="center" vertical="center" wrapText="1"/>
    </xf>
    <xf numFmtId="0" fontId="9" fillId="8" borderId="4" xfId="0" applyFont="1" applyFill="1" applyBorder="1" applyAlignment="1">
      <alignment horizontal="center" vertical="center"/>
    </xf>
    <xf numFmtId="0" fontId="9" fillId="8" borderId="26" xfId="0" applyFont="1" applyFill="1" applyBorder="1" applyAlignment="1">
      <alignment horizontal="center" vertical="center"/>
    </xf>
    <xf numFmtId="0" fontId="17" fillId="2" borderId="0" xfId="0" applyFont="1" applyFill="1" applyAlignment="1">
      <alignment horizontal="center"/>
    </xf>
    <xf numFmtId="0" fontId="17" fillId="6" borderId="4" xfId="0" applyFont="1" applyFill="1" applyBorder="1" applyAlignment="1">
      <alignment horizontal="center" vertical="center"/>
    </xf>
    <xf numFmtId="0" fontId="17" fillId="6" borderId="26" xfId="0" applyFont="1" applyFill="1" applyBorder="1" applyAlignment="1">
      <alignment horizontal="center" vertical="center"/>
    </xf>
    <xf numFmtId="0" fontId="9" fillId="6" borderId="3" xfId="0" applyFont="1" applyFill="1" applyBorder="1" applyAlignment="1">
      <alignment horizontal="center"/>
    </xf>
    <xf numFmtId="0" fontId="17" fillId="0" borderId="62" xfId="0" applyFont="1" applyBorder="1" applyAlignment="1">
      <alignment horizontal="right" vertical="center" textRotation="90"/>
    </xf>
    <xf numFmtId="0" fontId="17" fillId="0" borderId="1" xfId="0" applyFont="1" applyBorder="1" applyAlignment="1">
      <alignment horizontal="center" vertical="top" wrapText="1"/>
    </xf>
    <xf numFmtId="0" fontId="17" fillId="0" borderId="0" xfId="0" applyFont="1" applyAlignment="1">
      <alignment horizontal="center" vertical="top" wrapText="1"/>
    </xf>
    <xf numFmtId="0" fontId="17" fillId="0" borderId="4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50" xfId="0" applyFont="1" applyBorder="1" applyAlignment="1">
      <alignment horizontal="center" vertical="center" wrapText="1"/>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17" fillId="0" borderId="41" xfId="0" applyFont="1" applyBorder="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2" xfId="0" applyFont="1" applyBorder="1" applyAlignment="1">
      <alignment horizontal="center" vertical="center" wrapText="1"/>
    </xf>
  </cellXfs>
  <cellStyles count="1">
    <cellStyle name="Normal" xfId="0" builtinId="0"/>
  </cellStyles>
  <dxfs count="33">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F9C645"/>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163286</xdr:colOff>
      <xdr:row>1</xdr:row>
      <xdr:rowOff>18143</xdr:rowOff>
    </xdr:from>
    <xdr:to>
      <xdr:col>1</xdr:col>
      <xdr:colOff>1358901</xdr:colOff>
      <xdr:row>1</xdr:row>
      <xdr:rowOff>562428</xdr:rowOff>
    </xdr:to>
    <xdr:pic>
      <xdr:nvPicPr>
        <xdr:cNvPr id="2" name="Imagen 1">
          <a:extLst>
            <a:ext uri="{FF2B5EF4-FFF2-40B4-BE49-F238E27FC236}">
              <a16:creationId xmlns:a16="http://schemas.microsoft.com/office/drawing/2014/main" id="{041A0965-9BD7-6D4B-99CE-005087055B2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2857" y="199572"/>
          <a:ext cx="1233715" cy="5442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228829</xdr:colOff>
      <xdr:row>1</xdr:row>
      <xdr:rowOff>80090</xdr:rowOff>
    </xdr:from>
    <xdr:to>
      <xdr:col>2</xdr:col>
      <xdr:colOff>1487</xdr:colOff>
      <xdr:row>1</xdr:row>
      <xdr:rowOff>560631</xdr:rowOff>
    </xdr:to>
    <xdr:pic>
      <xdr:nvPicPr>
        <xdr:cNvPr id="2" name="Imagen 1">
          <a:extLst>
            <a:ext uri="{FF2B5EF4-FFF2-40B4-BE49-F238E27FC236}">
              <a16:creationId xmlns:a16="http://schemas.microsoft.com/office/drawing/2014/main" id="{DE80999D-0552-B142-98AA-9D2F7A6A9DC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0721" y="240270"/>
          <a:ext cx="1258558" cy="48054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342900</xdr:colOff>
      <xdr:row>1</xdr:row>
      <xdr:rowOff>76200</xdr:rowOff>
    </xdr:from>
    <xdr:to>
      <xdr:col>2</xdr:col>
      <xdr:colOff>2634</xdr:colOff>
      <xdr:row>1</xdr:row>
      <xdr:rowOff>515295</xdr:rowOff>
    </xdr:to>
    <xdr:pic>
      <xdr:nvPicPr>
        <xdr:cNvPr id="2" name="Imagen 1">
          <a:extLst>
            <a:ext uri="{FF2B5EF4-FFF2-40B4-BE49-F238E27FC236}">
              <a16:creationId xmlns:a16="http://schemas.microsoft.com/office/drawing/2014/main" id="{85019277-15F1-0E4D-9375-DBC0C43C36A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0400" y="241300"/>
          <a:ext cx="1155159" cy="439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342901</xdr:colOff>
      <xdr:row>1</xdr:row>
      <xdr:rowOff>76201</xdr:rowOff>
    </xdr:from>
    <xdr:to>
      <xdr:col>1</xdr:col>
      <xdr:colOff>1409701</xdr:colOff>
      <xdr:row>1</xdr:row>
      <xdr:rowOff>533401</xdr:rowOff>
    </xdr:to>
    <xdr:pic>
      <xdr:nvPicPr>
        <xdr:cNvPr id="2" name="Imagen 1">
          <a:extLst>
            <a:ext uri="{FF2B5EF4-FFF2-40B4-BE49-F238E27FC236}">
              <a16:creationId xmlns:a16="http://schemas.microsoft.com/office/drawing/2014/main" id="{3AF1D081-BA22-6545-81FF-75682FE3607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8801" y="241301"/>
          <a:ext cx="1066800" cy="457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14270</xdr:colOff>
      <xdr:row>0</xdr:row>
      <xdr:rowOff>4854</xdr:rowOff>
    </xdr:from>
    <xdr:to>
      <xdr:col>2</xdr:col>
      <xdr:colOff>3709</xdr:colOff>
      <xdr:row>0</xdr:row>
      <xdr:rowOff>570788</xdr:rowOff>
    </xdr:to>
    <xdr:pic>
      <xdr:nvPicPr>
        <xdr:cNvPr id="2" name="Imagen 1">
          <a:extLst>
            <a:ext uri="{FF2B5EF4-FFF2-40B4-BE49-F238E27FC236}">
              <a16:creationId xmlns:a16="http://schemas.microsoft.com/office/drawing/2014/main" id="{DF31F9D2-D43D-7B49-8845-CAFA30A308D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2472" y="4854"/>
          <a:ext cx="827639" cy="5659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stefania/Downloads/Matriz%20de%20riesgos%20proceso%20dotacio&#769;n%202025%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ON CON CONTROL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William Mauricio Paez Ramos" id="{C3180A17-1BBF-455F-B84A-110172827DF0}" userId="S::william.paez@gobiernobogota.gov.co::7b4c5bf7-12e4-47ec-8a75-822b8ecd678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P14" dT="2025-11-19T15:59:56.27" personId="{C3180A17-1BBF-455F-B84A-110172827DF0}" id="{F1AFCD1D-8D0E-4F20-A94E-B546E73F8C09}">
    <text>modificar a minima cuantia</text>
  </threadedComment>
  <threadedComment ref="P15" dT="2025-11-19T16:00:06.33" personId="{C3180A17-1BBF-455F-B84A-110172827DF0}" id="{5DD764EB-F046-4CCE-9E7F-95F415DDF337}">
    <text>modificar a minima cuantia</text>
  </threadedComment>
  <threadedComment ref="P16" dT="2025-11-19T16:00:14.97" personId="{C3180A17-1BBF-455F-B84A-110172827DF0}" id="{4818895E-3742-47A7-8371-432597703D9F}">
    <text>modificar a minima cuantia</text>
  </threadedComment>
  <threadedComment ref="O18" dT="2025-11-19T16:00:38.78" personId="{C3180A17-1BBF-455F-B84A-110172827DF0}" id="{458D5C07-594C-434A-BCE7-47900EF04F08}">
    <text>modificar a minima cuantia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0"/>
  <sheetViews>
    <sheetView showGridLines="0" zoomScale="70" zoomScaleNormal="70" zoomScalePageLayoutView="40" workbookViewId="0">
      <selection activeCell="G15" sqref="G15"/>
    </sheetView>
  </sheetViews>
  <sheetFormatPr baseColWidth="10" defaultColWidth="11.42578125" defaultRowHeight="12.75" x14ac:dyDescent="0.2"/>
  <cols>
    <col min="1" max="1" width="2.7109375" customWidth="1"/>
    <col min="2" max="2" width="20.42578125" customWidth="1"/>
    <col min="3" max="3" width="71.42578125" customWidth="1"/>
    <col min="4" max="4" width="36.7109375" customWidth="1"/>
    <col min="5" max="5" width="23.42578125" customWidth="1"/>
    <col min="6" max="6" width="22.42578125" customWidth="1"/>
    <col min="7" max="7" width="2.7109375" customWidth="1"/>
  </cols>
  <sheetData>
    <row r="1" spans="2:6" ht="14.25" customHeight="1" x14ac:dyDescent="0.2"/>
    <row r="2" spans="2:6" ht="48.75" customHeight="1" x14ac:dyDescent="0.2">
      <c r="B2" s="170"/>
      <c r="C2" s="187" t="s">
        <v>0</v>
      </c>
      <c r="D2" s="187"/>
      <c r="E2" s="187"/>
      <c r="F2" s="187"/>
    </row>
    <row r="3" spans="2:6" ht="37.5" customHeight="1" thickBot="1" x14ac:dyDescent="0.25">
      <c r="B3" s="76"/>
      <c r="C3" s="77"/>
      <c r="D3" s="77"/>
      <c r="E3" s="77"/>
      <c r="F3" s="77"/>
    </row>
    <row r="4" spans="2:6" ht="21" customHeight="1" thickBot="1" x14ac:dyDescent="0.3">
      <c r="B4" s="188"/>
      <c r="C4" s="189"/>
      <c r="D4" s="189"/>
      <c r="E4" s="189"/>
      <c r="F4" s="190"/>
    </row>
    <row r="5" spans="2:6" ht="78.75" customHeight="1" x14ac:dyDescent="0.2">
      <c r="B5" s="193" t="s">
        <v>1</v>
      </c>
      <c r="C5" s="194"/>
      <c r="D5" s="194"/>
      <c r="E5" s="194"/>
      <c r="F5" s="195"/>
    </row>
    <row r="6" spans="2:6" ht="49.5" customHeight="1" x14ac:dyDescent="0.2">
      <c r="B6" s="181" t="s">
        <v>2</v>
      </c>
      <c r="C6" s="191"/>
      <c r="D6" s="191"/>
      <c r="E6" s="191"/>
      <c r="F6" s="192"/>
    </row>
    <row r="7" spans="2:6" ht="34.5" customHeight="1" x14ac:dyDescent="0.2">
      <c r="B7" s="181" t="s">
        <v>3</v>
      </c>
      <c r="C7" s="182"/>
      <c r="D7" s="182"/>
      <c r="E7" s="182"/>
      <c r="F7" s="183"/>
    </row>
    <row r="8" spans="2:6" ht="36" customHeight="1" x14ac:dyDescent="0.2">
      <c r="B8" s="181" t="s">
        <v>4</v>
      </c>
      <c r="C8" s="182"/>
      <c r="D8" s="182"/>
      <c r="E8" s="182"/>
      <c r="F8" s="183"/>
    </row>
    <row r="9" spans="2:6" ht="72" customHeight="1" x14ac:dyDescent="0.2">
      <c r="B9" s="181" t="s">
        <v>5</v>
      </c>
      <c r="C9" s="182"/>
      <c r="D9" s="182"/>
      <c r="E9" s="182"/>
      <c r="F9" s="183"/>
    </row>
    <row r="10" spans="2:6" ht="34.5" customHeight="1" x14ac:dyDescent="0.2">
      <c r="B10" s="181" t="s">
        <v>6</v>
      </c>
      <c r="C10" s="182"/>
      <c r="D10" s="182"/>
      <c r="E10" s="182"/>
      <c r="F10" s="183"/>
    </row>
    <row r="11" spans="2:6" ht="44.25" customHeight="1" x14ac:dyDescent="0.2">
      <c r="B11" s="181" t="s">
        <v>7</v>
      </c>
      <c r="C11" s="182"/>
      <c r="D11" s="182"/>
      <c r="E11" s="182"/>
      <c r="F11" s="183"/>
    </row>
    <row r="12" spans="2:6" ht="26.25" customHeight="1" x14ac:dyDescent="0.2">
      <c r="B12" s="181" t="s">
        <v>8</v>
      </c>
      <c r="C12" s="182"/>
      <c r="D12" s="182"/>
      <c r="E12" s="182"/>
      <c r="F12" s="183"/>
    </row>
    <row r="13" spans="2:6" ht="22.5" customHeight="1" x14ac:dyDescent="0.2">
      <c r="B13" s="181" t="s">
        <v>9</v>
      </c>
      <c r="C13" s="182"/>
      <c r="D13" s="182"/>
      <c r="E13" s="182"/>
      <c r="F13" s="183"/>
    </row>
    <row r="14" spans="2:6" ht="33" customHeight="1" x14ac:dyDescent="0.2">
      <c r="B14" s="181" t="s">
        <v>10</v>
      </c>
      <c r="C14" s="182"/>
      <c r="D14" s="182"/>
      <c r="E14" s="182"/>
      <c r="F14" s="183"/>
    </row>
    <row r="15" spans="2:6" ht="36.75" customHeight="1" x14ac:dyDescent="0.2">
      <c r="B15" s="181" t="s">
        <v>11</v>
      </c>
      <c r="C15" s="182"/>
      <c r="D15" s="182"/>
      <c r="E15" s="182"/>
      <c r="F15" s="183"/>
    </row>
    <row r="16" spans="2:6" ht="98.25" customHeight="1" x14ac:dyDescent="0.2">
      <c r="B16" s="181" t="s">
        <v>12</v>
      </c>
      <c r="C16" s="182"/>
      <c r="D16" s="182"/>
      <c r="E16" s="182"/>
      <c r="F16" s="183"/>
    </row>
    <row r="17" spans="2:6" ht="72" customHeight="1" thickBot="1" x14ac:dyDescent="0.25">
      <c r="B17" s="184" t="s">
        <v>13</v>
      </c>
      <c r="C17" s="185"/>
      <c r="D17" s="185"/>
      <c r="E17" s="185"/>
      <c r="F17" s="186"/>
    </row>
    <row r="18" spans="2:6" ht="14.25" customHeight="1" x14ac:dyDescent="0.2">
      <c r="B18" s="15"/>
    </row>
    <row r="19" spans="2:6" x14ac:dyDescent="0.2">
      <c r="B19" s="16"/>
    </row>
    <row r="20" spans="2:6" ht="17.25" customHeight="1" x14ac:dyDescent="0.2">
      <c r="B20" s="180"/>
      <c r="C20" s="180"/>
      <c r="D20" s="180"/>
      <c r="E20" s="180"/>
      <c r="F20" s="180"/>
    </row>
  </sheetData>
  <mergeCells count="16">
    <mergeCell ref="C2:F2"/>
    <mergeCell ref="B13:F13"/>
    <mergeCell ref="B4:F4"/>
    <mergeCell ref="B6:F6"/>
    <mergeCell ref="B7:F7"/>
    <mergeCell ref="B5:F5"/>
    <mergeCell ref="B8:F8"/>
    <mergeCell ref="B9:F9"/>
    <mergeCell ref="B10:F10"/>
    <mergeCell ref="B11:F11"/>
    <mergeCell ref="B12:F12"/>
    <mergeCell ref="B20:F20"/>
    <mergeCell ref="B14:F14"/>
    <mergeCell ref="B15:F15"/>
    <mergeCell ref="B16:F16"/>
    <mergeCell ref="B17:F17"/>
  </mergeCells>
  <printOptions horizontalCentered="1"/>
  <pageMargins left="0.70866141732283472" right="0.70866141732283472" top="0.74803149606299213" bottom="0.74803149606299213" header="0.31496062992125984" footer="0.31496062992125984"/>
  <pageSetup scale="52" orientation="portrait" horizontalDpi="4294967295" verticalDpi="4294967295" r:id="rId1"/>
  <headerFooter alignWithMargins="0">
    <oddFooter>&amp;L&amp;12Sede Administrativa: Calle 26 No. 57-41, Torre 8, Piso 8
Código Postal: 111321
Sede operativa: Calle 22d No. 120 - 40 
PBX: (+57) (1)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view="pageLayout" topLeftCell="A19" zoomScale="70" zoomScaleNormal="70" zoomScalePageLayoutView="70" workbookViewId="0">
      <selection activeCell="B8" sqref="B8:F8"/>
    </sheetView>
  </sheetViews>
  <sheetFormatPr baseColWidth="10" defaultColWidth="11.42578125" defaultRowHeight="12.75" x14ac:dyDescent="0.2"/>
  <cols>
    <col min="1" max="1" width="5.28515625" customWidth="1"/>
    <col min="2" max="2" width="20.42578125" customWidth="1"/>
    <col min="3" max="3" width="105.28515625" customWidth="1"/>
    <col min="4" max="4" width="20" customWidth="1"/>
    <col min="5" max="5" width="23.42578125" customWidth="1"/>
    <col min="6" max="6" width="22.42578125" customWidth="1"/>
  </cols>
  <sheetData>
    <row r="2" spans="2:6" ht="48.75" customHeight="1" x14ac:dyDescent="0.2">
      <c r="B2" s="170"/>
      <c r="C2" s="187" t="s">
        <v>0</v>
      </c>
      <c r="D2" s="187"/>
      <c r="E2" s="187"/>
      <c r="F2" s="187"/>
    </row>
    <row r="3" spans="2:6" ht="24.75" customHeight="1" thickBot="1" x14ac:dyDescent="0.25">
      <c r="B3" s="76"/>
      <c r="C3" s="77"/>
      <c r="D3" s="77"/>
      <c r="E3" s="77"/>
      <c r="F3" s="77"/>
    </row>
    <row r="4" spans="2:6" ht="18" customHeight="1" thickBot="1" x14ac:dyDescent="0.25">
      <c r="B4" s="216" t="s">
        <v>14</v>
      </c>
      <c r="C4" s="217"/>
      <c r="D4" s="217"/>
      <c r="E4" s="217"/>
      <c r="F4" s="218"/>
    </row>
    <row r="5" spans="2:6" ht="21" customHeight="1" x14ac:dyDescent="0.2">
      <c r="B5" s="213" t="s">
        <v>15</v>
      </c>
      <c r="C5" s="214"/>
      <c r="D5" s="214"/>
      <c r="E5" s="214"/>
      <c r="F5" s="215"/>
    </row>
    <row r="6" spans="2:6" ht="20.25" customHeight="1" x14ac:dyDescent="0.2">
      <c r="B6" s="219" t="s">
        <v>16</v>
      </c>
      <c r="C6" s="220"/>
      <c r="D6" s="220"/>
      <c r="E6" s="220"/>
      <c r="F6" s="221"/>
    </row>
    <row r="7" spans="2:6" ht="22.5" customHeight="1" x14ac:dyDescent="0.2">
      <c r="B7" s="219" t="s">
        <v>17</v>
      </c>
      <c r="C7" s="220"/>
      <c r="D7" s="220"/>
      <c r="E7" s="220"/>
      <c r="F7" s="221"/>
    </row>
    <row r="8" spans="2:6" ht="24.75" customHeight="1" x14ac:dyDescent="0.2">
      <c r="B8" s="196" t="s">
        <v>18</v>
      </c>
      <c r="C8" s="197"/>
      <c r="D8" s="197"/>
      <c r="E8" s="197"/>
      <c r="F8" s="198"/>
    </row>
    <row r="9" spans="2:6" ht="36" customHeight="1" x14ac:dyDescent="0.2">
      <c r="B9" s="196" t="s">
        <v>19</v>
      </c>
      <c r="C9" s="197"/>
      <c r="D9" s="197"/>
      <c r="E9" s="197"/>
      <c r="F9" s="198"/>
    </row>
    <row r="10" spans="2:6" ht="37.5" customHeight="1" x14ac:dyDescent="0.2">
      <c r="B10" s="196" t="s">
        <v>20</v>
      </c>
      <c r="C10" s="197"/>
      <c r="D10" s="197"/>
      <c r="E10" s="197"/>
      <c r="F10" s="198"/>
    </row>
    <row r="11" spans="2:6" ht="20.25" customHeight="1" x14ac:dyDescent="0.2">
      <c r="B11" s="196" t="s">
        <v>21</v>
      </c>
      <c r="C11" s="197"/>
      <c r="D11" s="197"/>
      <c r="E11" s="197"/>
      <c r="F11" s="198"/>
    </row>
    <row r="12" spans="2:6" ht="18.75" customHeight="1" thickBot="1" x14ac:dyDescent="0.25">
      <c r="B12" s="207" t="s">
        <v>22</v>
      </c>
      <c r="C12" s="208"/>
      <c r="D12" s="208"/>
      <c r="E12" s="208"/>
      <c r="F12" s="209"/>
    </row>
    <row r="13" spans="2:6" ht="16.5" customHeight="1" thickBot="1" x14ac:dyDescent="0.25">
      <c r="B13" s="204" t="s">
        <v>23</v>
      </c>
      <c r="C13" s="205"/>
      <c r="D13" s="205"/>
      <c r="E13" s="205"/>
      <c r="F13" s="206"/>
    </row>
    <row r="14" spans="2:6" ht="37.5" customHeight="1" x14ac:dyDescent="0.2">
      <c r="B14" s="210" t="s">
        <v>24</v>
      </c>
      <c r="C14" s="211"/>
      <c r="D14" s="211"/>
      <c r="E14" s="211"/>
      <c r="F14" s="212"/>
    </row>
    <row r="15" spans="2:6" ht="19.5" customHeight="1" x14ac:dyDescent="0.2">
      <c r="B15" s="88"/>
      <c r="C15" s="75" t="s">
        <v>25</v>
      </c>
      <c r="D15" s="202" t="s">
        <v>26</v>
      </c>
      <c r="E15" s="202" t="s">
        <v>27</v>
      </c>
      <c r="F15" s="200" t="s">
        <v>28</v>
      </c>
    </row>
    <row r="16" spans="2:6" ht="21" customHeight="1" x14ac:dyDescent="0.2">
      <c r="B16" s="88"/>
      <c r="C16" s="75" t="s">
        <v>29</v>
      </c>
      <c r="D16" s="203"/>
      <c r="E16" s="203"/>
      <c r="F16" s="201"/>
    </row>
    <row r="17" spans="2:6" ht="18.75" customHeight="1" x14ac:dyDescent="0.2">
      <c r="B17" s="26" t="s">
        <v>30</v>
      </c>
      <c r="C17" s="19"/>
      <c r="D17" s="45"/>
      <c r="E17" s="41"/>
      <c r="F17" s="27" t="s">
        <v>31</v>
      </c>
    </row>
    <row r="18" spans="2:6" ht="18.75" customHeight="1" x14ac:dyDescent="0.2">
      <c r="B18" s="28" t="s">
        <v>32</v>
      </c>
      <c r="C18" s="20"/>
      <c r="D18" s="46"/>
      <c r="E18" s="42"/>
      <c r="F18" s="29" t="s">
        <v>31</v>
      </c>
    </row>
    <row r="19" spans="2:6" ht="18.75" customHeight="1" x14ac:dyDescent="0.2">
      <c r="B19" s="28" t="s">
        <v>33</v>
      </c>
      <c r="C19" s="20"/>
      <c r="D19" s="16" t="s">
        <v>34</v>
      </c>
      <c r="E19" s="42" t="s">
        <v>35</v>
      </c>
      <c r="F19" s="29" t="s">
        <v>36</v>
      </c>
    </row>
    <row r="20" spans="2:6" ht="18.75" customHeight="1" x14ac:dyDescent="0.2">
      <c r="B20" s="28" t="s">
        <v>37</v>
      </c>
      <c r="C20" s="20"/>
      <c r="D20" s="46" t="s">
        <v>38</v>
      </c>
      <c r="E20" s="42" t="s">
        <v>35</v>
      </c>
      <c r="F20" s="29" t="s">
        <v>31</v>
      </c>
    </row>
    <row r="21" spans="2:6" ht="18.75" customHeight="1" x14ac:dyDescent="0.2">
      <c r="B21" s="28" t="s">
        <v>39</v>
      </c>
      <c r="C21" s="20"/>
      <c r="D21" s="46"/>
      <c r="E21" s="42"/>
      <c r="F21" s="29" t="s">
        <v>31</v>
      </c>
    </row>
    <row r="22" spans="2:6" ht="18.75" customHeight="1" x14ac:dyDescent="0.2">
      <c r="B22" s="28" t="s">
        <v>40</v>
      </c>
      <c r="C22" s="20"/>
      <c r="D22" s="46" t="s">
        <v>38</v>
      </c>
      <c r="E22" s="42" t="s">
        <v>35</v>
      </c>
      <c r="F22" s="29" t="s">
        <v>31</v>
      </c>
    </row>
    <row r="23" spans="2:6" ht="18.75" customHeight="1" x14ac:dyDescent="0.2">
      <c r="B23" s="28" t="s">
        <v>41</v>
      </c>
      <c r="C23" s="20"/>
      <c r="D23" s="46"/>
      <c r="E23" s="42"/>
      <c r="F23" s="30" t="s">
        <v>36</v>
      </c>
    </row>
    <row r="24" spans="2:6" ht="18.75" customHeight="1" x14ac:dyDescent="0.2">
      <c r="B24" s="28" t="s">
        <v>42</v>
      </c>
      <c r="C24" s="20"/>
      <c r="D24" s="46"/>
      <c r="E24" s="42"/>
      <c r="F24" s="29" t="s">
        <v>31</v>
      </c>
    </row>
    <row r="25" spans="2:6" ht="18.75" customHeight="1" x14ac:dyDescent="0.2">
      <c r="B25" s="28" t="s">
        <v>43</v>
      </c>
      <c r="C25" s="20"/>
      <c r="D25" s="46"/>
      <c r="E25" s="42"/>
      <c r="F25" s="29" t="s">
        <v>31</v>
      </c>
    </row>
    <row r="26" spans="2:6" ht="18.75" customHeight="1" x14ac:dyDescent="0.2">
      <c r="B26" s="28" t="s">
        <v>44</v>
      </c>
      <c r="C26" s="20"/>
      <c r="D26" s="46"/>
      <c r="E26" s="42"/>
      <c r="F26" s="29" t="s">
        <v>31</v>
      </c>
    </row>
    <row r="27" spans="2:6" ht="18.75" customHeight="1" x14ac:dyDescent="0.2">
      <c r="B27" s="31" t="s">
        <v>45</v>
      </c>
      <c r="C27" s="21"/>
      <c r="D27" s="46"/>
      <c r="E27" s="43"/>
      <c r="F27" s="32" t="s">
        <v>31</v>
      </c>
    </row>
    <row r="28" spans="2:6" ht="24" customHeight="1" x14ac:dyDescent="0.2">
      <c r="B28" s="88"/>
      <c r="C28" s="75" t="s">
        <v>46</v>
      </c>
      <c r="D28" s="48"/>
      <c r="E28" s="48"/>
      <c r="F28" s="33"/>
    </row>
    <row r="29" spans="2:6" ht="19.5" customHeight="1" x14ac:dyDescent="0.2">
      <c r="B29" s="26" t="s">
        <v>47</v>
      </c>
      <c r="C29" s="54"/>
      <c r="D29" s="45" t="s">
        <v>38</v>
      </c>
      <c r="E29" s="41" t="s">
        <v>35</v>
      </c>
      <c r="F29" s="27" t="s">
        <v>31</v>
      </c>
    </row>
    <row r="30" spans="2:6" ht="19.5" customHeight="1" x14ac:dyDescent="0.2">
      <c r="B30" s="28" t="s">
        <v>48</v>
      </c>
      <c r="C30" s="55"/>
      <c r="D30" s="46"/>
      <c r="E30" s="42"/>
      <c r="F30" s="29" t="s">
        <v>31</v>
      </c>
    </row>
    <row r="31" spans="2:6" ht="19.5" customHeight="1" x14ac:dyDescent="0.2">
      <c r="B31" s="28" t="s">
        <v>49</v>
      </c>
      <c r="C31" s="55"/>
      <c r="D31" s="46"/>
      <c r="E31" s="42"/>
      <c r="F31" s="29" t="s">
        <v>31</v>
      </c>
    </row>
    <row r="32" spans="2:6" ht="19.5" customHeight="1" x14ac:dyDescent="0.2">
      <c r="B32" s="28" t="s">
        <v>50</v>
      </c>
      <c r="C32" s="55"/>
      <c r="D32" s="46" t="s">
        <v>38</v>
      </c>
      <c r="E32" s="42" t="s">
        <v>35</v>
      </c>
      <c r="F32" s="29" t="s">
        <v>31</v>
      </c>
    </row>
    <row r="33" spans="2:6" ht="19.5" customHeight="1" x14ac:dyDescent="0.2">
      <c r="B33" s="28" t="s">
        <v>51</v>
      </c>
      <c r="C33" s="55"/>
      <c r="D33" s="46"/>
      <c r="E33" s="42"/>
      <c r="F33" s="29" t="s">
        <v>31</v>
      </c>
    </row>
    <row r="34" spans="2:6" ht="19.5" customHeight="1" x14ac:dyDescent="0.2">
      <c r="B34" s="28" t="s">
        <v>52</v>
      </c>
      <c r="C34" s="55"/>
      <c r="D34" s="46"/>
      <c r="E34" s="42"/>
      <c r="F34" s="29" t="s">
        <v>31</v>
      </c>
    </row>
    <row r="35" spans="2:6" ht="19.5" customHeight="1" x14ac:dyDescent="0.2">
      <c r="B35" s="31" t="s">
        <v>53</v>
      </c>
      <c r="C35" s="56"/>
      <c r="D35" s="47"/>
      <c r="E35" s="43"/>
      <c r="F35" s="32" t="s">
        <v>31</v>
      </c>
    </row>
    <row r="36" spans="2:6" ht="23.25" customHeight="1" x14ac:dyDescent="0.2">
      <c r="B36" s="88"/>
      <c r="C36" s="75" t="s">
        <v>54</v>
      </c>
      <c r="D36" s="49"/>
      <c r="E36" s="49"/>
      <c r="F36" s="34"/>
    </row>
    <row r="37" spans="2:6" ht="19.5" customHeight="1" x14ac:dyDescent="0.2">
      <c r="B37" s="26" t="s">
        <v>55</v>
      </c>
      <c r="C37" s="54"/>
      <c r="D37" s="45"/>
      <c r="E37" s="41"/>
      <c r="F37" s="27" t="s">
        <v>31</v>
      </c>
    </row>
    <row r="38" spans="2:6" ht="19.5" customHeight="1" x14ac:dyDescent="0.2">
      <c r="B38" s="173" t="s">
        <v>56</v>
      </c>
      <c r="C38" s="55"/>
      <c r="D38" s="46" t="s">
        <v>38</v>
      </c>
      <c r="E38" s="42" t="s">
        <v>57</v>
      </c>
      <c r="F38" s="29" t="s">
        <v>31</v>
      </c>
    </row>
    <row r="39" spans="2:6" ht="19.5" customHeight="1" x14ac:dyDescent="0.2">
      <c r="B39" s="28" t="s">
        <v>58</v>
      </c>
      <c r="C39" s="55"/>
      <c r="D39" s="46"/>
      <c r="E39" s="42"/>
      <c r="F39" s="29" t="s">
        <v>31</v>
      </c>
    </row>
    <row r="40" spans="2:6" ht="19.5" customHeight="1" x14ac:dyDescent="0.2">
      <c r="B40" s="28" t="s">
        <v>51</v>
      </c>
      <c r="C40" s="55"/>
      <c r="D40" s="46"/>
      <c r="E40" s="42"/>
      <c r="F40" s="29" t="s">
        <v>31</v>
      </c>
    </row>
    <row r="41" spans="2:6" ht="19.5" customHeight="1" x14ac:dyDescent="0.2">
      <c r="B41" s="31" t="s">
        <v>59</v>
      </c>
      <c r="C41" s="56"/>
      <c r="D41" s="47"/>
      <c r="E41" s="43"/>
      <c r="F41" s="32" t="s">
        <v>31</v>
      </c>
    </row>
    <row r="42" spans="2:6" ht="23.25" customHeight="1" x14ac:dyDescent="0.2">
      <c r="B42" s="88"/>
      <c r="C42" s="75" t="s">
        <v>60</v>
      </c>
      <c r="D42" s="50"/>
      <c r="E42" s="50"/>
      <c r="F42" s="35"/>
    </row>
    <row r="43" spans="2:6" ht="19.5" customHeight="1" x14ac:dyDescent="0.2">
      <c r="B43" s="26" t="s">
        <v>61</v>
      </c>
      <c r="C43" s="54"/>
      <c r="D43" s="46"/>
      <c r="E43" s="41"/>
      <c r="F43" s="36" t="s">
        <v>36</v>
      </c>
    </row>
    <row r="44" spans="2:6" ht="19.5" customHeight="1" x14ac:dyDescent="0.2">
      <c r="B44" s="28" t="s">
        <v>62</v>
      </c>
      <c r="C44" s="55"/>
      <c r="D44" s="46"/>
      <c r="E44" s="42"/>
      <c r="F44" s="37" t="s">
        <v>36</v>
      </c>
    </row>
    <row r="45" spans="2:6" ht="19.5" customHeight="1" x14ac:dyDescent="0.2">
      <c r="B45" s="28" t="s">
        <v>63</v>
      </c>
      <c r="C45" s="55"/>
      <c r="D45" s="46"/>
      <c r="E45" s="42"/>
      <c r="F45" s="37" t="s">
        <v>36</v>
      </c>
    </row>
    <row r="46" spans="2:6" ht="19.5" customHeight="1" x14ac:dyDescent="0.2">
      <c r="B46" s="28" t="s">
        <v>64</v>
      </c>
      <c r="C46" s="55"/>
      <c r="D46" s="46"/>
      <c r="E46" s="42"/>
      <c r="F46" s="37" t="s">
        <v>65</v>
      </c>
    </row>
    <row r="47" spans="2:6" ht="19.5" customHeight="1" x14ac:dyDescent="0.2">
      <c r="B47" s="28" t="s">
        <v>66</v>
      </c>
      <c r="C47" s="55"/>
      <c r="D47" s="46"/>
      <c r="E47" s="42"/>
      <c r="F47" s="37" t="s">
        <v>36</v>
      </c>
    </row>
    <row r="48" spans="2:6" ht="19.5" customHeight="1" x14ac:dyDescent="0.2">
      <c r="B48" s="28" t="s">
        <v>67</v>
      </c>
      <c r="C48" s="55"/>
      <c r="D48" s="46"/>
      <c r="E48" s="42"/>
      <c r="F48" s="37" t="s">
        <v>36</v>
      </c>
    </row>
    <row r="49" spans="2:6" ht="21" customHeight="1" x14ac:dyDescent="0.2">
      <c r="B49" s="28" t="s">
        <v>68</v>
      </c>
      <c r="C49" s="55"/>
      <c r="D49" s="46"/>
      <c r="E49" s="42"/>
      <c r="F49" s="37" t="s">
        <v>36</v>
      </c>
    </row>
    <row r="50" spans="2:6" ht="19.5" customHeight="1" x14ac:dyDescent="0.2">
      <c r="B50" s="28" t="s">
        <v>69</v>
      </c>
      <c r="C50" s="55"/>
      <c r="D50" s="46"/>
      <c r="E50" s="42"/>
      <c r="F50" s="37" t="s">
        <v>36</v>
      </c>
    </row>
    <row r="51" spans="2:6" ht="19.5" customHeight="1" x14ac:dyDescent="0.2">
      <c r="B51" s="28" t="s">
        <v>70</v>
      </c>
      <c r="C51" s="55"/>
      <c r="D51" s="46"/>
      <c r="E51" s="42"/>
      <c r="F51" s="37" t="s">
        <v>31</v>
      </c>
    </row>
    <row r="52" spans="2:6" ht="19.5" customHeight="1" x14ac:dyDescent="0.2">
      <c r="B52" s="28" t="s">
        <v>71</v>
      </c>
      <c r="C52" s="55"/>
      <c r="D52" s="46"/>
      <c r="E52" s="42"/>
      <c r="F52" s="37" t="s">
        <v>31</v>
      </c>
    </row>
    <row r="53" spans="2:6" ht="19.5" customHeight="1" x14ac:dyDescent="0.2">
      <c r="B53" s="28" t="s">
        <v>72</v>
      </c>
      <c r="C53" s="55"/>
      <c r="D53" s="46"/>
      <c r="E53" s="42"/>
      <c r="F53" s="37" t="s">
        <v>31</v>
      </c>
    </row>
    <row r="54" spans="2:6" ht="19.5" customHeight="1" x14ac:dyDescent="0.2">
      <c r="B54" s="28" t="s">
        <v>73</v>
      </c>
      <c r="C54" s="55"/>
      <c r="D54" s="46"/>
      <c r="E54" s="42"/>
      <c r="F54" s="37" t="s">
        <v>74</v>
      </c>
    </row>
    <row r="55" spans="2:6" ht="19.5" customHeight="1" x14ac:dyDescent="0.2">
      <c r="B55" s="28" t="s">
        <v>75</v>
      </c>
      <c r="C55" s="55"/>
      <c r="D55" s="46"/>
      <c r="E55" s="42"/>
      <c r="F55" s="37" t="s">
        <v>74</v>
      </c>
    </row>
    <row r="56" spans="2:6" ht="19.5" customHeight="1" x14ac:dyDescent="0.2">
      <c r="B56" s="28" t="s">
        <v>76</v>
      </c>
      <c r="C56" s="55"/>
      <c r="D56" s="46" t="s">
        <v>77</v>
      </c>
      <c r="E56" s="42" t="s">
        <v>57</v>
      </c>
      <c r="F56" s="37" t="s">
        <v>74</v>
      </c>
    </row>
    <row r="57" spans="2:6" ht="19.5" customHeight="1" x14ac:dyDescent="0.2">
      <c r="B57" s="28" t="s">
        <v>78</v>
      </c>
      <c r="C57" s="55"/>
      <c r="D57" s="46"/>
      <c r="E57" s="42"/>
      <c r="F57" s="37" t="s">
        <v>79</v>
      </c>
    </row>
    <row r="58" spans="2:6" ht="19.5" customHeight="1" x14ac:dyDescent="0.2">
      <c r="B58" s="28" t="s">
        <v>80</v>
      </c>
      <c r="C58" s="55"/>
      <c r="D58" s="46"/>
      <c r="E58" s="42"/>
      <c r="F58" s="29" t="s">
        <v>31</v>
      </c>
    </row>
    <row r="59" spans="2:6" ht="19.5" customHeight="1" x14ac:dyDescent="0.2">
      <c r="B59" s="28" t="s">
        <v>81</v>
      </c>
      <c r="C59" s="55"/>
      <c r="D59" s="46"/>
      <c r="E59" s="42"/>
      <c r="F59" s="29" t="s">
        <v>31</v>
      </c>
    </row>
    <row r="60" spans="2:6" ht="19.5" customHeight="1" x14ac:dyDescent="0.2">
      <c r="B60" s="28" t="s">
        <v>82</v>
      </c>
      <c r="C60" s="55"/>
      <c r="D60" s="46"/>
      <c r="E60" s="42"/>
      <c r="F60" s="29" t="s">
        <v>31</v>
      </c>
    </row>
    <row r="61" spans="2:6" ht="19.5" customHeight="1" x14ac:dyDescent="0.2">
      <c r="B61" s="149" t="s">
        <v>83</v>
      </c>
      <c r="C61" s="150"/>
      <c r="D61" s="151"/>
      <c r="E61" s="152"/>
      <c r="F61" s="153" t="s">
        <v>31</v>
      </c>
    </row>
    <row r="62" spans="2:6" ht="19.5" customHeight="1" x14ac:dyDescent="0.2">
      <c r="B62" s="159" t="s">
        <v>84</v>
      </c>
      <c r="C62" s="159"/>
      <c r="D62" s="48"/>
      <c r="E62" s="160"/>
      <c r="F62" s="161" t="s">
        <v>85</v>
      </c>
    </row>
    <row r="63" spans="2:6" ht="19.5" customHeight="1" x14ac:dyDescent="0.2">
      <c r="B63" s="159" t="s">
        <v>86</v>
      </c>
      <c r="C63" s="159"/>
      <c r="D63" s="48"/>
      <c r="E63" s="160"/>
      <c r="F63" s="161" t="s">
        <v>85</v>
      </c>
    </row>
    <row r="64" spans="2:6" ht="19.5" customHeight="1" x14ac:dyDescent="0.2">
      <c r="B64" s="199" t="s">
        <v>87</v>
      </c>
      <c r="C64" s="199"/>
      <c r="D64" s="199"/>
      <c r="E64" s="199"/>
      <c r="F64" s="199"/>
    </row>
    <row r="65" spans="2:6" ht="19.5" customHeight="1" x14ac:dyDescent="0.2">
      <c r="B65" s="159" t="s">
        <v>88</v>
      </c>
      <c r="C65" s="159"/>
      <c r="D65" s="48"/>
      <c r="E65" s="160"/>
      <c r="F65" s="162" t="s">
        <v>89</v>
      </c>
    </row>
    <row r="66" spans="2:6" ht="19.5" customHeight="1" x14ac:dyDescent="0.2">
      <c r="B66" s="154" t="s">
        <v>90</v>
      </c>
      <c r="C66" s="155"/>
      <c r="D66" s="156"/>
      <c r="E66" s="157"/>
      <c r="F66" s="158"/>
    </row>
    <row r="67" spans="2:6" ht="19.5" customHeight="1" x14ac:dyDescent="0.2">
      <c r="B67" s="28" t="s">
        <v>91</v>
      </c>
      <c r="C67" s="20"/>
      <c r="D67" s="46"/>
      <c r="E67" s="42"/>
      <c r="F67" s="37"/>
    </row>
    <row r="68" spans="2:6" ht="19.5" customHeight="1" x14ac:dyDescent="0.2">
      <c r="B68" s="28" t="s">
        <v>92</v>
      </c>
      <c r="C68" s="55"/>
      <c r="D68" s="46"/>
      <c r="E68" s="42"/>
      <c r="F68" s="37" t="s">
        <v>89</v>
      </c>
    </row>
    <row r="69" spans="2:6" ht="15.75" thickBot="1" x14ac:dyDescent="0.25">
      <c r="B69" s="57" t="s">
        <v>93</v>
      </c>
      <c r="C69" s="58"/>
      <c r="D69" s="51" t="s">
        <v>77</v>
      </c>
      <c r="E69" s="44" t="s">
        <v>35</v>
      </c>
      <c r="F69" s="38" t="s">
        <v>94</v>
      </c>
    </row>
    <row r="73" spans="2:6" hidden="1" x14ac:dyDescent="0.2"/>
    <row r="74" spans="2:6" hidden="1" x14ac:dyDescent="0.2">
      <c r="B74" s="15" t="s">
        <v>38</v>
      </c>
    </row>
    <row r="75" spans="2:6" hidden="1" x14ac:dyDescent="0.2">
      <c r="B75" s="16" t="s">
        <v>95</v>
      </c>
    </row>
    <row r="76" spans="2:6" hidden="1" x14ac:dyDescent="0.2">
      <c r="B76" s="16" t="s">
        <v>77</v>
      </c>
    </row>
    <row r="77" spans="2:6" hidden="1" x14ac:dyDescent="0.2"/>
    <row r="78" spans="2:6" hidden="1" x14ac:dyDescent="0.2">
      <c r="B78" t="s">
        <v>35</v>
      </c>
    </row>
    <row r="79" spans="2:6" x14ac:dyDescent="0.2">
      <c r="B79" t="s">
        <v>57</v>
      </c>
    </row>
  </sheetData>
  <mergeCells count="16">
    <mergeCell ref="B9:F9"/>
    <mergeCell ref="B64:F64"/>
    <mergeCell ref="C2:F2"/>
    <mergeCell ref="F15:F16"/>
    <mergeCell ref="E15:E16"/>
    <mergeCell ref="D15:D16"/>
    <mergeCell ref="B13:F13"/>
    <mergeCell ref="B11:F11"/>
    <mergeCell ref="B12:F12"/>
    <mergeCell ref="B10:F10"/>
    <mergeCell ref="B14:F14"/>
    <mergeCell ref="B5:F5"/>
    <mergeCell ref="B4:F4"/>
    <mergeCell ref="B7:F7"/>
    <mergeCell ref="B8:F8"/>
    <mergeCell ref="B6:F6"/>
  </mergeCells>
  <phoneticPr fontId="1" type="noConversion"/>
  <dataValidations count="3">
    <dataValidation type="list" allowBlank="1" showInputMessage="1" showErrorMessage="1" sqref="D37:D41 D65:D69 D43:D63 D29:D35 D17:D18 D20:D27" xr:uid="{00000000-0002-0000-0100-000000000000}">
      <formula1>$B$74:$B$76</formula1>
    </dataValidation>
    <dataValidation type="list" allowBlank="1" showInputMessage="1" showErrorMessage="1" sqref="E17:E27 E65:E69 E43:E63 E37:E41 E29:E35" xr:uid="{00000000-0002-0000-0100-000001000000}">
      <formula1>$B$78:$B$79</formula1>
    </dataValidation>
    <dataValidation type="list" allowBlank="1" showInputMessage="1" showErrorMessage="1" sqref="B64:F64" xr:uid="{8933A08D-59BC-C54F-AC76-4AE60CCD522A}">
      <formula1>INDIRECT($B$24)</formula1>
    </dataValidation>
  </dataValidations>
  <printOptions horizontalCentered="1"/>
  <pageMargins left="0.70866141732283472" right="0.70866141732283472" top="0.74803149606299213" bottom="0.74803149606299213" header="0.31496062992125984" footer="0.31496062992125984"/>
  <pageSetup scale="46"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8"/>
  <sheetViews>
    <sheetView showGridLines="0" topLeftCell="A20" zoomScale="80" zoomScaleNormal="80" workbookViewId="0">
      <selection activeCell="J27" sqref="J27"/>
    </sheetView>
  </sheetViews>
  <sheetFormatPr baseColWidth="10" defaultColWidth="11.42578125" defaultRowHeight="12.75" x14ac:dyDescent="0.2"/>
  <cols>
    <col min="1" max="1" width="4.14062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0" customWidth="1"/>
    <col min="9" max="9" width="14.7109375" customWidth="1"/>
    <col min="10" max="10" width="11.85546875" customWidth="1"/>
    <col min="11" max="11" width="14" customWidth="1"/>
    <col min="12" max="12" width="15.28515625" style="6" customWidth="1"/>
    <col min="13" max="13" width="4.85546875" customWidth="1"/>
  </cols>
  <sheetData>
    <row r="1" spans="2:17" x14ac:dyDescent="0.2">
      <c r="H1"/>
      <c r="L1"/>
    </row>
    <row r="2" spans="2:17" ht="48.75" customHeight="1" x14ac:dyDescent="0.2">
      <c r="B2" s="170"/>
      <c r="C2" s="187" t="s">
        <v>0</v>
      </c>
      <c r="D2" s="187"/>
      <c r="E2" s="187"/>
      <c r="F2" s="187"/>
      <c r="G2" s="187"/>
      <c r="H2" s="187"/>
      <c r="I2" s="187"/>
      <c r="J2" s="187"/>
      <c r="K2" s="187"/>
      <c r="L2" s="187"/>
    </row>
    <row r="3" spans="2:17" ht="24.75" customHeight="1" thickBot="1" x14ac:dyDescent="0.25">
      <c r="C3" s="76"/>
      <c r="D3" s="77"/>
      <c r="E3" s="77"/>
      <c r="F3" s="77"/>
      <c r="G3" s="77"/>
      <c r="H3"/>
      <c r="L3"/>
    </row>
    <row r="4" spans="2:17" ht="103.5" customHeight="1" thickBot="1" x14ac:dyDescent="0.25">
      <c r="B4" s="251" t="s">
        <v>96</v>
      </c>
      <c r="C4" s="252"/>
      <c r="D4" s="252"/>
      <c r="E4" s="252"/>
      <c r="F4" s="252"/>
      <c r="G4" s="252"/>
      <c r="H4" s="252"/>
      <c r="I4" s="252"/>
      <c r="J4" s="252"/>
      <c r="K4" s="252"/>
      <c r="L4" s="253"/>
      <c r="M4" s="1"/>
      <c r="N4" s="1"/>
      <c r="O4" s="1"/>
      <c r="P4" s="1"/>
      <c r="Q4" s="1"/>
    </row>
    <row r="5" spans="2:17" ht="24.75" customHeight="1" x14ac:dyDescent="0.2">
      <c r="B5" s="257" t="s">
        <v>23</v>
      </c>
      <c r="C5" s="246"/>
      <c r="D5" s="246"/>
      <c r="E5" s="246"/>
      <c r="F5" s="246"/>
      <c r="G5" s="246"/>
      <c r="H5" s="246"/>
      <c r="I5" s="246"/>
      <c r="J5" s="246"/>
      <c r="K5" s="246"/>
      <c r="L5" s="247"/>
    </row>
    <row r="6" spans="2:17" ht="18" customHeight="1" x14ac:dyDescent="0.2">
      <c r="B6" s="17" t="s">
        <v>97</v>
      </c>
      <c r="C6" s="52"/>
      <c r="D6" s="52"/>
      <c r="E6" s="52"/>
      <c r="F6" s="52"/>
      <c r="G6" s="52"/>
      <c r="H6" s="59"/>
      <c r="I6" s="52"/>
      <c r="J6" s="52"/>
      <c r="K6" s="52"/>
      <c r="L6" s="53"/>
    </row>
    <row r="7" spans="2:17" x14ac:dyDescent="0.2">
      <c r="B7" s="17" t="s">
        <v>98</v>
      </c>
      <c r="I7" s="2"/>
      <c r="L7" s="5"/>
    </row>
    <row r="8" spans="2:17" x14ac:dyDescent="0.2">
      <c r="B8" s="17" t="s">
        <v>99</v>
      </c>
      <c r="L8" s="5"/>
    </row>
    <row r="9" spans="2:17" x14ac:dyDescent="0.2">
      <c r="B9" s="17" t="s">
        <v>100</v>
      </c>
      <c r="L9" s="5"/>
    </row>
    <row r="10" spans="2:17" ht="18" customHeight="1" x14ac:dyDescent="0.2">
      <c r="B10" s="254" t="s">
        <v>101</v>
      </c>
      <c r="C10" s="255"/>
      <c r="D10" s="255"/>
      <c r="E10" s="255"/>
      <c r="F10" s="255"/>
      <c r="G10" s="255"/>
      <c r="H10" s="255"/>
      <c r="I10" s="255"/>
      <c r="J10" s="255"/>
      <c r="K10" s="255"/>
      <c r="L10" s="256"/>
    </row>
    <row r="11" spans="2:17" x14ac:dyDescent="0.2">
      <c r="B11" s="17" t="s">
        <v>102</v>
      </c>
      <c r="L11" s="5"/>
    </row>
    <row r="12" spans="2:17" ht="7.5" customHeight="1" thickBot="1" x14ac:dyDescent="0.25">
      <c r="B12" s="22"/>
      <c r="C12" s="24"/>
      <c r="D12" s="24"/>
      <c r="E12" s="24"/>
      <c r="F12" s="24"/>
      <c r="G12" s="24"/>
      <c r="H12" s="71"/>
      <c r="I12" s="24"/>
      <c r="J12" s="24"/>
      <c r="K12" s="24"/>
      <c r="L12" s="25"/>
    </row>
    <row r="13" spans="2:17" ht="33.75" customHeight="1" thickBot="1" x14ac:dyDescent="0.25">
      <c r="B13" s="248" t="s">
        <v>103</v>
      </c>
      <c r="C13" s="249"/>
      <c r="D13" s="249"/>
      <c r="E13" s="249"/>
      <c r="F13" s="249"/>
      <c r="G13" s="250"/>
      <c r="H13" s="245" t="s">
        <v>104</v>
      </c>
      <c r="I13" s="246"/>
      <c r="J13" s="246"/>
      <c r="K13" s="246"/>
      <c r="L13" s="247"/>
    </row>
    <row r="14" spans="2:17" ht="40.5" customHeight="1" thickBot="1" x14ac:dyDescent="0.25">
      <c r="B14" s="91" t="s">
        <v>105</v>
      </c>
      <c r="C14" s="258" t="s">
        <v>106</v>
      </c>
      <c r="D14" s="258"/>
      <c r="E14" s="258"/>
      <c r="F14" s="258"/>
      <c r="G14" s="258"/>
      <c r="H14" s="92" t="s">
        <v>107</v>
      </c>
      <c r="I14" s="73" t="s">
        <v>108</v>
      </c>
      <c r="J14" s="73" t="s">
        <v>109</v>
      </c>
      <c r="K14" s="73" t="s">
        <v>110</v>
      </c>
      <c r="L14" s="74" t="s">
        <v>111</v>
      </c>
    </row>
    <row r="15" spans="2:17" ht="113.25" customHeight="1" x14ac:dyDescent="0.2">
      <c r="B15" s="93" t="s">
        <v>29</v>
      </c>
      <c r="C15" s="240" t="s">
        <v>33</v>
      </c>
      <c r="D15" s="240"/>
      <c r="E15" s="240"/>
      <c r="F15" s="240"/>
      <c r="G15" s="240"/>
      <c r="H15" s="94" t="s">
        <v>112</v>
      </c>
      <c r="I15" s="137">
        <v>1</v>
      </c>
      <c r="J15" s="95">
        <v>3</v>
      </c>
      <c r="K15" s="95">
        <f t="shared" ref="K15:K22" si="0">+I15+J15</f>
        <v>4</v>
      </c>
      <c r="L15" s="98" t="str">
        <f t="shared" ref="L15:L22" si="1">IF(K15&lt;=4,"BAJO",IF(K15=5,"MEDIO",IF(K15=6,"ALTO",IF(K15=7,"ALTO","EXTREMO"))))</f>
        <v>BAJO</v>
      </c>
    </row>
    <row r="16" spans="2:17" ht="53.25" customHeight="1" x14ac:dyDescent="0.2">
      <c r="B16" s="96" t="s">
        <v>29</v>
      </c>
      <c r="C16" s="199" t="s">
        <v>37</v>
      </c>
      <c r="D16" s="199"/>
      <c r="E16" s="199"/>
      <c r="F16" s="199"/>
      <c r="G16" s="199"/>
      <c r="H16" s="89" t="s">
        <v>113</v>
      </c>
      <c r="I16" s="97">
        <v>2</v>
      </c>
      <c r="J16" s="90">
        <v>3</v>
      </c>
      <c r="K16" s="90">
        <f t="shared" si="0"/>
        <v>5</v>
      </c>
      <c r="L16" s="99" t="str">
        <f t="shared" si="1"/>
        <v>MEDIO</v>
      </c>
    </row>
    <row r="17" spans="2:14" ht="53.25" customHeight="1" x14ac:dyDescent="0.2">
      <c r="B17" s="96" t="s">
        <v>29</v>
      </c>
      <c r="C17" s="199" t="s">
        <v>40</v>
      </c>
      <c r="D17" s="199"/>
      <c r="E17" s="199"/>
      <c r="F17" s="199"/>
      <c r="G17" s="199"/>
      <c r="H17" s="89" t="s">
        <v>114</v>
      </c>
      <c r="I17" s="97">
        <v>1</v>
      </c>
      <c r="J17" s="90">
        <v>4</v>
      </c>
      <c r="K17" s="90">
        <f t="shared" si="0"/>
        <v>5</v>
      </c>
      <c r="L17" s="99" t="str">
        <f t="shared" si="1"/>
        <v>MEDIO</v>
      </c>
    </row>
    <row r="18" spans="2:14" ht="78.75" customHeight="1" x14ac:dyDescent="0.2">
      <c r="B18" s="96" t="s">
        <v>46</v>
      </c>
      <c r="C18" s="199" t="s">
        <v>47</v>
      </c>
      <c r="D18" s="199"/>
      <c r="E18" s="199"/>
      <c r="F18" s="199"/>
      <c r="G18" s="199"/>
      <c r="H18" s="89" t="s">
        <v>115</v>
      </c>
      <c r="I18" s="97">
        <v>1</v>
      </c>
      <c r="J18" s="90">
        <v>3</v>
      </c>
      <c r="K18" s="90">
        <f t="shared" si="0"/>
        <v>4</v>
      </c>
      <c r="L18" s="99" t="str">
        <f t="shared" si="1"/>
        <v>BAJO</v>
      </c>
    </row>
    <row r="19" spans="2:14" ht="61.5" customHeight="1" x14ac:dyDescent="0.2">
      <c r="B19" s="96" t="s">
        <v>46</v>
      </c>
      <c r="C19" s="199" t="s">
        <v>50</v>
      </c>
      <c r="D19" s="199"/>
      <c r="E19" s="199"/>
      <c r="F19" s="199"/>
      <c r="G19" s="199"/>
      <c r="H19" s="89" t="s">
        <v>116</v>
      </c>
      <c r="I19" s="97">
        <v>1</v>
      </c>
      <c r="J19" s="90">
        <v>3</v>
      </c>
      <c r="K19" s="90">
        <f t="shared" si="0"/>
        <v>4</v>
      </c>
      <c r="L19" s="99" t="str">
        <f t="shared" si="1"/>
        <v>BAJO</v>
      </c>
    </row>
    <row r="20" spans="2:14" ht="90" customHeight="1" x14ac:dyDescent="0.2">
      <c r="B20" s="96" t="s">
        <v>54</v>
      </c>
      <c r="C20" s="199" t="s">
        <v>56</v>
      </c>
      <c r="D20" s="199"/>
      <c r="E20" s="199"/>
      <c r="F20" s="199"/>
      <c r="G20" s="199"/>
      <c r="H20" s="89" t="s">
        <v>117</v>
      </c>
      <c r="I20" s="97">
        <v>1</v>
      </c>
      <c r="J20" s="90">
        <v>3</v>
      </c>
      <c r="K20" s="90">
        <f t="shared" si="0"/>
        <v>4</v>
      </c>
      <c r="L20" s="99" t="str">
        <f t="shared" si="1"/>
        <v>BAJO</v>
      </c>
    </row>
    <row r="21" spans="2:14" ht="53.25" customHeight="1" x14ac:dyDescent="0.2">
      <c r="B21" s="96" t="s">
        <v>60</v>
      </c>
      <c r="C21" s="199" t="s">
        <v>76</v>
      </c>
      <c r="D21" s="199"/>
      <c r="E21" s="199"/>
      <c r="F21" s="199"/>
      <c r="G21" s="199"/>
      <c r="H21" s="89" t="s">
        <v>118</v>
      </c>
      <c r="I21" s="97">
        <v>2</v>
      </c>
      <c r="J21" s="90">
        <v>3</v>
      </c>
      <c r="K21" s="90">
        <f t="shared" si="0"/>
        <v>5</v>
      </c>
      <c r="L21" s="99" t="str">
        <f t="shared" si="1"/>
        <v>MEDIO</v>
      </c>
    </row>
    <row r="22" spans="2:14" ht="60" x14ac:dyDescent="0.2">
      <c r="B22" s="96" t="s">
        <v>60</v>
      </c>
      <c r="C22" s="199" t="s">
        <v>87</v>
      </c>
      <c r="D22" s="199"/>
      <c r="E22" s="199"/>
      <c r="F22" s="199"/>
      <c r="G22" s="199"/>
      <c r="H22" s="163" t="s">
        <v>119</v>
      </c>
      <c r="I22" s="97">
        <v>2</v>
      </c>
      <c r="J22" s="90">
        <v>3</v>
      </c>
      <c r="K22" s="90">
        <f t="shared" si="0"/>
        <v>5</v>
      </c>
      <c r="L22" s="99" t="str">
        <f t="shared" si="1"/>
        <v>MEDIO</v>
      </c>
    </row>
    <row r="23" spans="2:14" ht="53.25" customHeight="1" x14ac:dyDescent="0.2">
      <c r="B23" s="96" t="s">
        <v>60</v>
      </c>
      <c r="C23" s="242" t="s">
        <v>93</v>
      </c>
      <c r="D23" s="243"/>
      <c r="E23" s="243"/>
      <c r="F23" s="243"/>
      <c r="G23" s="244"/>
      <c r="H23" s="89" t="s">
        <v>120</v>
      </c>
      <c r="I23" s="97">
        <v>1</v>
      </c>
      <c r="J23" s="90">
        <v>3</v>
      </c>
      <c r="K23" s="90">
        <f>+I23+J23</f>
        <v>4</v>
      </c>
      <c r="L23" s="99" t="str">
        <f>IF(K23&lt;=4,"BAJO",IF(K23=5,"MEDIO",IF(K23=6,"ALTO",IF(K23=7,"ALTO","EXTREMO"))))</f>
        <v>BAJO</v>
      </c>
    </row>
    <row r="24" spans="2:14" ht="51" customHeight="1" x14ac:dyDescent="0.2">
      <c r="B24" s="96" t="s">
        <v>60</v>
      </c>
      <c r="C24" s="242" t="s">
        <v>91</v>
      </c>
      <c r="D24" s="243"/>
      <c r="E24" s="243"/>
      <c r="F24" s="243"/>
      <c r="G24" s="244"/>
      <c r="H24" s="89" t="s">
        <v>121</v>
      </c>
      <c r="I24" s="97">
        <v>1</v>
      </c>
      <c r="J24" s="90">
        <v>3</v>
      </c>
      <c r="K24" s="90">
        <f>+I24+J24</f>
        <v>4</v>
      </c>
      <c r="L24" s="99" t="str">
        <f>IF(K24&lt;=4,"BAJO",IF(K24=5,"MEDIO",IF(K24=6,"ALTO",IF(K24=7,"ALTO","EXTREMO"))))</f>
        <v>BAJO</v>
      </c>
    </row>
    <row r="25" spans="2:14" ht="26.1" customHeight="1" x14ac:dyDescent="0.2">
      <c r="B25" s="96" t="s">
        <v>60</v>
      </c>
      <c r="C25" s="242" t="s">
        <v>90</v>
      </c>
      <c r="D25" s="243"/>
      <c r="E25" s="243"/>
      <c r="F25" s="243"/>
      <c r="G25" s="244"/>
      <c r="H25" s="89" t="s">
        <v>122</v>
      </c>
      <c r="I25" s="97">
        <v>2</v>
      </c>
      <c r="J25" s="90">
        <v>3</v>
      </c>
      <c r="K25" s="90">
        <f>+I25+J25</f>
        <v>5</v>
      </c>
      <c r="L25" s="99" t="str">
        <f>IF(K25&lt;=4,"BAJO",IF(K25=5,"MEDIO",IF(K25=6,"ALTO",IF(K25=7,"ALTO","EXTREMO"))))</f>
        <v>MEDIO</v>
      </c>
    </row>
    <row r="26" spans="2:14" ht="19.5" customHeight="1" thickBot="1" x14ac:dyDescent="0.25">
      <c r="H26"/>
      <c r="L26"/>
    </row>
    <row r="27" spans="2:14" ht="21" customHeight="1" x14ac:dyDescent="0.2">
      <c r="B27" s="100"/>
      <c r="C27" s="101"/>
      <c r="D27" s="101"/>
      <c r="E27" s="101"/>
      <c r="F27" s="101"/>
      <c r="G27" s="101"/>
      <c r="H27" s="102"/>
      <c r="I27" s="101"/>
      <c r="J27" s="101"/>
      <c r="K27" s="101"/>
      <c r="L27" s="103"/>
    </row>
    <row r="28" spans="2:14" ht="15.75" customHeight="1" x14ac:dyDescent="0.2">
      <c r="B28" s="4"/>
      <c r="C28" s="232"/>
      <c r="D28" s="232"/>
      <c r="E28" s="232"/>
      <c r="H28" s="225"/>
      <c r="I28" s="225"/>
      <c r="L28" s="5"/>
      <c r="N28" s="11"/>
    </row>
    <row r="29" spans="2:14" ht="24.75" customHeight="1" x14ac:dyDescent="0.2">
      <c r="B29" s="239" t="s">
        <v>123</v>
      </c>
      <c r="C29" s="223" t="s">
        <v>124</v>
      </c>
      <c r="D29" s="223"/>
      <c r="E29" s="7" t="s">
        <v>125</v>
      </c>
      <c r="G29" s="241" t="s">
        <v>109</v>
      </c>
      <c r="H29" s="78" t="s">
        <v>126</v>
      </c>
      <c r="I29" s="61" t="s">
        <v>125</v>
      </c>
      <c r="L29" s="5"/>
    </row>
    <row r="30" spans="2:14" ht="18" customHeight="1" x14ac:dyDescent="0.2">
      <c r="B30" s="239"/>
      <c r="C30" s="222" t="s">
        <v>127</v>
      </c>
      <c r="D30" s="222"/>
      <c r="E30" s="9">
        <v>1</v>
      </c>
      <c r="G30" s="241"/>
      <c r="H30" s="9" t="s">
        <v>128</v>
      </c>
      <c r="I30" s="62">
        <v>1</v>
      </c>
      <c r="L30" s="5"/>
    </row>
    <row r="31" spans="2:14" ht="29.25" customHeight="1" x14ac:dyDescent="0.2">
      <c r="B31" s="239"/>
      <c r="C31" s="222" t="s">
        <v>129</v>
      </c>
      <c r="D31" s="222"/>
      <c r="E31" s="9">
        <v>2</v>
      </c>
      <c r="G31" s="241"/>
      <c r="H31" s="9" t="s">
        <v>130</v>
      </c>
      <c r="I31" s="62">
        <v>2</v>
      </c>
      <c r="L31" s="5"/>
    </row>
    <row r="32" spans="2:14" ht="24.75" customHeight="1" x14ac:dyDescent="0.2">
      <c r="B32" s="239"/>
      <c r="C32" s="222" t="s">
        <v>131</v>
      </c>
      <c r="D32" s="222"/>
      <c r="E32" s="9">
        <v>3</v>
      </c>
      <c r="G32" s="241"/>
      <c r="H32" s="9" t="s">
        <v>132</v>
      </c>
      <c r="I32" s="62">
        <v>3</v>
      </c>
      <c r="L32" s="5"/>
    </row>
    <row r="33" spans="2:12" ht="16.5" customHeight="1" x14ac:dyDescent="0.2">
      <c r="B33" s="239"/>
      <c r="C33" s="222" t="s">
        <v>133</v>
      </c>
      <c r="D33" s="222"/>
      <c r="E33" s="9">
        <v>4</v>
      </c>
      <c r="G33" s="241"/>
      <c r="H33" s="9" t="s">
        <v>134</v>
      </c>
      <c r="I33" s="62">
        <v>4</v>
      </c>
      <c r="L33" s="5"/>
    </row>
    <row r="34" spans="2:12" ht="69.75" customHeight="1" x14ac:dyDescent="0.2">
      <c r="B34" s="239"/>
      <c r="C34" s="222" t="s">
        <v>135</v>
      </c>
      <c r="D34" s="222"/>
      <c r="E34" s="9">
        <v>5</v>
      </c>
      <c r="G34" s="241"/>
      <c r="H34" s="9" t="s">
        <v>136</v>
      </c>
      <c r="I34" s="62">
        <v>5</v>
      </c>
      <c r="L34" s="5"/>
    </row>
    <row r="35" spans="2:12" ht="69.75" customHeight="1" x14ac:dyDescent="0.2">
      <c r="B35" s="39"/>
      <c r="C35" s="8"/>
      <c r="D35" s="8"/>
      <c r="E35" s="8"/>
      <c r="G35" s="8"/>
      <c r="H35" s="63"/>
      <c r="I35" s="8"/>
      <c r="J35" s="8"/>
      <c r="K35" s="8"/>
      <c r="L35" s="5"/>
    </row>
    <row r="36" spans="2:12" x14ac:dyDescent="0.2">
      <c r="B36" s="39"/>
      <c r="C36" s="225" t="s">
        <v>137</v>
      </c>
      <c r="D36" s="225"/>
      <c r="E36" s="225"/>
      <c r="F36" s="225"/>
      <c r="G36" s="225"/>
      <c r="H36" s="228"/>
      <c r="I36" s="228"/>
      <c r="J36" s="228"/>
      <c r="K36" s="228"/>
      <c r="L36" s="5"/>
    </row>
    <row r="37" spans="2:12" ht="63.75" x14ac:dyDescent="0.2">
      <c r="B37" s="39"/>
      <c r="C37" s="222" t="s">
        <v>138</v>
      </c>
      <c r="D37" s="222"/>
      <c r="E37" s="222"/>
      <c r="F37" s="40" t="s">
        <v>139</v>
      </c>
      <c r="G37" s="9" t="s">
        <v>140</v>
      </c>
      <c r="H37" s="64" t="s">
        <v>141</v>
      </c>
      <c r="I37" s="222" t="s">
        <v>142</v>
      </c>
      <c r="J37" s="222"/>
      <c r="K37" s="222" t="s">
        <v>143</v>
      </c>
      <c r="L37" s="231"/>
    </row>
    <row r="38" spans="2:12" ht="63.75" x14ac:dyDescent="0.2">
      <c r="B38" s="39"/>
      <c r="C38" s="222" t="s">
        <v>144</v>
      </c>
      <c r="D38" s="222"/>
      <c r="E38" s="222"/>
      <c r="F38" s="9" t="s">
        <v>145</v>
      </c>
      <c r="G38" s="9" t="s">
        <v>146</v>
      </c>
      <c r="H38" s="64" t="s">
        <v>147</v>
      </c>
      <c r="I38" s="222" t="s">
        <v>148</v>
      </c>
      <c r="J38" s="222"/>
      <c r="K38" s="222" t="s">
        <v>149</v>
      </c>
      <c r="L38" s="231"/>
    </row>
    <row r="39" spans="2:12" ht="21.75" customHeight="1" x14ac:dyDescent="0.2">
      <c r="B39" s="4"/>
      <c r="C39" s="223" t="s">
        <v>150</v>
      </c>
      <c r="D39" s="223"/>
      <c r="E39" s="223" t="s">
        <v>125</v>
      </c>
      <c r="F39" s="80" t="s">
        <v>128</v>
      </c>
      <c r="G39" s="80" t="s">
        <v>130</v>
      </c>
      <c r="H39" s="65" t="s">
        <v>132</v>
      </c>
      <c r="I39" s="234" t="s">
        <v>134</v>
      </c>
      <c r="J39" s="234"/>
      <c r="K39" s="223" t="s">
        <v>136</v>
      </c>
      <c r="L39" s="229"/>
    </row>
    <row r="40" spans="2:12" ht="26.25" customHeight="1" x14ac:dyDescent="0.2">
      <c r="B40" s="4"/>
      <c r="C40" s="223"/>
      <c r="D40" s="223"/>
      <c r="E40" s="223"/>
      <c r="F40" s="79">
        <v>1</v>
      </c>
      <c r="G40" s="79">
        <v>2</v>
      </c>
      <c r="H40" s="66">
        <v>3</v>
      </c>
      <c r="I40" s="224">
        <v>4</v>
      </c>
      <c r="J40" s="224"/>
      <c r="K40" s="224">
        <v>5</v>
      </c>
      <c r="L40" s="230"/>
    </row>
    <row r="41" spans="2:12" ht="21" customHeight="1" x14ac:dyDescent="0.2">
      <c r="B41" s="4"/>
      <c r="C41" s="222" t="s">
        <v>127</v>
      </c>
      <c r="D41" s="222"/>
      <c r="E41" s="10">
        <v>1</v>
      </c>
      <c r="F41" s="84">
        <v>2</v>
      </c>
      <c r="G41" s="84">
        <v>3</v>
      </c>
      <c r="H41" s="67">
        <v>4</v>
      </c>
      <c r="I41" s="226">
        <v>5</v>
      </c>
      <c r="J41" s="226"/>
      <c r="K41" s="227">
        <v>6</v>
      </c>
      <c r="L41" s="235"/>
    </row>
    <row r="42" spans="2:12" ht="27" customHeight="1" x14ac:dyDescent="0.2">
      <c r="B42" s="4"/>
      <c r="C42" s="222" t="s">
        <v>129</v>
      </c>
      <c r="D42" s="222"/>
      <c r="E42" s="10">
        <v>2</v>
      </c>
      <c r="F42" s="84">
        <v>3</v>
      </c>
      <c r="G42" s="84">
        <v>4</v>
      </c>
      <c r="H42" s="68">
        <v>5</v>
      </c>
      <c r="I42" s="227">
        <v>6</v>
      </c>
      <c r="J42" s="227"/>
      <c r="K42" s="236">
        <v>7</v>
      </c>
      <c r="L42" s="237"/>
    </row>
    <row r="43" spans="2:12" x14ac:dyDescent="0.2">
      <c r="B43" s="4"/>
      <c r="C43" s="222" t="s">
        <v>131</v>
      </c>
      <c r="D43" s="222"/>
      <c r="E43" s="10">
        <v>3</v>
      </c>
      <c r="F43" s="84">
        <v>4</v>
      </c>
      <c r="G43" s="82">
        <v>5</v>
      </c>
      <c r="H43" s="69">
        <v>6</v>
      </c>
      <c r="I43" s="227">
        <v>7</v>
      </c>
      <c r="J43" s="227"/>
      <c r="K43" s="233">
        <v>8</v>
      </c>
      <c r="L43" s="238"/>
    </row>
    <row r="44" spans="2:12" ht="19.5" customHeight="1" x14ac:dyDescent="0.2">
      <c r="B44" s="4"/>
      <c r="C44" s="222" t="s">
        <v>133</v>
      </c>
      <c r="D44" s="222"/>
      <c r="E44" s="10">
        <v>4</v>
      </c>
      <c r="F44" s="82">
        <v>5</v>
      </c>
      <c r="G44" s="81">
        <v>6</v>
      </c>
      <c r="H44" s="69">
        <v>7</v>
      </c>
      <c r="I44" s="233">
        <v>8</v>
      </c>
      <c r="J44" s="233"/>
      <c r="K44" s="233">
        <v>9</v>
      </c>
      <c r="L44" s="238"/>
    </row>
    <row r="45" spans="2:12" ht="39" customHeight="1" x14ac:dyDescent="0.2">
      <c r="B45" s="4"/>
      <c r="C45" s="222" t="s">
        <v>135</v>
      </c>
      <c r="D45" s="222"/>
      <c r="E45" s="10">
        <v>5</v>
      </c>
      <c r="F45" s="81">
        <v>6</v>
      </c>
      <c r="G45" s="81">
        <v>7</v>
      </c>
      <c r="H45" s="70">
        <v>8</v>
      </c>
      <c r="I45" s="233">
        <v>9</v>
      </c>
      <c r="J45" s="233"/>
      <c r="K45" s="233">
        <v>10</v>
      </c>
      <c r="L45" s="238"/>
    </row>
    <row r="46" spans="2:12" ht="18" customHeight="1" x14ac:dyDescent="0.2">
      <c r="B46" s="4"/>
      <c r="L46" s="5"/>
    </row>
    <row r="47" spans="2:12" ht="18" customHeight="1" x14ac:dyDescent="0.2">
      <c r="B47" s="4"/>
      <c r="G47" s="225" t="s">
        <v>151</v>
      </c>
      <c r="H47" s="225"/>
      <c r="L47" s="5"/>
    </row>
    <row r="48" spans="2:12" ht="18" customHeight="1" x14ac:dyDescent="0.2">
      <c r="B48" s="4"/>
      <c r="G48" s="80" t="s">
        <v>137</v>
      </c>
      <c r="H48" s="12" t="s">
        <v>150</v>
      </c>
      <c r="L48" s="5"/>
    </row>
    <row r="49" spans="2:12" ht="18" customHeight="1" x14ac:dyDescent="0.2">
      <c r="B49" s="4"/>
      <c r="G49" s="87" t="s">
        <v>152</v>
      </c>
      <c r="H49" s="13" t="s">
        <v>153</v>
      </c>
      <c r="L49" s="5"/>
    </row>
    <row r="50" spans="2:12" x14ac:dyDescent="0.2">
      <c r="B50" s="4"/>
      <c r="G50" s="83" t="s">
        <v>154</v>
      </c>
      <c r="H50" s="13" t="s">
        <v>155</v>
      </c>
      <c r="L50" s="5"/>
    </row>
    <row r="51" spans="2:12" x14ac:dyDescent="0.2">
      <c r="B51" s="4"/>
      <c r="G51" s="85">
        <v>5</v>
      </c>
      <c r="H51" s="14" t="s">
        <v>156</v>
      </c>
      <c r="L51" s="5"/>
    </row>
    <row r="52" spans="2:12" x14ac:dyDescent="0.2">
      <c r="B52" s="4"/>
      <c r="G52" s="86" t="s">
        <v>157</v>
      </c>
      <c r="H52" s="13" t="s">
        <v>158</v>
      </c>
      <c r="L52" s="5"/>
    </row>
    <row r="53" spans="2:12" ht="13.5" thickBot="1" x14ac:dyDescent="0.25">
      <c r="B53" s="22"/>
      <c r="C53" s="24"/>
      <c r="D53" s="24"/>
      <c r="E53" s="24"/>
      <c r="F53" s="24"/>
      <c r="G53" s="24"/>
      <c r="H53" s="71"/>
      <c r="I53" s="24"/>
      <c r="J53" s="24"/>
      <c r="K53" s="24"/>
      <c r="L53" s="25"/>
    </row>
    <row r="54" spans="2:12" hidden="1" x14ac:dyDescent="0.2"/>
    <row r="55" spans="2:12" hidden="1" x14ac:dyDescent="0.2"/>
    <row r="57" spans="2:12" x14ac:dyDescent="0.2">
      <c r="B57" s="16" t="s">
        <v>104</v>
      </c>
    </row>
    <row r="58" spans="2:12" x14ac:dyDescent="0.2">
      <c r="B58" s="16" t="s">
        <v>159</v>
      </c>
    </row>
  </sheetData>
  <mergeCells count="57">
    <mergeCell ref="C14:G14"/>
    <mergeCell ref="C16:G16"/>
    <mergeCell ref="C17:G17"/>
    <mergeCell ref="C18:G18"/>
    <mergeCell ref="C19:G19"/>
    <mergeCell ref="C2:L2"/>
    <mergeCell ref="H13:L13"/>
    <mergeCell ref="B13:G13"/>
    <mergeCell ref="B4:L4"/>
    <mergeCell ref="B10:L10"/>
    <mergeCell ref="B5:L5"/>
    <mergeCell ref="B29:B34"/>
    <mergeCell ref="C29:D29"/>
    <mergeCell ref="C30:D30"/>
    <mergeCell ref="C15:G15"/>
    <mergeCell ref="C31:D31"/>
    <mergeCell ref="C32:D32"/>
    <mergeCell ref="C33:D33"/>
    <mergeCell ref="G29:G34"/>
    <mergeCell ref="C20:G20"/>
    <mergeCell ref="C21:G21"/>
    <mergeCell ref="C23:G23"/>
    <mergeCell ref="C24:G24"/>
    <mergeCell ref="C25:G25"/>
    <mergeCell ref="C22:G22"/>
    <mergeCell ref="G47:H47"/>
    <mergeCell ref="C42:D42"/>
    <mergeCell ref="K37:L37"/>
    <mergeCell ref="C45:D45"/>
    <mergeCell ref="C44:D44"/>
    <mergeCell ref="I45:J45"/>
    <mergeCell ref="I39:J39"/>
    <mergeCell ref="I37:J37"/>
    <mergeCell ref="I38:J38"/>
    <mergeCell ref="K41:L41"/>
    <mergeCell ref="K42:L42"/>
    <mergeCell ref="K43:L43"/>
    <mergeCell ref="K44:L44"/>
    <mergeCell ref="K45:L45"/>
    <mergeCell ref="I44:J44"/>
    <mergeCell ref="I43:J43"/>
    <mergeCell ref="C43:D43"/>
    <mergeCell ref="C39:D40"/>
    <mergeCell ref="I40:J40"/>
    <mergeCell ref="H28:I28"/>
    <mergeCell ref="C38:E38"/>
    <mergeCell ref="C41:D41"/>
    <mergeCell ref="I41:J41"/>
    <mergeCell ref="C34:D34"/>
    <mergeCell ref="C37:E37"/>
    <mergeCell ref="I42:J42"/>
    <mergeCell ref="E39:E40"/>
    <mergeCell ref="C36:K36"/>
    <mergeCell ref="K39:L39"/>
    <mergeCell ref="K40:L40"/>
    <mergeCell ref="K38:L38"/>
    <mergeCell ref="C28:E28"/>
  </mergeCells>
  <phoneticPr fontId="1" type="noConversion"/>
  <conditionalFormatting sqref="J15:K25">
    <cfRule type="expression" dxfId="32" priority="1" stopIfTrue="1">
      <formula>"""bajo"""</formula>
    </cfRule>
  </conditionalFormatting>
  <conditionalFormatting sqref="L15:L25">
    <cfRule type="cellIs" dxfId="31" priority="2" stopIfTrue="1" operator="equal">
      <formula>"EXTREMO"</formula>
    </cfRule>
    <cfRule type="cellIs" dxfId="30" priority="3" stopIfTrue="1" operator="equal">
      <formula>"ALTO"</formula>
    </cfRule>
    <cfRule type="cellIs" dxfId="29" priority="4" stopIfTrue="1" operator="equal">
      <formula>"MEDIO"</formula>
    </cfRule>
    <cfRule type="cellIs" dxfId="28" priority="5" stopIfTrue="1" operator="equal">
      <formula>"BAJO"</formula>
    </cfRule>
  </conditionalFormatting>
  <dataValidations count="14">
    <dataValidation type="list" allowBlank="1" showInputMessage="1" showErrorMessage="1" sqref="H13" xr:uid="{00000000-0002-0000-0200-000000000000}">
      <formula1>$B$57:$B$58</formula1>
    </dataValidation>
    <dataValidation type="list" allowBlank="1" showInputMessage="1" showErrorMessage="1" sqref="C15:G15" xr:uid="{00000000-0002-0000-0200-000001000000}">
      <formula1>INDIRECT($B$15)</formula1>
    </dataValidation>
    <dataValidation type="list" allowBlank="1" showInputMessage="1" showErrorMessage="1" sqref="C16:G16" xr:uid="{00000000-0002-0000-0200-000002000000}">
      <formula1>INDIRECT($B$16)</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4000000}">
      <formula1>INDIRECT($B$18)</formula1>
    </dataValidation>
    <dataValidation type="list" allowBlank="1" showInputMessage="1" showErrorMessage="1" sqref="C19:G19" xr:uid="{00000000-0002-0000-0200-000005000000}">
      <formula1>INDIRECT($B$19)</formula1>
    </dataValidation>
    <dataValidation type="list" allowBlank="1" showInputMessage="1" showErrorMessage="1" sqref="C20:G20" xr:uid="{00000000-0002-0000-0200-000006000000}">
      <formula1>INDIRECT($B$20)</formula1>
    </dataValidation>
    <dataValidation type="list" allowBlank="1" showInputMessage="1" showErrorMessage="1" sqref="I15:I21 I23:I25" xr:uid="{00000000-0002-0000-0200-000009000000}">
      <formula1>$E$30:$E$34</formula1>
    </dataValidation>
    <dataValidation type="list" allowBlank="1" showInputMessage="1" showErrorMessage="1" sqref="J15:J21 J23:J25" xr:uid="{00000000-0002-0000-0200-00000A000000}">
      <formula1>$I$30:$I$34</formula1>
    </dataValidation>
    <dataValidation type="list" allowBlank="1" showInputMessage="1" showErrorMessage="1" sqref="C21:G21 C23:C25" xr:uid="{00000000-0002-0000-0200-000007000000}">
      <formula1>INDIRECT($B$21)</formula1>
    </dataValidation>
    <dataValidation type="list" allowBlank="1" showInputMessage="1" showErrorMessage="1" sqref="B15:B25" xr:uid="{00000000-0002-0000-0200-00000B000000}">
      <formula1>"PLANEACIÓN,SELECCIÓN,CONTRATACIÓN,EJECUCIÓN"</formula1>
    </dataValidation>
    <dataValidation type="list" allowBlank="1" showInputMessage="1" showErrorMessage="1" sqref="C22:G22" xr:uid="{AE7E12B7-1A04-6743-BD5D-30DE2E93489B}">
      <formula1>INDIRECT($B$24)</formula1>
    </dataValidation>
    <dataValidation type="list" allowBlank="1" showInputMessage="1" showErrorMessage="1" sqref="I22" xr:uid="{3A99843F-D147-364C-AAE5-D79A832C4FFE}">
      <formula1>$E$29:$E$33</formula1>
    </dataValidation>
    <dataValidation type="list" allowBlank="1" showInputMessage="1" showErrorMessage="1" sqref="J22" xr:uid="{49A983B7-1CCC-0041-8EC0-B4637CAE4D58}">
      <formula1>$I$29:$I$33</formula1>
    </dataValidation>
  </dataValidations>
  <printOptions horizontalCentered="1"/>
  <pageMargins left="0.70866141732283472" right="0.70866141732283472" top="0.74803149606299213" bottom="0.74803149606299213" header="0.31496062992125984" footer="0.31496062992125984"/>
  <pageSetup scale="33"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AI45"/>
  <sheetViews>
    <sheetView showGridLines="0" view="pageLayout" topLeftCell="A12" zoomScale="70" zoomScaleNormal="100" zoomScalePageLayoutView="70" workbookViewId="0">
      <selection activeCell="C17" sqref="C17:F17"/>
    </sheetView>
  </sheetViews>
  <sheetFormatPr baseColWidth="10" defaultColWidth="11.42578125" defaultRowHeight="12.75" x14ac:dyDescent="0.2"/>
  <cols>
    <col min="1" max="1" width="2.85546875" customWidth="1"/>
    <col min="2" max="2" width="24.14062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3" width="14" customWidth="1"/>
    <col min="14" max="14" width="31.28515625" customWidth="1"/>
    <col min="15" max="17" width="14" customWidth="1"/>
    <col min="18" max="18" width="20.85546875" style="6" customWidth="1"/>
  </cols>
  <sheetData>
    <row r="2" spans="2:26" ht="48.75" customHeight="1" x14ac:dyDescent="0.2">
      <c r="B2" s="170"/>
      <c r="C2" s="187" t="s">
        <v>0</v>
      </c>
      <c r="D2" s="187"/>
      <c r="E2" s="187"/>
      <c r="F2" s="187"/>
      <c r="G2" s="187"/>
      <c r="H2" s="187"/>
      <c r="I2" s="187"/>
      <c r="J2" s="187"/>
      <c r="K2" s="187"/>
      <c r="L2" s="187"/>
      <c r="M2" s="187"/>
      <c r="N2" s="187"/>
      <c r="O2" s="187"/>
      <c r="P2" s="187"/>
      <c r="Q2" s="187"/>
      <c r="R2" s="187"/>
    </row>
    <row r="3" spans="2:26" ht="13.5" thickBot="1" x14ac:dyDescent="0.25"/>
    <row r="4" spans="2:26" ht="78.75" customHeight="1" thickBot="1" x14ac:dyDescent="0.25">
      <c r="B4" s="306" t="s">
        <v>96</v>
      </c>
      <c r="C4" s="307"/>
      <c r="D4" s="307"/>
      <c r="E4" s="307"/>
      <c r="F4" s="307"/>
      <c r="G4" s="307"/>
      <c r="H4" s="307"/>
      <c r="I4" s="307"/>
      <c r="J4" s="307"/>
      <c r="K4" s="307"/>
      <c r="L4" s="307"/>
      <c r="M4" s="307"/>
      <c r="N4" s="307"/>
      <c r="O4" s="307"/>
      <c r="P4" s="307"/>
      <c r="Q4" s="307"/>
      <c r="R4" s="308"/>
      <c r="S4" s="1"/>
      <c r="T4" s="1"/>
      <c r="U4" s="1"/>
      <c r="V4" s="1"/>
      <c r="W4" s="1"/>
      <c r="X4" s="1"/>
      <c r="Y4" s="1"/>
      <c r="Z4" s="1"/>
    </row>
    <row r="5" spans="2:26" ht="24.75" customHeight="1" x14ac:dyDescent="0.2">
      <c r="B5" s="309" t="s">
        <v>23</v>
      </c>
      <c r="C5" s="310"/>
      <c r="D5" s="310"/>
      <c r="E5" s="310"/>
      <c r="F5" s="310"/>
      <c r="G5" s="310"/>
      <c r="H5" s="310"/>
      <c r="I5" s="310"/>
      <c r="J5" s="310"/>
      <c r="K5" s="310"/>
      <c r="L5" s="310"/>
      <c r="M5" s="310"/>
      <c r="N5" s="310"/>
      <c r="O5" s="310"/>
      <c r="P5" s="310"/>
      <c r="Q5" s="310"/>
      <c r="R5" s="311"/>
    </row>
    <row r="6" spans="2:26" x14ac:dyDescent="0.2">
      <c r="B6" s="17" t="s">
        <v>160</v>
      </c>
      <c r="I6" s="3"/>
      <c r="R6" s="5"/>
    </row>
    <row r="7" spans="2:26" x14ac:dyDescent="0.2">
      <c r="B7" s="17" t="s">
        <v>161</v>
      </c>
      <c r="R7" s="5"/>
    </row>
    <row r="8" spans="2:26" x14ac:dyDescent="0.2">
      <c r="B8" s="17" t="s">
        <v>162</v>
      </c>
      <c r="R8" s="5"/>
    </row>
    <row r="9" spans="2:26" x14ac:dyDescent="0.2">
      <c r="B9" s="17" t="s">
        <v>163</v>
      </c>
      <c r="R9" s="5"/>
    </row>
    <row r="10" spans="2:26" x14ac:dyDescent="0.2">
      <c r="B10" s="17" t="s">
        <v>164</v>
      </c>
      <c r="R10" s="5"/>
    </row>
    <row r="11" spans="2:26" x14ac:dyDescent="0.2">
      <c r="B11" s="17" t="s">
        <v>165</v>
      </c>
      <c r="R11" s="5"/>
    </row>
    <row r="12" spans="2:26" ht="7.5" customHeight="1" thickBot="1" x14ac:dyDescent="0.25">
      <c r="B12" s="4"/>
      <c r="R12" s="5"/>
    </row>
    <row r="13" spans="2:26" ht="93.75" customHeight="1" thickBot="1" x14ac:dyDescent="0.25">
      <c r="B13" s="72" t="s">
        <v>105</v>
      </c>
      <c r="C13" s="305" t="s">
        <v>106</v>
      </c>
      <c r="D13" s="305"/>
      <c r="E13" s="305"/>
      <c r="F13" s="305"/>
      <c r="G13" s="258" t="s">
        <v>166</v>
      </c>
      <c r="H13" s="258"/>
      <c r="I13" s="73" t="s">
        <v>108</v>
      </c>
      <c r="J13" s="73" t="s">
        <v>109</v>
      </c>
      <c r="K13" s="73" t="s">
        <v>110</v>
      </c>
      <c r="L13" s="73" t="s">
        <v>111</v>
      </c>
      <c r="M13" s="73" t="s">
        <v>167</v>
      </c>
      <c r="N13" s="178" t="s">
        <v>168</v>
      </c>
      <c r="O13" s="73" t="s">
        <v>169</v>
      </c>
      <c r="P13" s="73" t="s">
        <v>170</v>
      </c>
      <c r="Q13" s="73" t="s">
        <v>171</v>
      </c>
      <c r="R13" s="74" t="s">
        <v>172</v>
      </c>
    </row>
    <row r="14" spans="2:26" s="126" customFormat="1" ht="105" customHeight="1" x14ac:dyDescent="0.2">
      <c r="B14" s="136" t="str">
        <f>+EVALUACION!B15</f>
        <v>PLANEACIÓN</v>
      </c>
      <c r="C14" s="304" t="str">
        <f>+EVALUACION!C15</f>
        <v>Inadecuado análisis  económico estimativo del valor del contrato</v>
      </c>
      <c r="D14" s="304"/>
      <c r="E14" s="304"/>
      <c r="F14" s="304"/>
      <c r="G14" s="222" t="s">
        <v>173</v>
      </c>
      <c r="H14" s="222"/>
      <c r="I14" s="137">
        <f>+EVALUACION!I15</f>
        <v>1</v>
      </c>
      <c r="J14" s="137">
        <f>+EVALUACION!J15</f>
        <v>3</v>
      </c>
      <c r="K14" s="137">
        <f>+I14+J14</f>
        <v>4</v>
      </c>
      <c r="L14" s="137" t="str">
        <f>IF(K14&lt;=4,"BAJO",IF(K14=5,"MEDIO",IF(K14=6,"ALTO",IF(K14=7,"ALTO","EXTREMO"))))</f>
        <v>BAJO</v>
      </c>
      <c r="M14" s="137" t="s">
        <v>174</v>
      </c>
      <c r="N14" s="135" t="s">
        <v>175</v>
      </c>
      <c r="O14" s="142" t="s">
        <v>176</v>
      </c>
      <c r="P14" s="142" t="s">
        <v>241</v>
      </c>
      <c r="Q14" s="142" t="s">
        <v>177</v>
      </c>
      <c r="R14" s="143" t="s">
        <v>178</v>
      </c>
    </row>
    <row r="15" spans="2:26" s="126" customFormat="1" ht="105.75" customHeight="1" x14ac:dyDescent="0.2">
      <c r="B15" s="138" t="str">
        <f>+EVALUACION!B16</f>
        <v>PLANEACIÓN</v>
      </c>
      <c r="C15" s="299" t="str">
        <f>+EVALUACION!C16</f>
        <v xml:space="preserve">Inadecuada  descripción del bien o servicio requerido </v>
      </c>
      <c r="D15" s="299"/>
      <c r="E15" s="299"/>
      <c r="F15" s="299"/>
      <c r="G15" s="222" t="s">
        <v>179</v>
      </c>
      <c r="H15" s="222"/>
      <c r="I15" s="97">
        <f>+EVALUACION!I16</f>
        <v>2</v>
      </c>
      <c r="J15" s="97">
        <v>2</v>
      </c>
      <c r="K15" s="97">
        <f>+I15+J15</f>
        <v>4</v>
      </c>
      <c r="L15" s="97" t="str">
        <f>IF(K15&lt;=4,"BAJO",IF(K15=5,"MEDIO",IF(K15=6,"ALTO",IF(K15=7,"ALTO","EXTREMO"))))</f>
        <v>BAJO</v>
      </c>
      <c r="M15" s="97" t="s">
        <v>174</v>
      </c>
      <c r="N15" s="179" t="s">
        <v>175</v>
      </c>
      <c r="O15" s="142" t="s">
        <v>176</v>
      </c>
      <c r="P15" s="142" t="s">
        <v>241</v>
      </c>
      <c r="Q15" s="142" t="s">
        <v>177</v>
      </c>
      <c r="R15" s="143" t="s">
        <v>178</v>
      </c>
    </row>
    <row r="16" spans="2:26" s="126" customFormat="1" ht="96" x14ac:dyDescent="0.2">
      <c r="B16" s="138" t="str">
        <f>+EVALUACION!B17</f>
        <v>PLANEACIÓN</v>
      </c>
      <c r="C16" s="299" t="str">
        <f>+EVALUACION!C17</f>
        <v>Requisitos habilitantes que impidan la selección objetiva</v>
      </c>
      <c r="D16" s="299"/>
      <c r="E16" s="299"/>
      <c r="F16" s="299"/>
      <c r="G16" s="222" t="s">
        <v>180</v>
      </c>
      <c r="H16" s="222"/>
      <c r="I16" s="97">
        <f>+EVALUACION!I17</f>
        <v>1</v>
      </c>
      <c r="J16" s="97">
        <v>2</v>
      </c>
      <c r="K16" s="97">
        <f t="shared" ref="K16:K24" si="0">+I16+J16</f>
        <v>3</v>
      </c>
      <c r="L16" s="97" t="str">
        <f t="shared" ref="L16:L24" si="1">IF(K16&lt;=4,"BAJO",IF(K16=5,"MEDIO",IF(K16=6,"ALTO",IF(K16=7,"ALTO","EXTREMO"))))</f>
        <v>BAJO</v>
      </c>
      <c r="M16" s="97" t="s">
        <v>174</v>
      </c>
      <c r="N16" s="135" t="s">
        <v>181</v>
      </c>
      <c r="O16" s="142" t="s">
        <v>176</v>
      </c>
      <c r="P16" s="142" t="s">
        <v>241</v>
      </c>
      <c r="Q16" s="142" t="s">
        <v>177</v>
      </c>
      <c r="R16" s="143" t="s">
        <v>178</v>
      </c>
    </row>
    <row r="17" spans="2:35" s="126" customFormat="1" ht="155.25" customHeight="1" x14ac:dyDescent="0.2">
      <c r="B17" s="138" t="str">
        <f>+EVALUACION!B18</f>
        <v>SELECCIÓN</v>
      </c>
      <c r="C17" s="299" t="str">
        <f>+EVALUACION!C18</f>
        <v>Inadecuada evaluación de las ofertas y/o verificación de requisitos habilitantes</v>
      </c>
      <c r="D17" s="299"/>
      <c r="E17" s="299"/>
      <c r="F17" s="299"/>
      <c r="G17" s="222" t="s">
        <v>182</v>
      </c>
      <c r="H17" s="222"/>
      <c r="I17" s="97">
        <f>+EVALUACION!I18</f>
        <v>1</v>
      </c>
      <c r="J17" s="97">
        <v>2</v>
      </c>
      <c r="K17" s="97">
        <f t="shared" si="0"/>
        <v>3</v>
      </c>
      <c r="L17" s="97" t="str">
        <f t="shared" si="1"/>
        <v>BAJO</v>
      </c>
      <c r="M17" s="97" t="s">
        <v>183</v>
      </c>
      <c r="N17" s="135" t="s">
        <v>184</v>
      </c>
      <c r="O17" s="135" t="s">
        <v>185</v>
      </c>
      <c r="P17" s="135" t="s">
        <v>186</v>
      </c>
      <c r="Q17" s="135" t="s">
        <v>187</v>
      </c>
      <c r="R17" s="139" t="s">
        <v>178</v>
      </c>
    </row>
    <row r="18" spans="2:35" s="126" customFormat="1" ht="114" customHeight="1" x14ac:dyDescent="0.2">
      <c r="B18" s="138" t="str">
        <f>+EVALUACION!B19</f>
        <v>SELECCIÓN</v>
      </c>
      <c r="C18" s="299" t="str">
        <f>+EVALUACION!C19</f>
        <v>Contestación inoportuna a todas las observaciones formuladas a los documentos de la contratación</v>
      </c>
      <c r="D18" s="299"/>
      <c r="E18" s="299"/>
      <c r="F18" s="299"/>
      <c r="G18" s="222" t="s">
        <v>188</v>
      </c>
      <c r="H18" s="222"/>
      <c r="I18" s="97">
        <f>+EVALUACION!I19</f>
        <v>1</v>
      </c>
      <c r="J18" s="97">
        <v>2</v>
      </c>
      <c r="K18" s="97">
        <f t="shared" si="0"/>
        <v>3</v>
      </c>
      <c r="L18" s="97" t="str">
        <f t="shared" si="1"/>
        <v>BAJO</v>
      </c>
      <c r="M18" s="97" t="s">
        <v>174</v>
      </c>
      <c r="N18" s="135" t="s">
        <v>189</v>
      </c>
      <c r="O18" s="135" t="s">
        <v>242</v>
      </c>
      <c r="P18" s="135" t="s">
        <v>190</v>
      </c>
      <c r="Q18" s="135" t="s">
        <v>191</v>
      </c>
      <c r="R18" s="139" t="s">
        <v>178</v>
      </c>
    </row>
    <row r="19" spans="2:35" s="126" customFormat="1" ht="57.75" customHeight="1" x14ac:dyDescent="0.2">
      <c r="B19" s="138" t="str">
        <f>+EVALUACION!B20</f>
        <v>CONTRATACIÓN</v>
      </c>
      <c r="C19" s="299" t="str">
        <f>+EVALUACION!C20</f>
        <v>Falta de constitución o constitución tardía de la garantía única. Aceptación de garantías que no se ajustan a lo contemplado en el contrato</v>
      </c>
      <c r="D19" s="299"/>
      <c r="E19" s="299"/>
      <c r="F19" s="299"/>
      <c r="G19" s="222" t="s">
        <v>192</v>
      </c>
      <c r="H19" s="222"/>
      <c r="I19" s="97">
        <f>+EVALUACION!I20</f>
        <v>1</v>
      </c>
      <c r="J19" s="97">
        <f>+EVALUACION!J20</f>
        <v>3</v>
      </c>
      <c r="K19" s="97">
        <f t="shared" si="0"/>
        <v>4</v>
      </c>
      <c r="L19" s="97" t="str">
        <f t="shared" si="1"/>
        <v>BAJO</v>
      </c>
      <c r="M19" s="97" t="s">
        <v>174</v>
      </c>
      <c r="N19" s="135" t="s">
        <v>193</v>
      </c>
      <c r="O19" s="135" t="s">
        <v>194</v>
      </c>
      <c r="P19" s="135" t="s">
        <v>195</v>
      </c>
      <c r="Q19" s="135" t="s">
        <v>196</v>
      </c>
      <c r="R19" s="139" t="s">
        <v>178</v>
      </c>
    </row>
    <row r="20" spans="2:35" s="126" customFormat="1" ht="180" x14ac:dyDescent="0.2">
      <c r="B20" s="138" t="str">
        <f>+EVALUACION!B21</f>
        <v>EJECUCIÓN</v>
      </c>
      <c r="C20" s="299" t="str">
        <f>+EVALUACION!C21</f>
        <v>Cambios en el marco regulatorio o normatividad aplicable al proyecto.</v>
      </c>
      <c r="D20" s="299"/>
      <c r="E20" s="299"/>
      <c r="F20" s="299"/>
      <c r="G20" s="222" t="s">
        <v>197</v>
      </c>
      <c r="H20" s="222"/>
      <c r="I20" s="97">
        <f>+EVALUACION!I21</f>
        <v>2</v>
      </c>
      <c r="J20" s="97">
        <v>2</v>
      </c>
      <c r="K20" s="97">
        <f t="shared" si="0"/>
        <v>4</v>
      </c>
      <c r="L20" s="97" t="str">
        <f t="shared" si="1"/>
        <v>BAJO</v>
      </c>
      <c r="M20" s="144" t="s">
        <v>198</v>
      </c>
      <c r="N20" s="145" t="s">
        <v>199</v>
      </c>
      <c r="O20" s="146" t="s">
        <v>200</v>
      </c>
      <c r="P20" s="146" t="s">
        <v>201</v>
      </c>
      <c r="Q20" s="144" t="s">
        <v>202</v>
      </c>
      <c r="R20" s="147" t="s">
        <v>203</v>
      </c>
    </row>
    <row r="21" spans="2:35" s="126" customFormat="1" ht="121.5" x14ac:dyDescent="0.2">
      <c r="B21" s="138" t="str">
        <f>+EVALUACION!B22</f>
        <v>EJECUCIÓN</v>
      </c>
      <c r="C21" s="299" t="s">
        <v>204</v>
      </c>
      <c r="D21" s="299"/>
      <c r="E21" s="299"/>
      <c r="F21" s="299"/>
      <c r="G21" s="222" t="s">
        <v>205</v>
      </c>
      <c r="H21" s="222"/>
      <c r="I21" s="97">
        <v>2</v>
      </c>
      <c r="J21" s="97">
        <v>2</v>
      </c>
      <c r="K21" s="97">
        <f t="shared" si="0"/>
        <v>4</v>
      </c>
      <c r="L21" s="97" t="str">
        <f t="shared" si="1"/>
        <v>BAJO</v>
      </c>
      <c r="M21" s="9" t="s">
        <v>174</v>
      </c>
      <c r="N21" s="145" t="s">
        <v>199</v>
      </c>
      <c r="O21" s="164" t="s">
        <v>206</v>
      </c>
      <c r="P21" s="164" t="s">
        <v>207</v>
      </c>
      <c r="Q21" s="135" t="s">
        <v>208</v>
      </c>
      <c r="R21" s="139" t="s">
        <v>209</v>
      </c>
    </row>
    <row r="22" spans="2:35" s="126" customFormat="1" ht="87" customHeight="1" x14ac:dyDescent="0.2">
      <c r="B22" s="138" t="str">
        <f>+EVALUACION!B23</f>
        <v>EJECUCIÓN</v>
      </c>
      <c r="C22" s="301" t="s">
        <v>210</v>
      </c>
      <c r="D22" s="302"/>
      <c r="E22" s="302"/>
      <c r="F22" s="303"/>
      <c r="G22" s="272" t="s">
        <v>211</v>
      </c>
      <c r="H22" s="274"/>
      <c r="I22" s="97">
        <v>1</v>
      </c>
      <c r="J22" s="90">
        <v>3</v>
      </c>
      <c r="K22" s="90">
        <f t="shared" si="0"/>
        <v>4</v>
      </c>
      <c r="L22" s="99" t="str">
        <f t="shared" si="1"/>
        <v>BAJO</v>
      </c>
      <c r="M22" s="9" t="s">
        <v>174</v>
      </c>
      <c r="N22" s="164" t="s">
        <v>212</v>
      </c>
      <c r="O22" s="164" t="s">
        <v>206</v>
      </c>
      <c r="P22" s="164" t="s">
        <v>207</v>
      </c>
      <c r="Q22" s="144" t="s">
        <v>213</v>
      </c>
      <c r="R22" s="139" t="s">
        <v>209</v>
      </c>
    </row>
    <row r="23" spans="2:35" s="126" customFormat="1" ht="87" customHeight="1" x14ac:dyDescent="0.2">
      <c r="B23" s="138" t="str">
        <f>+EVALUACION!B24</f>
        <v>EJECUCIÓN</v>
      </c>
      <c r="C23" s="301" t="s">
        <v>91</v>
      </c>
      <c r="D23" s="302"/>
      <c r="E23" s="302"/>
      <c r="F23" s="303"/>
      <c r="G23" s="272" t="s">
        <v>214</v>
      </c>
      <c r="H23" s="274"/>
      <c r="I23" s="97">
        <v>1</v>
      </c>
      <c r="J23" s="90">
        <v>3</v>
      </c>
      <c r="K23" s="90">
        <f t="shared" si="0"/>
        <v>4</v>
      </c>
      <c r="L23" s="99" t="str">
        <f t="shared" si="1"/>
        <v>BAJO</v>
      </c>
      <c r="M23" s="9" t="s">
        <v>174</v>
      </c>
      <c r="N23" s="164" t="s">
        <v>212</v>
      </c>
      <c r="O23" s="164" t="s">
        <v>206</v>
      </c>
      <c r="P23" s="164" t="s">
        <v>207</v>
      </c>
      <c r="Q23" s="144" t="s">
        <v>213</v>
      </c>
      <c r="R23" s="139" t="s">
        <v>209</v>
      </c>
    </row>
    <row r="24" spans="2:35" s="126" customFormat="1" ht="87" customHeight="1" x14ac:dyDescent="0.2">
      <c r="B24" s="138" t="str">
        <f>+EVALUACION!B25</f>
        <v>EJECUCIÓN</v>
      </c>
      <c r="C24" s="301" t="s">
        <v>90</v>
      </c>
      <c r="D24" s="302"/>
      <c r="E24" s="302"/>
      <c r="F24" s="303"/>
      <c r="G24" s="272" t="s">
        <v>215</v>
      </c>
      <c r="H24" s="274"/>
      <c r="I24" s="97">
        <v>2</v>
      </c>
      <c r="J24" s="97">
        <v>2</v>
      </c>
      <c r="K24" s="90">
        <f t="shared" si="0"/>
        <v>4</v>
      </c>
      <c r="L24" s="99" t="str">
        <f t="shared" si="1"/>
        <v>BAJO</v>
      </c>
      <c r="M24" s="9" t="s">
        <v>174</v>
      </c>
      <c r="N24" s="164" t="s">
        <v>212</v>
      </c>
      <c r="O24" s="164" t="s">
        <v>206</v>
      </c>
      <c r="P24" s="164" t="s">
        <v>207</v>
      </c>
      <c r="Q24" s="144" t="s">
        <v>216</v>
      </c>
      <c r="R24" s="135" t="s">
        <v>209</v>
      </c>
      <c r="S24"/>
      <c r="T24"/>
      <c r="U24"/>
      <c r="V24"/>
      <c r="W24"/>
      <c r="X24"/>
      <c r="Y24"/>
      <c r="Z24"/>
      <c r="AA24"/>
      <c r="AB24"/>
      <c r="AC24"/>
      <c r="AD24"/>
      <c r="AE24"/>
      <c r="AF24"/>
      <c r="AG24"/>
      <c r="AH24"/>
      <c r="AI24"/>
    </row>
    <row r="25" spans="2:35" s="126" customFormat="1" ht="150.75" customHeight="1" x14ac:dyDescent="0.2">
      <c r="B25" s="166"/>
      <c r="R25" s="165"/>
      <c r="S25"/>
      <c r="T25"/>
      <c r="U25"/>
      <c r="V25"/>
      <c r="W25"/>
      <c r="X25"/>
      <c r="Y25"/>
      <c r="Z25"/>
      <c r="AA25"/>
      <c r="AB25"/>
      <c r="AC25"/>
      <c r="AD25"/>
      <c r="AE25"/>
      <c r="AF25"/>
      <c r="AG25"/>
      <c r="AH25"/>
      <c r="AI25"/>
    </row>
    <row r="26" spans="2:35" ht="12.75" customHeight="1" x14ac:dyDescent="0.2">
      <c r="B26" s="4"/>
      <c r="R26" s="5"/>
    </row>
    <row r="27" spans="2:35" x14ac:dyDescent="0.2">
      <c r="B27" s="4"/>
      <c r="C27" s="271" t="s">
        <v>151</v>
      </c>
      <c r="D27" s="271"/>
      <c r="E27" s="271"/>
      <c r="F27" s="271"/>
      <c r="H27" s="225" t="s">
        <v>217</v>
      </c>
      <c r="I27" s="225"/>
      <c r="J27" s="225"/>
      <c r="K27" s="225"/>
      <c r="L27" s="18"/>
      <c r="M27" s="18"/>
      <c r="N27" s="18"/>
      <c r="O27" s="18"/>
      <c r="P27" s="18"/>
      <c r="Q27" s="18"/>
      <c r="R27" s="5"/>
    </row>
    <row r="28" spans="2:35" ht="19.5" customHeight="1" x14ac:dyDescent="0.2">
      <c r="B28" s="239" t="s">
        <v>123</v>
      </c>
      <c r="C28" s="281" t="s">
        <v>124</v>
      </c>
      <c r="D28" s="300"/>
      <c r="E28" s="282"/>
      <c r="F28" s="7" t="s">
        <v>125</v>
      </c>
      <c r="H28" s="281" t="s">
        <v>126</v>
      </c>
      <c r="I28" s="282"/>
      <c r="J28" s="281" t="s">
        <v>125</v>
      </c>
      <c r="K28" s="282"/>
      <c r="L28" s="8"/>
      <c r="M28" s="8"/>
      <c r="N28" s="225" t="s">
        <v>151</v>
      </c>
      <c r="O28" s="225"/>
      <c r="P28" s="225"/>
      <c r="Q28" s="8"/>
      <c r="R28" s="5"/>
      <c r="T28" s="11"/>
      <c r="U28" s="11"/>
      <c r="V28" s="11"/>
      <c r="W28" s="11"/>
    </row>
    <row r="29" spans="2:35" ht="21" customHeight="1" x14ac:dyDescent="0.2">
      <c r="B29" s="239"/>
      <c r="C29" s="272" t="s">
        <v>127</v>
      </c>
      <c r="D29" s="273"/>
      <c r="E29" s="274"/>
      <c r="F29" s="9">
        <v>1</v>
      </c>
      <c r="H29" s="272" t="s">
        <v>128</v>
      </c>
      <c r="I29" s="274"/>
      <c r="J29" s="272">
        <v>1</v>
      </c>
      <c r="K29" s="274"/>
      <c r="L29" s="8"/>
      <c r="M29" s="8"/>
      <c r="N29" s="267" t="s">
        <v>137</v>
      </c>
      <c r="O29" s="269"/>
      <c r="P29" s="12" t="s">
        <v>150</v>
      </c>
      <c r="Q29" s="8"/>
      <c r="R29" s="5"/>
    </row>
    <row r="30" spans="2:35" ht="15.75" customHeight="1" x14ac:dyDescent="0.2">
      <c r="B30" s="239"/>
      <c r="C30" s="272" t="s">
        <v>129</v>
      </c>
      <c r="D30" s="273"/>
      <c r="E30" s="274"/>
      <c r="F30" s="9">
        <v>2</v>
      </c>
      <c r="H30" s="272" t="s">
        <v>130</v>
      </c>
      <c r="I30" s="274"/>
      <c r="J30" s="272">
        <v>2</v>
      </c>
      <c r="K30" s="274"/>
      <c r="L30" s="8"/>
      <c r="M30" s="8"/>
      <c r="N30" s="295" t="s">
        <v>152</v>
      </c>
      <c r="O30" s="296"/>
      <c r="P30" s="13" t="s">
        <v>153</v>
      </c>
      <c r="Q30" s="8"/>
      <c r="R30" s="5"/>
    </row>
    <row r="31" spans="2:35" ht="24.75" customHeight="1" x14ac:dyDescent="0.2">
      <c r="B31" s="239"/>
      <c r="C31" s="272" t="s">
        <v>131</v>
      </c>
      <c r="D31" s="273"/>
      <c r="E31" s="274"/>
      <c r="F31" s="9">
        <v>3</v>
      </c>
      <c r="H31" s="272" t="s">
        <v>132</v>
      </c>
      <c r="I31" s="274"/>
      <c r="J31" s="272">
        <v>3</v>
      </c>
      <c r="K31" s="274"/>
      <c r="L31" s="8"/>
      <c r="M31" s="8"/>
      <c r="N31" s="297" t="s">
        <v>154</v>
      </c>
      <c r="O31" s="298"/>
      <c r="P31" s="13" t="s">
        <v>155</v>
      </c>
      <c r="Q31" s="8"/>
      <c r="R31" s="5"/>
    </row>
    <row r="32" spans="2:35" ht="18" customHeight="1" x14ac:dyDescent="0.2">
      <c r="B32" s="239"/>
      <c r="C32" s="272" t="s">
        <v>133</v>
      </c>
      <c r="D32" s="273"/>
      <c r="E32" s="274"/>
      <c r="F32" s="9">
        <v>4</v>
      </c>
      <c r="H32" s="272" t="s">
        <v>134</v>
      </c>
      <c r="I32" s="274"/>
      <c r="J32" s="272">
        <v>4</v>
      </c>
      <c r="K32" s="274"/>
      <c r="L32" s="8"/>
      <c r="M32" s="8"/>
      <c r="N32" s="291">
        <v>5</v>
      </c>
      <c r="O32" s="292"/>
      <c r="P32" s="14" t="s">
        <v>156</v>
      </c>
      <c r="Q32" s="8"/>
      <c r="R32" s="5"/>
    </row>
    <row r="33" spans="2:18" ht="21" customHeight="1" thickBot="1" x14ac:dyDescent="0.25">
      <c r="B33" s="239"/>
      <c r="C33" s="272" t="s">
        <v>135</v>
      </c>
      <c r="D33" s="273"/>
      <c r="E33" s="274"/>
      <c r="F33" s="9">
        <v>5</v>
      </c>
      <c r="H33" s="272" t="s">
        <v>136</v>
      </c>
      <c r="I33" s="274"/>
      <c r="J33" s="272">
        <v>5</v>
      </c>
      <c r="K33" s="274"/>
      <c r="L33" s="8"/>
      <c r="M33" s="8"/>
      <c r="N33" s="293" t="s">
        <v>157</v>
      </c>
      <c r="O33" s="294"/>
      <c r="P33" s="23" t="s">
        <v>158</v>
      </c>
      <c r="Q33" s="8"/>
      <c r="R33" s="5"/>
    </row>
    <row r="34" spans="2:18" x14ac:dyDescent="0.2">
      <c r="B34" s="4"/>
      <c r="R34" s="5"/>
    </row>
    <row r="35" spans="2:18" ht="18" customHeight="1" x14ac:dyDescent="0.2">
      <c r="B35" s="4"/>
      <c r="C35" s="225" t="s">
        <v>137</v>
      </c>
      <c r="D35" s="225"/>
      <c r="E35" s="225"/>
      <c r="F35" s="225"/>
      <c r="G35" s="225"/>
      <c r="H35" s="225"/>
      <c r="I35" s="225"/>
      <c r="J35" s="225"/>
      <c r="K35" s="225"/>
      <c r="L35" s="225"/>
      <c r="M35" s="225"/>
      <c r="N35" s="225"/>
      <c r="O35" s="225"/>
      <c r="P35" s="225"/>
      <c r="Q35" s="225"/>
      <c r="R35" s="5"/>
    </row>
    <row r="36" spans="2:18" ht="68.25" customHeight="1" x14ac:dyDescent="0.2">
      <c r="B36" s="4"/>
      <c r="C36" s="272" t="s">
        <v>138</v>
      </c>
      <c r="D36" s="273"/>
      <c r="E36" s="273"/>
      <c r="F36" s="274"/>
      <c r="G36" s="283" t="s">
        <v>139</v>
      </c>
      <c r="H36" s="284"/>
      <c r="I36" s="272" t="s">
        <v>140</v>
      </c>
      <c r="J36" s="273"/>
      <c r="K36" s="274"/>
      <c r="L36" s="283" t="s">
        <v>141</v>
      </c>
      <c r="M36" s="284"/>
      <c r="N36" s="283" t="s">
        <v>142</v>
      </c>
      <c r="O36" s="284"/>
      <c r="P36" s="283" t="s">
        <v>143</v>
      </c>
      <c r="Q36" s="284"/>
      <c r="R36" s="5"/>
    </row>
    <row r="37" spans="2:18" ht="60" customHeight="1" x14ac:dyDescent="0.2">
      <c r="B37" s="4"/>
      <c r="C37" s="272" t="s">
        <v>144</v>
      </c>
      <c r="D37" s="273"/>
      <c r="E37" s="273"/>
      <c r="F37" s="274"/>
      <c r="G37" s="272" t="s">
        <v>145</v>
      </c>
      <c r="H37" s="274"/>
      <c r="I37" s="272" t="s">
        <v>146</v>
      </c>
      <c r="J37" s="273"/>
      <c r="K37" s="274"/>
      <c r="L37" s="283" t="s">
        <v>147</v>
      </c>
      <c r="M37" s="284"/>
      <c r="N37" s="283" t="s">
        <v>148</v>
      </c>
      <c r="O37" s="284"/>
      <c r="P37" s="283" t="s">
        <v>149</v>
      </c>
      <c r="Q37" s="284"/>
      <c r="R37" s="5"/>
    </row>
    <row r="38" spans="2:18" x14ac:dyDescent="0.2">
      <c r="B38" s="4"/>
      <c r="C38" s="285" t="s">
        <v>124</v>
      </c>
      <c r="D38" s="286"/>
      <c r="E38" s="287"/>
      <c r="F38" s="279" t="s">
        <v>125</v>
      </c>
      <c r="G38" s="267" t="s">
        <v>128</v>
      </c>
      <c r="H38" s="269"/>
      <c r="I38" s="267" t="s">
        <v>130</v>
      </c>
      <c r="J38" s="268"/>
      <c r="K38" s="269"/>
      <c r="L38" s="267" t="s">
        <v>132</v>
      </c>
      <c r="M38" s="269"/>
      <c r="N38" s="267" t="s">
        <v>134</v>
      </c>
      <c r="O38" s="269"/>
      <c r="P38" s="281" t="s">
        <v>136</v>
      </c>
      <c r="Q38" s="282"/>
      <c r="R38" s="5"/>
    </row>
    <row r="39" spans="2:18" x14ac:dyDescent="0.2">
      <c r="B39" s="4"/>
      <c r="C39" s="288"/>
      <c r="D39" s="289"/>
      <c r="E39" s="290"/>
      <c r="F39" s="280"/>
      <c r="G39" s="262">
        <v>1</v>
      </c>
      <c r="H39" s="263"/>
      <c r="I39" s="262">
        <v>2</v>
      </c>
      <c r="J39" s="270"/>
      <c r="K39" s="263"/>
      <c r="L39" s="262">
        <v>3</v>
      </c>
      <c r="M39" s="263"/>
      <c r="N39" s="262">
        <v>4</v>
      </c>
      <c r="O39" s="263"/>
      <c r="P39" s="262">
        <v>5</v>
      </c>
      <c r="Q39" s="263"/>
      <c r="R39" s="5"/>
    </row>
    <row r="40" spans="2:18" ht="19.5" customHeight="1" x14ac:dyDescent="0.2">
      <c r="B40" s="4"/>
      <c r="C40" s="272" t="s">
        <v>127</v>
      </c>
      <c r="D40" s="273"/>
      <c r="E40" s="274"/>
      <c r="F40" s="10">
        <v>1</v>
      </c>
      <c r="G40" s="264">
        <v>2</v>
      </c>
      <c r="H40" s="266"/>
      <c r="I40" s="264">
        <v>3</v>
      </c>
      <c r="J40" s="265"/>
      <c r="K40" s="266"/>
      <c r="L40" s="264">
        <v>4</v>
      </c>
      <c r="M40" s="266"/>
      <c r="N40" s="276">
        <v>5</v>
      </c>
      <c r="O40" s="277"/>
      <c r="P40" s="236">
        <v>6</v>
      </c>
      <c r="Q40" s="261"/>
      <c r="R40" s="5"/>
    </row>
    <row r="41" spans="2:18" ht="21.75" customHeight="1" x14ac:dyDescent="0.2">
      <c r="B41" s="4"/>
      <c r="C41" s="272" t="s">
        <v>129</v>
      </c>
      <c r="D41" s="273"/>
      <c r="E41" s="274"/>
      <c r="F41" s="10">
        <v>2</v>
      </c>
      <c r="G41" s="264">
        <v>3</v>
      </c>
      <c r="H41" s="266"/>
      <c r="I41" s="264">
        <v>4</v>
      </c>
      <c r="J41" s="265"/>
      <c r="K41" s="266"/>
      <c r="L41" s="276">
        <v>5</v>
      </c>
      <c r="M41" s="277"/>
      <c r="N41" s="236">
        <v>6</v>
      </c>
      <c r="O41" s="261"/>
      <c r="P41" s="236">
        <v>7</v>
      </c>
      <c r="Q41" s="261"/>
      <c r="R41" s="5"/>
    </row>
    <row r="42" spans="2:18" ht="21" customHeight="1" x14ac:dyDescent="0.2">
      <c r="B42" s="4"/>
      <c r="C42" s="272" t="s">
        <v>131</v>
      </c>
      <c r="D42" s="273"/>
      <c r="E42" s="274"/>
      <c r="F42" s="10">
        <v>3</v>
      </c>
      <c r="G42" s="264">
        <v>4</v>
      </c>
      <c r="H42" s="266"/>
      <c r="I42" s="276">
        <v>5</v>
      </c>
      <c r="J42" s="278"/>
      <c r="K42" s="277"/>
      <c r="L42" s="236">
        <v>6</v>
      </c>
      <c r="M42" s="261"/>
      <c r="N42" s="236">
        <v>7</v>
      </c>
      <c r="O42" s="261"/>
      <c r="P42" s="259">
        <v>8</v>
      </c>
      <c r="Q42" s="260"/>
      <c r="R42" s="5"/>
    </row>
    <row r="43" spans="2:18" ht="21" customHeight="1" x14ac:dyDescent="0.2">
      <c r="B43" s="4"/>
      <c r="C43" s="272" t="s">
        <v>133</v>
      </c>
      <c r="D43" s="273"/>
      <c r="E43" s="274"/>
      <c r="F43" s="10">
        <v>4</v>
      </c>
      <c r="G43" s="276">
        <v>5</v>
      </c>
      <c r="H43" s="277"/>
      <c r="I43" s="236">
        <v>6</v>
      </c>
      <c r="J43" s="275"/>
      <c r="K43" s="261"/>
      <c r="L43" s="236">
        <v>7</v>
      </c>
      <c r="M43" s="261"/>
      <c r="N43" s="259">
        <v>8</v>
      </c>
      <c r="O43" s="260"/>
      <c r="P43" s="259">
        <v>9</v>
      </c>
      <c r="Q43" s="260"/>
      <c r="R43" s="5"/>
    </row>
    <row r="44" spans="2:18" ht="21" customHeight="1" x14ac:dyDescent="0.2">
      <c r="B44" s="4"/>
      <c r="C44" s="272" t="s">
        <v>135</v>
      </c>
      <c r="D44" s="273"/>
      <c r="E44" s="274"/>
      <c r="F44" s="10">
        <v>5</v>
      </c>
      <c r="G44" s="236">
        <v>6</v>
      </c>
      <c r="H44" s="261"/>
      <c r="I44" s="236">
        <v>7</v>
      </c>
      <c r="J44" s="275"/>
      <c r="K44" s="261"/>
      <c r="L44" s="259">
        <v>8</v>
      </c>
      <c r="M44" s="260"/>
      <c r="N44" s="259">
        <v>9</v>
      </c>
      <c r="O44" s="260"/>
      <c r="P44" s="259">
        <v>10</v>
      </c>
      <c r="Q44" s="260"/>
      <c r="R44" s="5"/>
    </row>
    <row r="45" spans="2:18" ht="13.5" thickBot="1" x14ac:dyDescent="0.25">
      <c r="B45" s="22"/>
      <c r="C45" s="24"/>
      <c r="D45" s="24"/>
      <c r="E45" s="24"/>
      <c r="F45" s="24"/>
      <c r="G45" s="24"/>
      <c r="H45" s="24"/>
      <c r="I45" s="24"/>
      <c r="J45" s="24"/>
      <c r="K45" s="24"/>
      <c r="L45" s="24"/>
      <c r="M45" s="24"/>
      <c r="N45" s="24"/>
      <c r="O45" s="24"/>
      <c r="P45" s="24"/>
      <c r="Q45" s="24"/>
      <c r="R45" s="25"/>
    </row>
  </sheetData>
  <mergeCells count="109">
    <mergeCell ref="C14:F14"/>
    <mergeCell ref="C18:F18"/>
    <mergeCell ref="G18:H18"/>
    <mergeCell ref="C2:R2"/>
    <mergeCell ref="C15:F15"/>
    <mergeCell ref="G15:H15"/>
    <mergeCell ref="C13:F13"/>
    <mergeCell ref="C16:F16"/>
    <mergeCell ref="G16:H16"/>
    <mergeCell ref="C17:F17"/>
    <mergeCell ref="G17:H17"/>
    <mergeCell ref="B4:R4"/>
    <mergeCell ref="B5:R5"/>
    <mergeCell ref="G14:H14"/>
    <mergeCell ref="G13:H13"/>
    <mergeCell ref="C36:F36"/>
    <mergeCell ref="C37:F37"/>
    <mergeCell ref="C32:E32"/>
    <mergeCell ref="C33:E33"/>
    <mergeCell ref="G19:H19"/>
    <mergeCell ref="C19:F19"/>
    <mergeCell ref="C20:F20"/>
    <mergeCell ref="G20:H20"/>
    <mergeCell ref="B28:B33"/>
    <mergeCell ref="C28:E28"/>
    <mergeCell ref="H28:I28"/>
    <mergeCell ref="H32:I32"/>
    <mergeCell ref="C29:E29"/>
    <mergeCell ref="C21:F21"/>
    <mergeCell ref="G21:H21"/>
    <mergeCell ref="C22:F22"/>
    <mergeCell ref="C23:F23"/>
    <mergeCell ref="C24:F24"/>
    <mergeCell ref="G22:H22"/>
    <mergeCell ref="G23:H23"/>
    <mergeCell ref="G24:H24"/>
    <mergeCell ref="N28:P28"/>
    <mergeCell ref="N29:O29"/>
    <mergeCell ref="N30:O30"/>
    <mergeCell ref="C31:E31"/>
    <mergeCell ref="H31:I31"/>
    <mergeCell ref="J31:K31"/>
    <mergeCell ref="J28:K28"/>
    <mergeCell ref="N31:O31"/>
    <mergeCell ref="C30:E30"/>
    <mergeCell ref="H30:I30"/>
    <mergeCell ref="H29:I29"/>
    <mergeCell ref="J29:K29"/>
    <mergeCell ref="J30:K30"/>
    <mergeCell ref="N36:O36"/>
    <mergeCell ref="N37:O37"/>
    <mergeCell ref="L36:M36"/>
    <mergeCell ref="L37:M37"/>
    <mergeCell ref="N32:O32"/>
    <mergeCell ref="N33:O33"/>
    <mergeCell ref="G36:H36"/>
    <mergeCell ref="G37:H37"/>
    <mergeCell ref="I36:K36"/>
    <mergeCell ref="H33:I33"/>
    <mergeCell ref="J33:K33"/>
    <mergeCell ref="J32:K32"/>
    <mergeCell ref="N38:O38"/>
    <mergeCell ref="P38:Q38"/>
    <mergeCell ref="L38:M38"/>
    <mergeCell ref="P36:Q36"/>
    <mergeCell ref="P37:Q37"/>
    <mergeCell ref="C35:Q35"/>
    <mergeCell ref="P42:Q42"/>
    <mergeCell ref="P43:Q43"/>
    <mergeCell ref="P44:Q44"/>
    <mergeCell ref="N44:O44"/>
    <mergeCell ref="N39:O39"/>
    <mergeCell ref="N40:O40"/>
    <mergeCell ref="N41:O41"/>
    <mergeCell ref="N42:O42"/>
    <mergeCell ref="N43:O43"/>
    <mergeCell ref="L43:M43"/>
    <mergeCell ref="P40:Q40"/>
    <mergeCell ref="P41:Q41"/>
    <mergeCell ref="L40:M40"/>
    <mergeCell ref="L41:M41"/>
    <mergeCell ref="P39:Q39"/>
    <mergeCell ref="G38:H38"/>
    <mergeCell ref="I37:K37"/>
    <mergeCell ref="C38:E39"/>
    <mergeCell ref="L44:M44"/>
    <mergeCell ref="L42:M42"/>
    <mergeCell ref="L39:M39"/>
    <mergeCell ref="G44:H44"/>
    <mergeCell ref="I41:K41"/>
    <mergeCell ref="I38:K38"/>
    <mergeCell ref="I39:K39"/>
    <mergeCell ref="I40:K40"/>
    <mergeCell ref="C27:F27"/>
    <mergeCell ref="H27:K27"/>
    <mergeCell ref="C43:E43"/>
    <mergeCell ref="C44:E44"/>
    <mergeCell ref="I44:K44"/>
    <mergeCell ref="I43:K43"/>
    <mergeCell ref="G39:H39"/>
    <mergeCell ref="G40:H40"/>
    <mergeCell ref="G41:H41"/>
    <mergeCell ref="G42:H42"/>
    <mergeCell ref="G43:H43"/>
    <mergeCell ref="C40:E40"/>
    <mergeCell ref="C41:E41"/>
    <mergeCell ref="C42:E42"/>
    <mergeCell ref="I42:K42"/>
    <mergeCell ref="F38:F39"/>
  </mergeCells>
  <conditionalFormatting sqref="J14:K24">
    <cfRule type="expression" dxfId="27" priority="5" stopIfTrue="1">
      <formula>"""bajo"""</formula>
    </cfRule>
  </conditionalFormatting>
  <conditionalFormatting sqref="L14:L21">
    <cfRule type="cellIs" dxfId="26" priority="7" stopIfTrue="1" operator="equal">
      <formula>"EXTREMO"</formula>
    </cfRule>
    <cfRule type="cellIs" dxfId="25" priority="8" stopIfTrue="1" operator="equal">
      <formula>"ALTO"</formula>
    </cfRule>
    <cfRule type="cellIs" dxfId="24" priority="9" stopIfTrue="1" operator="equal">
      <formula>"MEDIO"</formula>
    </cfRule>
    <cfRule type="cellIs" dxfId="23" priority="10" stopIfTrue="1" operator="equal">
      <formula>"BAJO"</formula>
    </cfRule>
  </conditionalFormatting>
  <conditionalFormatting sqref="L22:L24">
    <cfRule type="cellIs" dxfId="22" priority="1" stopIfTrue="1" operator="equal">
      <formula>"EXTREMO"</formula>
    </cfRule>
    <cfRule type="cellIs" dxfId="21" priority="2" stopIfTrue="1" operator="equal">
      <formula>"ALTO"</formula>
    </cfRule>
    <cfRule type="cellIs" dxfId="20" priority="3" stopIfTrue="1" operator="equal">
      <formula>"MEDIO"</formula>
    </cfRule>
    <cfRule type="cellIs" dxfId="19" priority="4" stopIfTrue="1" operator="equal">
      <formula>"BAJO"</formula>
    </cfRule>
  </conditionalFormatting>
  <conditionalFormatting sqref="M21:M24">
    <cfRule type="expression" dxfId="18" priority="11" stopIfTrue="1">
      <formula>"""bajo"""</formula>
    </cfRule>
  </conditionalFormatting>
  <conditionalFormatting sqref="M14:Q19">
    <cfRule type="expression" dxfId="17" priority="12" stopIfTrue="1">
      <formula>"""bajo"""</formula>
    </cfRule>
  </conditionalFormatting>
  <dataValidations count="2">
    <dataValidation type="list" allowBlank="1" showInputMessage="1" showErrorMessage="1" sqref="J22:J23" xr:uid="{90ABABBB-37DA-0A47-A1EF-8FF2BBD97A1F}">
      <formula1>$I$30:$I$34</formula1>
    </dataValidation>
    <dataValidation type="list" allowBlank="1" showInputMessage="1" showErrorMessage="1" sqref="I22:I24" xr:uid="{C65157E9-D7A5-C74D-BEF8-F89B834B63F4}">
      <formula1>$E$30:$E$34</formula1>
    </dataValidation>
  </dataValidations>
  <printOptions horizontalCentered="1"/>
  <pageMargins left="0.70866141732283472" right="0.70866141732283472" top="0.74803149606299213" bottom="0.74803149606299213" header="0.31496062992125984" footer="0.31496062992125984"/>
  <pageSetup scale="24" orientation="portrait" horizontalDpi="4294967295"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8"/>
  <sheetViews>
    <sheetView showGridLines="0" tabSelected="1" topLeftCell="B1" zoomScale="85" zoomScaleNormal="85" zoomScaleSheetLayoutView="25" zoomScalePageLayoutView="89" workbookViewId="0">
      <selection activeCell="B21" sqref="B21"/>
    </sheetView>
  </sheetViews>
  <sheetFormatPr baseColWidth="10" defaultColWidth="11.42578125" defaultRowHeight="14.25" x14ac:dyDescent="0.2"/>
  <cols>
    <col min="1" max="1" width="4.28515625" style="106" customWidth="1"/>
    <col min="2" max="2" width="11" style="106" customWidth="1"/>
    <col min="3" max="3" width="42" style="106" customWidth="1"/>
    <col min="4" max="4" width="17.7109375" style="106" customWidth="1"/>
    <col min="5" max="5" width="16.42578125" style="106" customWidth="1"/>
    <col min="6" max="6" width="15.140625" style="106" customWidth="1"/>
    <col min="7" max="7" width="17.42578125" style="106" customWidth="1"/>
    <col min="8" max="8" width="5.140625" style="106" customWidth="1"/>
    <col min="9" max="9" width="4.28515625" style="106" customWidth="1"/>
    <col min="10" max="10" width="5.85546875" style="106" customWidth="1"/>
    <col min="11" max="11" width="7.7109375" style="106" customWidth="1"/>
    <col min="12" max="12" width="14.140625" style="106" customWidth="1"/>
    <col min="13" max="13" width="5.28515625" style="106" customWidth="1"/>
    <col min="14" max="14" width="34.42578125" style="106" customWidth="1"/>
    <col min="15" max="15" width="5.7109375" style="106" customWidth="1"/>
    <col min="16" max="16" width="6.42578125" style="106" customWidth="1"/>
    <col min="17" max="17" width="8.42578125" style="106" customWidth="1"/>
    <col min="18" max="18" width="8.28515625" style="106" customWidth="1"/>
    <col min="19" max="19" width="9.7109375" style="106" customWidth="1"/>
    <col min="20" max="20" width="12.85546875" style="106" customWidth="1"/>
    <col min="21" max="21" width="11.42578125" style="106"/>
    <col min="22" max="22" width="10.7109375" style="106" customWidth="1"/>
    <col min="23" max="23" width="19.42578125" style="106" customWidth="1"/>
    <col min="24" max="24" width="13.85546875" style="106" customWidth="1"/>
    <col min="25" max="16384" width="11.42578125" style="106"/>
  </cols>
  <sheetData>
    <row r="1" spans="2:24" customFormat="1" ht="48.75" customHeight="1" x14ac:dyDescent="0.2">
      <c r="B1" s="170"/>
      <c r="C1" s="187" t="s">
        <v>0</v>
      </c>
      <c r="D1" s="187"/>
      <c r="E1" s="187"/>
      <c r="F1" s="187"/>
      <c r="G1" s="187"/>
      <c r="H1" s="187"/>
      <c r="I1" s="187"/>
      <c r="J1" s="187"/>
      <c r="K1" s="187"/>
      <c r="L1" s="187"/>
      <c r="M1" s="187"/>
      <c r="N1" s="187"/>
      <c r="O1" s="187"/>
      <c r="P1" s="187"/>
      <c r="Q1" s="187"/>
      <c r="R1" s="187"/>
      <c r="S1" s="187"/>
      <c r="T1" s="187"/>
      <c r="U1" s="187"/>
      <c r="V1" s="187"/>
      <c r="W1" s="187"/>
      <c r="X1" s="187"/>
    </row>
    <row r="2" spans="2:24" s="104" customFormat="1" x14ac:dyDescent="0.2">
      <c r="S2" s="105"/>
    </row>
    <row r="3" spans="2:24" s="104" customFormat="1" ht="32.25" customHeight="1" thickBot="1" x14ac:dyDescent="0.25">
      <c r="B3" s="140"/>
      <c r="C3" s="140"/>
      <c r="D3" s="140"/>
      <c r="E3" s="140"/>
      <c r="F3" s="140"/>
      <c r="G3" s="140"/>
      <c r="H3" s="140"/>
      <c r="I3" s="140"/>
      <c r="J3" s="140"/>
      <c r="K3" s="140"/>
      <c r="L3" s="140"/>
      <c r="M3" s="140"/>
      <c r="N3" s="140"/>
      <c r="O3" s="140"/>
      <c r="P3" s="140"/>
      <c r="Q3" s="140"/>
      <c r="R3" s="140"/>
      <c r="S3" s="141"/>
      <c r="T3" s="140"/>
      <c r="U3" s="140"/>
      <c r="V3" s="140"/>
      <c r="W3" s="140"/>
      <c r="X3" s="140"/>
    </row>
    <row r="4" spans="2:24" ht="91.5" customHeight="1" thickBot="1" x14ac:dyDescent="0.25">
      <c r="B4" s="337" t="s">
        <v>96</v>
      </c>
      <c r="C4" s="338"/>
      <c r="D4" s="338"/>
      <c r="E4" s="338"/>
      <c r="F4" s="338"/>
      <c r="G4" s="338"/>
      <c r="H4" s="338"/>
      <c r="I4" s="338"/>
      <c r="J4" s="338"/>
      <c r="K4" s="338"/>
      <c r="L4" s="338"/>
      <c r="M4" s="338"/>
      <c r="N4" s="338"/>
      <c r="O4" s="338"/>
      <c r="P4" s="338"/>
      <c r="Q4" s="338"/>
      <c r="R4" s="338"/>
      <c r="S4" s="338"/>
      <c r="T4" s="338"/>
      <c r="U4" s="338"/>
      <c r="V4" s="338"/>
      <c r="W4" s="338"/>
      <c r="X4" s="339"/>
    </row>
    <row r="5" spans="2:24" ht="18.75" customHeight="1" x14ac:dyDescent="0.2">
      <c r="B5" s="340" t="s">
        <v>23</v>
      </c>
      <c r="C5" s="341"/>
      <c r="D5" s="341"/>
      <c r="E5" s="341"/>
      <c r="F5" s="341"/>
      <c r="G5" s="341"/>
      <c r="H5" s="341"/>
      <c r="I5" s="341"/>
      <c r="J5" s="341"/>
      <c r="K5" s="341"/>
      <c r="L5" s="341"/>
      <c r="M5" s="341"/>
      <c r="N5" s="341"/>
      <c r="O5" s="341"/>
      <c r="P5" s="341"/>
      <c r="Q5" s="341"/>
      <c r="R5" s="341"/>
      <c r="S5" s="341"/>
      <c r="T5" s="341"/>
      <c r="U5" s="341"/>
      <c r="V5" s="341"/>
      <c r="W5" s="341"/>
      <c r="X5" s="342"/>
    </row>
    <row r="6" spans="2:24" ht="21" customHeight="1" x14ac:dyDescent="0.2">
      <c r="B6" s="343" t="s">
        <v>218</v>
      </c>
      <c r="C6" s="344"/>
      <c r="D6" s="344"/>
      <c r="E6" s="344"/>
      <c r="F6" s="344"/>
      <c r="G6" s="344"/>
      <c r="H6" s="344"/>
      <c r="I6" s="344"/>
      <c r="J6" s="344"/>
      <c r="K6" s="344"/>
      <c r="L6" s="344"/>
      <c r="M6" s="344"/>
      <c r="N6" s="344"/>
      <c r="O6" s="344"/>
      <c r="P6" s="344"/>
      <c r="Q6" s="344"/>
      <c r="R6" s="344"/>
      <c r="S6" s="344"/>
      <c r="T6" s="344"/>
      <c r="U6" s="344"/>
      <c r="V6" s="344"/>
      <c r="W6" s="344"/>
      <c r="X6" s="345"/>
    </row>
    <row r="7" spans="2:24" ht="9" customHeight="1" thickBot="1" x14ac:dyDescent="0.25">
      <c r="B7" s="335"/>
      <c r="C7" s="336"/>
      <c r="D7" s="336"/>
      <c r="E7" s="336"/>
      <c r="F7" s="336"/>
      <c r="G7" s="336"/>
      <c r="H7" s="336"/>
      <c r="I7" s="336"/>
      <c r="J7" s="336"/>
      <c r="K7" s="336"/>
      <c r="L7" s="336"/>
      <c r="M7" s="336"/>
      <c r="N7" s="336"/>
      <c r="O7" s="336"/>
      <c r="P7" s="336"/>
      <c r="Q7" s="336"/>
      <c r="R7" s="336"/>
      <c r="X7" s="108"/>
    </row>
    <row r="8" spans="2:24" ht="106.5" customHeight="1" thickBot="1" x14ac:dyDescent="0.25">
      <c r="B8" s="127" t="s">
        <v>219</v>
      </c>
      <c r="C8" s="128" t="s">
        <v>106</v>
      </c>
      <c r="D8" s="129" t="s">
        <v>220</v>
      </c>
      <c r="E8" s="129" t="s">
        <v>221</v>
      </c>
      <c r="F8" s="129" t="s">
        <v>222</v>
      </c>
      <c r="G8" s="128" t="s">
        <v>107</v>
      </c>
      <c r="H8" s="129" t="s">
        <v>123</v>
      </c>
      <c r="I8" s="129" t="s">
        <v>109</v>
      </c>
      <c r="J8" s="129" t="s">
        <v>223</v>
      </c>
      <c r="K8" s="129" t="s">
        <v>111</v>
      </c>
      <c r="L8" s="129" t="s">
        <v>224</v>
      </c>
      <c r="M8" s="128" t="s">
        <v>225</v>
      </c>
      <c r="N8" s="128" t="s">
        <v>166</v>
      </c>
      <c r="O8" s="129" t="s">
        <v>123</v>
      </c>
      <c r="P8" s="129" t="s">
        <v>109</v>
      </c>
      <c r="Q8" s="129" t="s">
        <v>223</v>
      </c>
      <c r="R8" s="129" t="s">
        <v>111</v>
      </c>
      <c r="S8" s="128" t="s">
        <v>167</v>
      </c>
      <c r="T8" s="128" t="s">
        <v>168</v>
      </c>
      <c r="U8" s="128" t="s">
        <v>169</v>
      </c>
      <c r="V8" s="128" t="s">
        <v>170</v>
      </c>
      <c r="W8" s="128" t="s">
        <v>226</v>
      </c>
      <c r="X8" s="130" t="s">
        <v>172</v>
      </c>
    </row>
    <row r="9" spans="2:24" ht="228" x14ac:dyDescent="0.2">
      <c r="B9" s="131">
        <v>1</v>
      </c>
      <c r="C9" s="132" t="str">
        <f>+'EVALUACION CON CONTROLES'!C14:F14</f>
        <v>Inadecuado análisis  económico estimativo del valor del contrato</v>
      </c>
      <c r="D9" s="133" t="str">
        <f>+'EVALUACION CON CONTROLES'!B14</f>
        <v>PLANEACIÓN</v>
      </c>
      <c r="E9" s="133" t="str">
        <f>VLOOKUP(C9,'IDENTIFICACION Y ANALISIS'!$B$17:$F$69,3,FALSE)</f>
        <v xml:space="preserve">General </v>
      </c>
      <c r="F9" s="133" t="str">
        <f>VLOOKUP(C9,'IDENTIFICACION Y ANALISIS'!$B$17:$F$69,4,FALSE)</f>
        <v>Interno</v>
      </c>
      <c r="G9" s="132" t="str">
        <f>+EVALUACION!H15</f>
        <v>Realidad del sector no se refleja en los valores indicados como referencia del servicio, generando reprocesos en el procedimiento desplegado e incluso ocacionando declaratoría desierta o revocatoria de la invitación pública</v>
      </c>
      <c r="H9" s="132">
        <f>+EVALUACION!I15</f>
        <v>1</v>
      </c>
      <c r="I9" s="132">
        <f>+EVALUACION!J15</f>
        <v>3</v>
      </c>
      <c r="J9" s="132">
        <f>+EVALUACION!K15</f>
        <v>4</v>
      </c>
      <c r="K9" s="133" t="str">
        <f>+EVALUACION!L15</f>
        <v>BAJO</v>
      </c>
      <c r="L9" s="174" t="s">
        <v>227</v>
      </c>
      <c r="M9" s="175">
        <v>100</v>
      </c>
      <c r="N9" s="132" t="str">
        <f>+'EVALUACION CON CONTROLES'!G14</f>
        <v>Revision del Presupuesto Oficial Estimado y analisis del estudio del sector.</v>
      </c>
      <c r="O9" s="132">
        <f>+'EVALUACION CON CONTROLES'!I14</f>
        <v>1</v>
      </c>
      <c r="P9" s="132">
        <f>+'EVALUACION CON CONTROLES'!J14</f>
        <v>3</v>
      </c>
      <c r="Q9" s="132">
        <f>+'EVALUACION CON CONTROLES'!K14</f>
        <v>4</v>
      </c>
      <c r="R9" s="133" t="str">
        <f>+'EVALUACION CON CONTROLES'!L14</f>
        <v>BAJO</v>
      </c>
      <c r="S9" s="132" t="str">
        <f>+'EVALUACION CON CONTROLES'!M14</f>
        <v>NO</v>
      </c>
      <c r="T9" s="132" t="str">
        <f>+'EVALUACION CON CONTROLES'!N14</f>
        <v>EQUIPO FORMULADOR /Area técnica que apoya la estructuracion del proceso</v>
      </c>
      <c r="U9" s="132" t="str">
        <f>+'EVALUACION CON CONTROLES'!O14</f>
        <v>Inicio de la etapa de planeacion de la contratacion</v>
      </c>
      <c r="V9" s="132" t="str">
        <f>+'EVALUACION CON CONTROLES'!P14</f>
        <v xml:space="preserve">Mínima cuantía </v>
      </c>
      <c r="W9" s="132" t="str">
        <f>+'EVALUACION CON CONTROLES'!Q14</f>
        <v>A través de las observaciones que se presenten al respecto por parte de los estructuradores y líder de grupo</v>
      </c>
      <c r="X9" s="134" t="str">
        <f>+'EVALUACION CON CONTROLES'!R14</f>
        <v>Permanentemente</v>
      </c>
    </row>
    <row r="10" spans="2:24" ht="114" x14ac:dyDescent="0.2">
      <c r="B10" s="109">
        <v>2</v>
      </c>
      <c r="C10" s="111" t="str">
        <f>+'EVALUACION CON CONTROLES'!C15:F15</f>
        <v xml:space="preserve">Inadecuada  descripción del bien o servicio requerido </v>
      </c>
      <c r="D10" s="110" t="str">
        <f>+'EVALUACION CON CONTROLES'!B15</f>
        <v>PLANEACIÓN</v>
      </c>
      <c r="E10" s="110" t="str">
        <f>VLOOKUP(C10,'IDENTIFICACION Y ANALISIS'!$B$17:$F$69,3,FALSE)</f>
        <v>General</v>
      </c>
      <c r="F10" s="110" t="str">
        <f>VLOOKUP(C10,'IDENTIFICACION Y ANALISIS'!$B$17:$F$69,4,FALSE)</f>
        <v>Interno</v>
      </c>
      <c r="G10" s="111" t="str">
        <f>+EVALUACION!H16</f>
        <v xml:space="preserve">Reprocesos en la selección y atrasos en la planeación de la ejecución </v>
      </c>
      <c r="H10" s="111">
        <f>+EVALUACION!I16</f>
        <v>2</v>
      </c>
      <c r="I10" s="111">
        <f>+EVALUACION!J16</f>
        <v>3</v>
      </c>
      <c r="J10" s="111">
        <f>+EVALUACION!K16</f>
        <v>5</v>
      </c>
      <c r="K10" s="110" t="str">
        <f>+EVALUACION!L16</f>
        <v>MEDIO</v>
      </c>
      <c r="L10" s="111" t="s">
        <v>227</v>
      </c>
      <c r="M10" s="110">
        <v>100</v>
      </c>
      <c r="N10" s="111" t="str">
        <f>+'EVALUACION CON CONTROLES'!G15</f>
        <v>Revisión de las condiciones técnicas del servicio Requerido en la etapa de estructuración para definir de manera clara y específica el servicio requerido</v>
      </c>
      <c r="O10" s="111">
        <f>+'EVALUACION CON CONTROLES'!I15</f>
        <v>2</v>
      </c>
      <c r="P10" s="111">
        <f>+'EVALUACION CON CONTROLES'!J15</f>
        <v>2</v>
      </c>
      <c r="Q10" s="111">
        <f>+'EVALUACION CON CONTROLES'!K15</f>
        <v>4</v>
      </c>
      <c r="R10" s="110" t="str">
        <f>+'EVALUACION CON CONTROLES'!L15</f>
        <v>BAJO</v>
      </c>
      <c r="S10" s="111" t="str">
        <f>+'EVALUACION CON CONTROLES'!M15</f>
        <v>NO</v>
      </c>
      <c r="T10" s="111" t="str">
        <f>+'EVALUACION CON CONTROLES'!N15</f>
        <v>EQUIPO FORMULADOR /Area técnica que apoya la estructuracion del proceso</v>
      </c>
      <c r="U10" s="111" t="str">
        <f>+'EVALUACION CON CONTROLES'!O15</f>
        <v>Inicio de la etapa de planeacion de la contratacion</v>
      </c>
      <c r="V10" s="111" t="str">
        <f>+'EVALUACION CON CONTROLES'!P15</f>
        <v xml:space="preserve">Mínima cuantía </v>
      </c>
      <c r="W10" s="111" t="str">
        <f>+'EVALUACION CON CONTROLES'!Q15</f>
        <v>A través de las observaciones que se presenten al respecto por parte de los estructuradores y líder de grupo</v>
      </c>
      <c r="X10" s="112" t="str">
        <f>+'EVALUACION CON CONTROLES'!R15</f>
        <v>Permanentemente</v>
      </c>
    </row>
    <row r="11" spans="2:24" ht="106.5" customHeight="1" x14ac:dyDescent="0.2">
      <c r="B11" s="109">
        <v>3</v>
      </c>
      <c r="C11" s="111" t="str">
        <f>+'EVALUACION CON CONTROLES'!C16:F16</f>
        <v>Requisitos habilitantes que impidan la selección objetiva</v>
      </c>
      <c r="D11" s="110" t="str">
        <f>+'EVALUACION CON CONTROLES'!B16</f>
        <v>PLANEACIÓN</v>
      </c>
      <c r="E11" s="110" t="str">
        <f>VLOOKUP(C11,'IDENTIFICACION Y ANALISIS'!$B$17:$F$69,3,FALSE)</f>
        <v>General</v>
      </c>
      <c r="F11" s="110" t="str">
        <f>VLOOKUP(C11,'IDENTIFICACION Y ANALISIS'!$B$17:$F$69,4,FALSE)</f>
        <v>Interno</v>
      </c>
      <c r="G11" s="111" t="str">
        <f>+EVALUACION!H17</f>
        <v>Declaratoria desierta del proceso de selección y/o revocatoria de la invitación pública</v>
      </c>
      <c r="H11" s="111">
        <f>+EVALUACION!I17</f>
        <v>1</v>
      </c>
      <c r="I11" s="111">
        <f>+EVALUACION!J17</f>
        <v>4</v>
      </c>
      <c r="J11" s="111">
        <f>+EVALUACION!K17</f>
        <v>5</v>
      </c>
      <c r="K11" s="110" t="str">
        <f>+EVALUACION!L17</f>
        <v>MEDIO</v>
      </c>
      <c r="L11" s="111" t="s">
        <v>227</v>
      </c>
      <c r="M11" s="110">
        <v>100</v>
      </c>
      <c r="N11" s="111" t="str">
        <f>+'EVALUACION CON CONTROLES'!G16</f>
        <v>Mesas de trabajo con equipo interdisciplinario estructurador que garanticen los requisitos habilitantes se ajusten al servicio a contratar</v>
      </c>
      <c r="O11" s="111">
        <f>+'EVALUACION CON CONTROLES'!I16</f>
        <v>1</v>
      </c>
      <c r="P11" s="111">
        <f>+'EVALUACION CON CONTROLES'!J16</f>
        <v>2</v>
      </c>
      <c r="Q11" s="111">
        <f>+'EVALUACION CON CONTROLES'!K16</f>
        <v>3</v>
      </c>
      <c r="R11" s="110" t="str">
        <f>+'EVALUACION CON CONTROLES'!L16</f>
        <v>BAJO</v>
      </c>
      <c r="S11" s="111" t="str">
        <f>+'EVALUACION CON CONTROLES'!M16</f>
        <v>NO</v>
      </c>
      <c r="T11" s="111" t="str">
        <f>+'EVALUACION CON CONTROLES'!N16</f>
        <v xml:space="preserve">EQUIPO FORMULADOR </v>
      </c>
      <c r="U11" s="111" t="str">
        <f>+'EVALUACION CON CONTROLES'!O16</f>
        <v>Inicio de la etapa de planeacion de la contratacion</v>
      </c>
      <c r="V11" s="111" t="str">
        <f>+'EVALUACION CON CONTROLES'!P16</f>
        <v xml:space="preserve">Mínima cuantía </v>
      </c>
      <c r="W11" s="111" t="str">
        <f>+'EVALUACION CON CONTROLES'!Q16</f>
        <v>A través de las observaciones que se presenten al respecto por parte de los estructuradores y líder de grupo</v>
      </c>
      <c r="X11" s="112" t="str">
        <f>+'EVALUACION CON CONTROLES'!R16</f>
        <v>Permanentemente</v>
      </c>
    </row>
    <row r="12" spans="2:24" ht="199.5" x14ac:dyDescent="0.2">
      <c r="B12" s="109">
        <v>4</v>
      </c>
      <c r="C12" s="111" t="str">
        <f>+'EVALUACION CON CONTROLES'!C17:F17</f>
        <v>Inadecuada evaluación de las ofertas y/o verificación de requisitos habilitantes</v>
      </c>
      <c r="D12" s="110" t="str">
        <f>+'EVALUACION CON CONTROLES'!B17</f>
        <v>SELECCIÓN</v>
      </c>
      <c r="E12" s="110" t="str">
        <f>VLOOKUP(C12,'IDENTIFICACION Y ANALISIS'!$B$17:$F$69,3,FALSE)</f>
        <v>General</v>
      </c>
      <c r="F12" s="110" t="str">
        <f>VLOOKUP(C12,'IDENTIFICACION Y ANALISIS'!$B$17:$F$69,4,FALSE)</f>
        <v>Interno</v>
      </c>
      <c r="G12" s="111" t="str">
        <f>+EVALUACION!H18</f>
        <v>Selección de contratista que no cumple con requisitos de la invitación pública, incumplimiento del objeto contractual. Investigaciones, liquidaciones anticipadas, imposición de multas</v>
      </c>
      <c r="H12" s="111">
        <f>+EVALUACION!I18</f>
        <v>1</v>
      </c>
      <c r="I12" s="111">
        <f>+EVALUACION!J18</f>
        <v>3</v>
      </c>
      <c r="J12" s="111">
        <f>+EVALUACION!K18</f>
        <v>4</v>
      </c>
      <c r="K12" s="110" t="str">
        <f>+EVALUACION!L18</f>
        <v>BAJO</v>
      </c>
      <c r="L12" s="111" t="s">
        <v>227</v>
      </c>
      <c r="M12" s="110">
        <v>100</v>
      </c>
      <c r="N12" s="111" t="str">
        <f>+'EVALUACION CON CONTROLES'!G17</f>
        <v>Abogado líder y comité evaluador debe verificar con comités evaluadores las evaluación realizadas, previo a su publicación en el secop ii, así mismo, el ordenador del gasto seleccionará personal que cuente con experiencia en la evaluación de ofertas de este tipo de servicio requerido</v>
      </c>
      <c r="O12" s="111">
        <f>+'EVALUACION CON CONTROLES'!I17</f>
        <v>1</v>
      </c>
      <c r="P12" s="111">
        <f>+'EVALUACION CON CONTROLES'!J17</f>
        <v>2</v>
      </c>
      <c r="Q12" s="111">
        <f>+'EVALUACION CON CONTROLES'!K17</f>
        <v>3</v>
      </c>
      <c r="R12" s="110" t="str">
        <f>+'EVALUACION CON CONTROLES'!L17</f>
        <v>BAJO</v>
      </c>
      <c r="S12" s="111" t="str">
        <f>+'EVALUACION CON CONTROLES'!M17</f>
        <v xml:space="preserve">NO </v>
      </c>
      <c r="T12" s="111" t="str">
        <f>+'EVALUACION CON CONTROLES'!N17</f>
        <v xml:space="preserve">Comité evaluador y Abogado responsable del proceso  </v>
      </c>
      <c r="U12" s="111" t="str">
        <f>+'EVALUACION CON CONTROLES'!O17</f>
        <v xml:space="preserve">desde inicio fase evaluación </v>
      </c>
      <c r="V12" s="111" t="str">
        <f>+'EVALUACION CON CONTROLES'!P17</f>
        <v>hasta antes de la aceptación de la oferta</v>
      </c>
      <c r="W12" s="111" t="str">
        <f>+'EVALUACION CON CONTROLES'!Q17</f>
        <v>Reuniones programadas con comité evaluador</v>
      </c>
      <c r="X12" s="112" t="str">
        <f>+'EVALUACION CON CONTROLES'!R17</f>
        <v>Permanentemente</v>
      </c>
    </row>
    <row r="13" spans="2:24" ht="106.5" customHeight="1" x14ac:dyDescent="0.2">
      <c r="B13" s="109">
        <v>5</v>
      </c>
      <c r="C13" s="111" t="str">
        <f>+'EVALUACION CON CONTROLES'!C18:F18</f>
        <v>Contestación inoportuna a todas las observaciones formuladas a los documentos de la contratación</v>
      </c>
      <c r="D13" s="110" t="str">
        <f>+'EVALUACION CON CONTROLES'!B18</f>
        <v>SELECCIÓN</v>
      </c>
      <c r="E13" s="110" t="str">
        <f>VLOOKUP(C13,'IDENTIFICACION Y ANALISIS'!$B$17:$F$69,3,FALSE)</f>
        <v>General</v>
      </c>
      <c r="F13" s="110" t="str">
        <f>VLOOKUP(C13,'IDENTIFICACION Y ANALISIS'!$B$17:$F$69,4,FALSE)</f>
        <v>Interno</v>
      </c>
      <c r="G13" s="111" t="str">
        <f>+EVALUACION!H19</f>
        <v>Vulneración de los principios de la contratación estatal, proceso viciado con altas probabilidades de revocar invitación pública.</v>
      </c>
      <c r="H13" s="111">
        <f>+EVALUACION!I19</f>
        <v>1</v>
      </c>
      <c r="I13" s="111">
        <f>+EVALUACION!J19</f>
        <v>3</v>
      </c>
      <c r="J13" s="111">
        <f>+EVALUACION!K19</f>
        <v>4</v>
      </c>
      <c r="K13" s="110" t="str">
        <f>+EVALUACION!L19</f>
        <v>BAJO</v>
      </c>
      <c r="L13" s="176"/>
      <c r="M13" s="177">
        <v>100</v>
      </c>
      <c r="N13" s="111" t="str">
        <f>+'EVALUACION CON CONTROLES'!G18</f>
        <v>Revisión permanente de las observaciones recibidas a través del secop ii y del cronograma del proceso</v>
      </c>
      <c r="O13" s="111">
        <f>+'EVALUACION CON CONTROLES'!I18</f>
        <v>1</v>
      </c>
      <c r="P13" s="111">
        <f>+'EVALUACION CON CONTROLES'!J18</f>
        <v>2</v>
      </c>
      <c r="Q13" s="111">
        <f>+'EVALUACION CON CONTROLES'!K18</f>
        <v>3</v>
      </c>
      <c r="R13" s="110" t="str">
        <f>+'EVALUACION CON CONTROLES'!L18</f>
        <v>BAJO</v>
      </c>
      <c r="S13" s="111" t="str">
        <f>+'EVALUACION CON CONTROLES'!M18</f>
        <v>NO</v>
      </c>
      <c r="T13" s="111" t="str">
        <f>+'EVALUACION CON CONTROLES'!N18</f>
        <v>Abogado responsable del proceso y equipos estructuradores y evaluadores</v>
      </c>
      <c r="U13" s="111" t="str">
        <f>+'EVALUACION CON CONTROLES'!O18</f>
        <v xml:space="preserve">Mínima Cuantía </v>
      </c>
      <c r="V13" s="111" t="str">
        <f>+'EVALUACION CON CONTROLES'!P18</f>
        <v>hasta la aceptación de oferta del proceso</v>
      </c>
      <c r="W13" s="111" t="str">
        <f>+'EVALUACION CON CONTROLES'!Q18</f>
        <v>Revisión periódica del proceso en secop ii - mensajes recibidos y observaciones</v>
      </c>
      <c r="X13" s="112" t="str">
        <f>+'EVALUACION CON CONTROLES'!R18</f>
        <v>Permanentemente</v>
      </c>
    </row>
    <row r="14" spans="2:24" ht="142.5" x14ac:dyDescent="0.2">
      <c r="B14" s="109">
        <v>6</v>
      </c>
      <c r="C14" s="111" t="str">
        <f>+'EVALUACION CON CONTROLES'!C19:F19</f>
        <v>Falta de constitución o constitución tardía de la garantía única. Aceptación de garantías que no se ajustan a lo contemplado en el contrato</v>
      </c>
      <c r="D14" s="110" t="str">
        <f>+'EVALUACION CON CONTROLES'!B19</f>
        <v>CONTRATACIÓN</v>
      </c>
      <c r="E14" s="110" t="str">
        <f>VLOOKUP(C14,'IDENTIFICACION Y ANALISIS'!$B$17:$F$69,3,FALSE)</f>
        <v>General</v>
      </c>
      <c r="F14" s="110" t="str">
        <f>VLOOKUP(C14,'IDENTIFICACION Y ANALISIS'!$B$17:$F$69,4,FALSE)</f>
        <v>Externo</v>
      </c>
      <c r="G14" s="111" t="str">
        <f>+EVALUACION!H20</f>
        <v>Retraso en el inicio de la ejecución contractual,  Imposibilidad de hacer exigibles garantías por no cumplir con condiciones exigidas</v>
      </c>
      <c r="H14" s="111">
        <f>+EVALUACION!I20</f>
        <v>1</v>
      </c>
      <c r="I14" s="111">
        <f>+EVALUACION!J20</f>
        <v>3</v>
      </c>
      <c r="J14" s="111">
        <f>+EVALUACION!K20</f>
        <v>4</v>
      </c>
      <c r="K14" s="110" t="str">
        <f>+EVALUACION!L20</f>
        <v>BAJO</v>
      </c>
      <c r="L14" s="111" t="s">
        <v>228</v>
      </c>
      <c r="M14" s="110">
        <v>100</v>
      </c>
      <c r="N14" s="111" t="str">
        <f>+'EVALUACION CON CONTROLES'!G19</f>
        <v xml:space="preserve">Establecer plazos perentorios para el cumplimiento de requisitos de ejecución  </v>
      </c>
      <c r="O14" s="111">
        <f>+'EVALUACION CON CONTROLES'!I19</f>
        <v>1</v>
      </c>
      <c r="P14" s="111">
        <f>+'EVALUACION CON CONTROLES'!J19</f>
        <v>3</v>
      </c>
      <c r="Q14" s="111">
        <f>+'EVALUACION CON CONTROLES'!K19</f>
        <v>4</v>
      </c>
      <c r="R14" s="110" t="str">
        <f>+'EVALUACION CON CONTROLES'!L19</f>
        <v>BAJO</v>
      </c>
      <c r="S14" s="111" t="str">
        <f>+'EVALUACION CON CONTROLES'!M19</f>
        <v>NO</v>
      </c>
      <c r="T14" s="111" t="str">
        <f>+'EVALUACION CON CONTROLES'!N19</f>
        <v xml:space="preserve">Abogado responsable del proceso  </v>
      </c>
      <c r="U14" s="111" t="str">
        <f>+'EVALUACION CON CONTROLES'!O19</f>
        <v>Desde la publicación de la aceptación de oferta</v>
      </c>
      <c r="V14" s="111" t="str">
        <f>+'EVALUACION CON CONTROLES'!P19</f>
        <v>Hasta cumplido el plazo fijado para la entrega de la garantía</v>
      </c>
      <c r="W14" s="111" t="str">
        <f>+'EVALUACION CON CONTROLES'!Q19</f>
        <v>Revisión cronograma entrega de garantías</v>
      </c>
      <c r="X14" s="112" t="str">
        <f>+'EVALUACION CON CONTROLES'!R19</f>
        <v>Permanentemente</v>
      </c>
    </row>
    <row r="15" spans="2:24" ht="185.25" x14ac:dyDescent="0.2">
      <c r="B15" s="109">
        <v>7</v>
      </c>
      <c r="C15" s="111" t="str">
        <f>+'EVALUACION CON CONTROLES'!C20:F20</f>
        <v>Cambios en el marco regulatorio o normatividad aplicable al proyecto.</v>
      </c>
      <c r="D15" s="110" t="str">
        <f>+'EVALUACION CON CONTROLES'!B20</f>
        <v>EJECUCIÓN</v>
      </c>
      <c r="E15" s="110" t="str">
        <f>VLOOKUP(C15,'IDENTIFICACION Y ANALISIS'!$B$17:$F$69,3,FALSE)</f>
        <v>Especifico</v>
      </c>
      <c r="F15" s="110" t="str">
        <f>VLOOKUP(C15,'IDENTIFICACION Y ANALISIS'!$B$17:$F$69,4,FALSE)</f>
        <v>Externo</v>
      </c>
      <c r="G15" s="111" t="str">
        <f>+EVALUACION!H21</f>
        <v xml:space="preserve">Retrasos en la ejecución por adecuación a nueva normativa aplicable al servicio prestado. </v>
      </c>
      <c r="H15" s="111">
        <f>+EVALUACION!I21</f>
        <v>2</v>
      </c>
      <c r="I15" s="111">
        <f>+EVALUACION!J21</f>
        <v>3</v>
      </c>
      <c r="J15" s="111">
        <f>+EVALUACION!K21</f>
        <v>5</v>
      </c>
      <c r="K15" s="99" t="str">
        <f t="shared" ref="K15:K16" si="0">IF(J15&lt;=4,"BAJO",IF(J15=5,"MEDIO",IF(J15=6,"ALTO",IF(J15=7,"ALTO","EXTREMO"))))</f>
        <v>MEDIO</v>
      </c>
      <c r="L15" s="144" t="s">
        <v>199</v>
      </c>
      <c r="M15" s="110">
        <v>100</v>
      </c>
      <c r="N15" s="111" t="str">
        <f>+'EVALUACION CON CONTROLES'!G20</f>
        <v>Verificar la inclusión de normativas a nivel nacional que puedan afectar el normal desarrollo del contrato y aplicar las que haya lugar durante la ejecución del contrato</v>
      </c>
      <c r="O15" s="111">
        <f>+'EVALUACION CON CONTROLES'!I20</f>
        <v>2</v>
      </c>
      <c r="P15" s="111">
        <f>+'EVALUACION CON CONTROLES'!J20</f>
        <v>2</v>
      </c>
      <c r="Q15" s="111">
        <f>+'EVALUACION CON CONTROLES'!K20</f>
        <v>4</v>
      </c>
      <c r="R15" s="110" t="str">
        <f>+'EVALUACION CON CONTROLES'!L20</f>
        <v>BAJO</v>
      </c>
      <c r="S15" s="111" t="str">
        <f>+'EVALUACION CON CONTROLES'!M20</f>
        <v>SI</v>
      </c>
      <c r="T15" s="111" t="str">
        <f>+'EVALUACION CON CONTROLES'!N20</f>
        <v>FDLF/ CONTRATISTA</v>
      </c>
      <c r="U15" s="148" t="str">
        <f>+'EVALUACION CON CONTROLES'!O20</f>
        <v xml:space="preserve">Durante la ejecucion del contrato </v>
      </c>
      <c r="V15" s="111" t="str">
        <f>+'EVALUACION CON CONTROLES'!P20</f>
        <v>terminación del contrato o liquidación ( si hay lugar a ello)</v>
      </c>
      <c r="W15" s="111" t="str">
        <f>+'EVALUACION CON CONTROLES'!Q20</f>
        <v>Analizar si la modificación en temas ambientales, permisos para desarrollar el objeto contractual  afectan directamente los aspectos financieros, jurídicos o técnicos en el contrato</v>
      </c>
      <c r="X15" s="112" t="str">
        <f>+'EVALUACION CON CONTROLES'!R20</f>
        <v>Desde la suscripción del contrato hasta la liquidación del mismo.</v>
      </c>
    </row>
    <row r="16" spans="2:24" ht="213.75" x14ac:dyDescent="0.2">
      <c r="B16" s="111">
        <v>8</v>
      </c>
      <c r="C16" s="111" t="s">
        <v>229</v>
      </c>
      <c r="D16" s="110" t="e">
        <f>+'[1]EVALUACION CON CONTROLES'!B23</f>
        <v>#REF!</v>
      </c>
      <c r="E16" s="110" t="s">
        <v>38</v>
      </c>
      <c r="F16" s="110" t="s">
        <v>57</v>
      </c>
      <c r="G16" s="111" t="s">
        <v>119</v>
      </c>
      <c r="H16" s="111">
        <v>2</v>
      </c>
      <c r="I16" s="111">
        <v>3</v>
      </c>
      <c r="J16" s="111">
        <v>5</v>
      </c>
      <c r="K16" s="99" t="str">
        <f t="shared" si="0"/>
        <v>MEDIO</v>
      </c>
      <c r="L16" s="144" t="s">
        <v>199</v>
      </c>
      <c r="M16" s="171">
        <v>0.5</v>
      </c>
      <c r="N16" s="172" t="s">
        <v>230</v>
      </c>
      <c r="O16" s="111">
        <v>2</v>
      </c>
      <c r="P16" s="111">
        <v>3</v>
      </c>
      <c r="Q16" s="111">
        <v>5</v>
      </c>
      <c r="R16" s="110" t="str">
        <f>+'EVALUACION CON CONTROLES'!L21</f>
        <v>BAJO</v>
      </c>
      <c r="S16" s="148" t="s">
        <v>174</v>
      </c>
      <c r="T16" s="148" t="s">
        <v>231</v>
      </c>
      <c r="U16" s="148" t="s">
        <v>206</v>
      </c>
      <c r="V16" s="148" t="s">
        <v>207</v>
      </c>
      <c r="W16" s="148" t="s">
        <v>208</v>
      </c>
      <c r="X16" s="148" t="s">
        <v>209</v>
      </c>
    </row>
    <row r="17" spans="2:24" ht="137.25" customHeight="1" x14ac:dyDescent="0.2">
      <c r="B17" s="111">
        <v>9</v>
      </c>
      <c r="C17" s="111" t="s">
        <v>232</v>
      </c>
      <c r="D17" s="110" t="s">
        <v>60</v>
      </c>
      <c r="E17" s="110" t="s">
        <v>77</v>
      </c>
      <c r="F17" s="110" t="s">
        <v>57</v>
      </c>
      <c r="G17" s="64" t="s">
        <v>120</v>
      </c>
      <c r="H17" s="97">
        <v>1</v>
      </c>
      <c r="I17" s="90">
        <v>3</v>
      </c>
      <c r="J17" s="90">
        <f>+H17+I17</f>
        <v>4</v>
      </c>
      <c r="K17" s="99" t="str">
        <f>IF(J17&lt;=4,"BAJO",IF(J17=5,"MEDIO",IF(J17=6,"ALTO",IF(J17=7,"ALTO","EXTREMO"))))</f>
        <v>BAJO</v>
      </c>
      <c r="L17" s="164" t="s">
        <v>212</v>
      </c>
      <c r="M17" s="110">
        <v>100</v>
      </c>
      <c r="N17" s="111" t="s">
        <v>233</v>
      </c>
      <c r="O17" s="97">
        <v>1</v>
      </c>
      <c r="P17" s="90">
        <v>3</v>
      </c>
      <c r="Q17" s="90">
        <v>3</v>
      </c>
      <c r="R17" s="99" t="str">
        <f>IF(Q17&lt;=4,"BAJO",IF(Q17=5,"MEDIO",IF(Q17=6,"ALTO",IF(Q17=7,"ALTO","EXTREMO"))))</f>
        <v>BAJO</v>
      </c>
      <c r="S17" s="148" t="s">
        <v>174</v>
      </c>
      <c r="T17" s="148" t="s">
        <v>231</v>
      </c>
      <c r="U17" s="148" t="s">
        <v>206</v>
      </c>
      <c r="V17" s="148" t="s">
        <v>207</v>
      </c>
      <c r="W17" s="148" t="s">
        <v>208</v>
      </c>
      <c r="X17" s="148" t="s">
        <v>209</v>
      </c>
    </row>
    <row r="18" spans="2:24" ht="137.25" customHeight="1" x14ac:dyDescent="0.2">
      <c r="B18" s="111">
        <v>10</v>
      </c>
      <c r="C18" s="111" t="s">
        <v>234</v>
      </c>
      <c r="D18" s="110" t="s">
        <v>60</v>
      </c>
      <c r="E18" s="110" t="s">
        <v>77</v>
      </c>
      <c r="F18" s="110" t="s">
        <v>57</v>
      </c>
      <c r="G18" s="64" t="s">
        <v>121</v>
      </c>
      <c r="H18" s="97">
        <v>1</v>
      </c>
      <c r="I18" s="90">
        <v>3</v>
      </c>
      <c r="J18" s="90">
        <f>+H18+I18</f>
        <v>4</v>
      </c>
      <c r="K18" s="99" t="str">
        <f>IF(J18&lt;=4,"BAJO",IF(J18=5,"MEDIO",IF(J18=6,"ALTO",IF(J18=7,"ALTO","EXTREMO"))))</f>
        <v>BAJO</v>
      </c>
      <c r="L18" s="164" t="s">
        <v>212</v>
      </c>
      <c r="M18" s="110">
        <v>100</v>
      </c>
      <c r="N18" s="111" t="s">
        <v>235</v>
      </c>
      <c r="O18" s="97">
        <v>1</v>
      </c>
      <c r="P18" s="90">
        <v>3</v>
      </c>
      <c r="Q18" s="90">
        <v>3</v>
      </c>
      <c r="R18" s="99" t="str">
        <f>IF(Q18&lt;=4,"BAJO",IF(Q18=5,"MEDIO",IF(Q18=6,"ALTO",IF(Q18=7,"ALTO","EXTREMO"))))</f>
        <v>BAJO</v>
      </c>
      <c r="S18" s="148" t="s">
        <v>174</v>
      </c>
      <c r="T18" s="148" t="s">
        <v>236</v>
      </c>
      <c r="U18" s="148" t="s">
        <v>206</v>
      </c>
      <c r="V18" s="148" t="s">
        <v>207</v>
      </c>
      <c r="W18" s="148" t="s">
        <v>208</v>
      </c>
      <c r="X18" s="148" t="s">
        <v>209</v>
      </c>
    </row>
    <row r="19" spans="2:24" ht="193.5" customHeight="1" x14ac:dyDescent="0.2">
      <c r="B19" s="111">
        <v>11</v>
      </c>
      <c r="C19" s="111" t="s">
        <v>90</v>
      </c>
      <c r="D19" s="110" t="s">
        <v>60</v>
      </c>
      <c r="E19" s="110" t="s">
        <v>77</v>
      </c>
      <c r="F19" s="110" t="s">
        <v>57</v>
      </c>
      <c r="G19" s="64" t="s">
        <v>122</v>
      </c>
      <c r="H19" s="97">
        <v>2</v>
      </c>
      <c r="I19" s="90">
        <v>3</v>
      </c>
      <c r="J19" s="90">
        <f>+H19+I19</f>
        <v>5</v>
      </c>
      <c r="K19" s="99" t="str">
        <f>IF(J19&lt;=4,"BAJO",IF(J19=5,"MEDIO",IF(J19=6,"ALTO",IF(J19=7,"ALTO","EXTREMO"))))</f>
        <v>MEDIO</v>
      </c>
      <c r="L19" s="164" t="s">
        <v>212</v>
      </c>
      <c r="M19" s="111">
        <v>100</v>
      </c>
      <c r="N19" s="111" t="s">
        <v>237</v>
      </c>
      <c r="O19" s="97">
        <v>1</v>
      </c>
      <c r="P19" s="90">
        <v>3</v>
      </c>
      <c r="Q19" s="90">
        <f>+O19+P19</f>
        <v>4</v>
      </c>
      <c r="R19" s="99" t="str">
        <f>IF(Q19&lt;=4,"BAJO",IF(Q19=5,"MEDIO",IF(Q19=6,"ALTO",IF(Q19=7,"ALTO","EXTREMO"))))</f>
        <v>BAJO</v>
      </c>
      <c r="S19" s="148" t="s">
        <v>174</v>
      </c>
      <c r="T19" s="148" t="s">
        <v>231</v>
      </c>
      <c r="U19" s="148" t="s">
        <v>206</v>
      </c>
      <c r="V19" s="148" t="s">
        <v>207</v>
      </c>
      <c r="W19" s="148" t="s">
        <v>208</v>
      </c>
      <c r="X19" s="148" t="s">
        <v>209</v>
      </c>
    </row>
    <row r="20" spans="2:24" ht="13.5" customHeight="1" x14ac:dyDescent="0.2">
      <c r="B20" s="107"/>
      <c r="X20" s="108"/>
    </row>
    <row r="21" spans="2:24" ht="13.5" customHeight="1" x14ac:dyDescent="0.25">
      <c r="B21" s="107"/>
      <c r="E21" s="104"/>
      <c r="F21" s="330" t="s">
        <v>238</v>
      </c>
      <c r="G21" s="330"/>
      <c r="H21" s="104"/>
      <c r="I21" s="104"/>
      <c r="J21" s="324" t="s">
        <v>217</v>
      </c>
      <c r="K21" s="324"/>
      <c r="L21" s="324"/>
      <c r="M21" s="324"/>
      <c r="X21" s="108"/>
    </row>
    <row r="22" spans="2:24" ht="13.5" customHeight="1" x14ac:dyDescent="0.2">
      <c r="B22" s="107"/>
      <c r="E22" s="334" t="s">
        <v>123</v>
      </c>
      <c r="F22" s="113" t="s">
        <v>124</v>
      </c>
      <c r="G22" s="113" t="s">
        <v>125</v>
      </c>
      <c r="H22" s="104"/>
      <c r="I22" s="104"/>
      <c r="J22" s="320" t="s">
        <v>126</v>
      </c>
      <c r="K22" s="321"/>
      <c r="L22" s="320" t="s">
        <v>125</v>
      </c>
      <c r="M22" s="321"/>
      <c r="X22" s="108"/>
    </row>
    <row r="23" spans="2:24" ht="13.5" customHeight="1" x14ac:dyDescent="0.2">
      <c r="B23" s="107"/>
      <c r="E23" s="334"/>
      <c r="F23" s="111" t="s">
        <v>127</v>
      </c>
      <c r="G23" s="111">
        <v>1</v>
      </c>
      <c r="H23" s="104"/>
      <c r="I23" s="104"/>
      <c r="J23" s="301" t="s">
        <v>128</v>
      </c>
      <c r="K23" s="303"/>
      <c r="L23" s="299">
        <v>1</v>
      </c>
      <c r="M23" s="299"/>
      <c r="X23" s="108"/>
    </row>
    <row r="24" spans="2:24" ht="13.5" customHeight="1" x14ac:dyDescent="0.2">
      <c r="B24" s="107"/>
      <c r="E24" s="334"/>
      <c r="F24" s="111" t="s">
        <v>129</v>
      </c>
      <c r="G24" s="111">
        <v>2</v>
      </c>
      <c r="H24" s="104"/>
      <c r="I24" s="104"/>
      <c r="J24" s="301" t="s">
        <v>130</v>
      </c>
      <c r="K24" s="303"/>
      <c r="L24" s="299">
        <v>2</v>
      </c>
      <c r="M24" s="299"/>
      <c r="X24" s="108"/>
    </row>
    <row r="25" spans="2:24" ht="13.5" customHeight="1" x14ac:dyDescent="0.2">
      <c r="B25" s="107"/>
      <c r="E25" s="334"/>
      <c r="F25" s="111" t="s">
        <v>131</v>
      </c>
      <c r="G25" s="111">
        <v>3</v>
      </c>
      <c r="H25" s="104"/>
      <c r="I25" s="104"/>
      <c r="J25" s="301" t="s">
        <v>132</v>
      </c>
      <c r="K25" s="303"/>
      <c r="L25" s="299">
        <v>3</v>
      </c>
      <c r="M25" s="299"/>
      <c r="X25" s="108"/>
    </row>
    <row r="26" spans="2:24" ht="13.5" customHeight="1" x14ac:dyDescent="0.2">
      <c r="B26" s="107"/>
      <c r="E26" s="334"/>
      <c r="F26" s="111" t="s">
        <v>133</v>
      </c>
      <c r="G26" s="111">
        <v>4</v>
      </c>
      <c r="H26" s="104"/>
      <c r="I26" s="104"/>
      <c r="J26" s="301" t="s">
        <v>134</v>
      </c>
      <c r="K26" s="303"/>
      <c r="L26" s="299">
        <v>4</v>
      </c>
      <c r="M26" s="299"/>
      <c r="X26" s="108"/>
    </row>
    <row r="27" spans="2:24" ht="13.5" customHeight="1" x14ac:dyDescent="0.2">
      <c r="B27" s="107"/>
      <c r="E27" s="334"/>
      <c r="F27" s="111" t="s">
        <v>135</v>
      </c>
      <c r="G27" s="111">
        <v>5</v>
      </c>
      <c r="H27" s="104"/>
      <c r="I27" s="104"/>
      <c r="J27" s="301" t="s">
        <v>136</v>
      </c>
      <c r="K27" s="303"/>
      <c r="L27" s="299">
        <v>5</v>
      </c>
      <c r="M27" s="299"/>
      <c r="X27" s="108"/>
    </row>
    <row r="28" spans="2:24" ht="13.5" customHeight="1" x14ac:dyDescent="0.2">
      <c r="B28" s="107"/>
      <c r="D28" s="104"/>
      <c r="E28" s="104"/>
      <c r="F28" s="104"/>
      <c r="G28" s="104"/>
      <c r="H28" s="104"/>
      <c r="I28" s="104"/>
      <c r="J28" s="104"/>
      <c r="K28" s="104"/>
      <c r="L28" s="104"/>
      <c r="M28" s="104"/>
      <c r="X28" s="108"/>
    </row>
    <row r="29" spans="2:24" ht="13.5" customHeight="1" x14ac:dyDescent="0.25">
      <c r="B29" s="107"/>
      <c r="D29" s="324" t="s">
        <v>137</v>
      </c>
      <c r="E29" s="324"/>
      <c r="F29" s="324"/>
      <c r="G29" s="324"/>
      <c r="H29" s="324"/>
      <c r="I29" s="324"/>
      <c r="J29" s="324"/>
      <c r="K29" s="324"/>
      <c r="X29" s="108"/>
    </row>
    <row r="30" spans="2:24" ht="13.5" customHeight="1" x14ac:dyDescent="0.25">
      <c r="B30" s="107"/>
      <c r="D30" s="327" t="s">
        <v>124</v>
      </c>
      <c r="E30" s="327" t="s">
        <v>125</v>
      </c>
      <c r="F30" s="315" t="s">
        <v>128</v>
      </c>
      <c r="G30" s="315"/>
      <c r="H30" s="331" t="s">
        <v>130</v>
      </c>
      <c r="I30" s="332"/>
      <c r="J30" s="115" t="s">
        <v>132</v>
      </c>
      <c r="K30" s="115" t="s">
        <v>134</v>
      </c>
      <c r="L30" s="113" t="s">
        <v>136</v>
      </c>
      <c r="P30" s="324" t="s">
        <v>151</v>
      </c>
      <c r="Q30" s="324"/>
      <c r="R30" s="324"/>
      <c r="S30" s="324"/>
      <c r="T30" s="324"/>
      <c r="X30" s="108"/>
    </row>
    <row r="31" spans="2:24" ht="13.5" customHeight="1" x14ac:dyDescent="0.2">
      <c r="B31" s="107"/>
      <c r="D31" s="327"/>
      <c r="E31" s="327"/>
      <c r="F31" s="333">
        <v>1</v>
      </c>
      <c r="G31" s="333"/>
      <c r="H31" s="322">
        <v>2</v>
      </c>
      <c r="I31" s="323"/>
      <c r="J31" s="116">
        <v>3</v>
      </c>
      <c r="K31" s="116">
        <v>4</v>
      </c>
      <c r="L31" s="116">
        <v>5</v>
      </c>
      <c r="P31" s="315" t="s">
        <v>137</v>
      </c>
      <c r="Q31" s="315"/>
      <c r="R31" s="315"/>
      <c r="S31" s="315" t="s">
        <v>150</v>
      </c>
      <c r="T31" s="315"/>
      <c r="X31" s="108"/>
    </row>
    <row r="32" spans="2:24" ht="13.5" customHeight="1" x14ac:dyDescent="0.2">
      <c r="B32" s="107"/>
      <c r="D32" s="111" t="s">
        <v>127</v>
      </c>
      <c r="E32" s="114">
        <v>1</v>
      </c>
      <c r="F32" s="318">
        <v>2</v>
      </c>
      <c r="G32" s="318"/>
      <c r="H32" s="316">
        <v>3</v>
      </c>
      <c r="I32" s="317"/>
      <c r="J32" s="117">
        <v>4</v>
      </c>
      <c r="K32" s="118">
        <v>5</v>
      </c>
      <c r="L32" s="119">
        <v>6</v>
      </c>
      <c r="P32" s="326" t="s">
        <v>152</v>
      </c>
      <c r="Q32" s="326"/>
      <c r="R32" s="326"/>
      <c r="S32" s="325" t="s">
        <v>153</v>
      </c>
      <c r="T32" s="325"/>
      <c r="X32" s="108"/>
    </row>
    <row r="33" spans="2:24" ht="13.5" customHeight="1" x14ac:dyDescent="0.2">
      <c r="B33" s="107"/>
      <c r="D33" s="111" t="s">
        <v>129</v>
      </c>
      <c r="E33" s="114">
        <v>2</v>
      </c>
      <c r="F33" s="318">
        <v>3</v>
      </c>
      <c r="G33" s="318"/>
      <c r="H33" s="316">
        <v>4</v>
      </c>
      <c r="I33" s="317"/>
      <c r="J33" s="118">
        <v>5</v>
      </c>
      <c r="K33" s="119">
        <v>6</v>
      </c>
      <c r="L33" s="119">
        <v>7</v>
      </c>
      <c r="P33" s="312" t="s">
        <v>154</v>
      </c>
      <c r="Q33" s="312"/>
      <c r="R33" s="312"/>
      <c r="S33" s="325" t="s">
        <v>155</v>
      </c>
      <c r="T33" s="325"/>
      <c r="X33" s="108"/>
    </row>
    <row r="34" spans="2:24" ht="13.5" customHeight="1" x14ac:dyDescent="0.2">
      <c r="B34" s="107"/>
      <c r="D34" s="111" t="s">
        <v>131</v>
      </c>
      <c r="E34" s="114">
        <v>3</v>
      </c>
      <c r="F34" s="318">
        <v>4</v>
      </c>
      <c r="G34" s="318"/>
      <c r="H34" s="328">
        <v>5</v>
      </c>
      <c r="I34" s="329"/>
      <c r="J34" s="119">
        <v>6</v>
      </c>
      <c r="K34" s="119">
        <v>7</v>
      </c>
      <c r="L34" s="120">
        <v>8</v>
      </c>
      <c r="P34" s="319">
        <v>5</v>
      </c>
      <c r="Q34" s="319"/>
      <c r="R34" s="319"/>
      <c r="S34" s="325" t="s">
        <v>156</v>
      </c>
      <c r="T34" s="325"/>
      <c r="X34" s="108"/>
    </row>
    <row r="35" spans="2:24" ht="13.5" customHeight="1" x14ac:dyDescent="0.2">
      <c r="B35" s="107"/>
      <c r="D35" s="111" t="s">
        <v>133</v>
      </c>
      <c r="E35" s="114">
        <v>4</v>
      </c>
      <c r="F35" s="319">
        <v>5</v>
      </c>
      <c r="G35" s="319"/>
      <c r="H35" s="313">
        <v>6</v>
      </c>
      <c r="I35" s="314"/>
      <c r="J35" s="119">
        <v>7</v>
      </c>
      <c r="K35" s="120">
        <v>8</v>
      </c>
      <c r="L35" s="120">
        <v>9</v>
      </c>
      <c r="P35" s="318" t="s">
        <v>157</v>
      </c>
      <c r="Q35" s="318"/>
      <c r="R35" s="318"/>
      <c r="S35" s="325" t="s">
        <v>158</v>
      </c>
      <c r="T35" s="325"/>
      <c r="X35" s="108"/>
    </row>
    <row r="36" spans="2:24" ht="13.5" customHeight="1" x14ac:dyDescent="0.2">
      <c r="B36" s="107"/>
      <c r="D36" s="111" t="s">
        <v>135</v>
      </c>
      <c r="E36" s="114">
        <v>5</v>
      </c>
      <c r="F36" s="312">
        <v>6</v>
      </c>
      <c r="G36" s="312"/>
      <c r="H36" s="313">
        <v>7</v>
      </c>
      <c r="I36" s="314"/>
      <c r="J36" s="120">
        <v>8</v>
      </c>
      <c r="K36" s="120">
        <v>9</v>
      </c>
      <c r="L36" s="120">
        <v>10</v>
      </c>
      <c r="X36" s="108"/>
    </row>
    <row r="37" spans="2:24" ht="13.5" customHeight="1" thickBot="1" x14ac:dyDescent="0.25">
      <c r="B37" s="121"/>
      <c r="C37" s="122"/>
      <c r="D37" s="123"/>
      <c r="E37" s="123"/>
      <c r="F37" s="123"/>
      <c r="G37" s="123"/>
      <c r="H37" s="123"/>
      <c r="I37" s="123"/>
      <c r="J37" s="123"/>
      <c r="K37" s="123"/>
      <c r="L37" s="123"/>
      <c r="M37" s="123"/>
      <c r="N37" s="122"/>
      <c r="O37" s="122"/>
      <c r="P37" s="122"/>
      <c r="Q37" s="122"/>
      <c r="R37" s="122"/>
      <c r="S37" s="122"/>
      <c r="T37" s="122"/>
      <c r="U37" s="122"/>
      <c r="V37" s="122"/>
      <c r="W37" s="122"/>
      <c r="X37" s="124"/>
    </row>
    <row r="38" spans="2:24" ht="16.5" customHeight="1" x14ac:dyDescent="0.2">
      <c r="D38" s="104"/>
      <c r="F38" s="104"/>
      <c r="G38" s="104"/>
      <c r="H38" s="104"/>
      <c r="I38" s="104"/>
      <c r="J38" s="104"/>
      <c r="K38" s="104"/>
      <c r="L38" s="104"/>
      <c r="M38" s="104"/>
      <c r="N38" s="104"/>
      <c r="O38" s="104"/>
      <c r="P38" s="104"/>
      <c r="Q38" s="104"/>
      <c r="R38" s="104"/>
    </row>
    <row r="39" spans="2:24" ht="16.5" customHeight="1" x14ac:dyDescent="0.2">
      <c r="D39" s="104"/>
      <c r="F39" s="104"/>
      <c r="G39" s="104"/>
      <c r="H39" s="104"/>
      <c r="I39" s="104"/>
      <c r="J39" s="104"/>
      <c r="K39" s="104"/>
      <c r="L39" s="104"/>
      <c r="M39" s="104"/>
      <c r="N39" s="104"/>
      <c r="O39" s="104"/>
      <c r="P39" s="104"/>
      <c r="Q39" s="104"/>
      <c r="R39" s="104"/>
    </row>
    <row r="40" spans="2:24" s="169" customFormat="1" ht="45" customHeight="1" x14ac:dyDescent="0.2">
      <c r="B40" s="167"/>
      <c r="C40" s="168" t="s">
        <v>239</v>
      </c>
      <c r="D40" s="168"/>
      <c r="E40" s="168"/>
      <c r="F40" s="168"/>
      <c r="G40" s="168"/>
      <c r="H40" s="168"/>
      <c r="I40" s="168"/>
      <c r="J40" s="168"/>
      <c r="K40" s="168"/>
      <c r="L40" s="168"/>
      <c r="M40" s="168"/>
      <c r="N40" s="168"/>
      <c r="O40" s="168"/>
      <c r="P40" s="168"/>
      <c r="Q40" s="168"/>
      <c r="R40" s="168"/>
      <c r="S40" s="168"/>
      <c r="T40" s="168"/>
      <c r="U40" s="168"/>
      <c r="V40" s="167"/>
    </row>
    <row r="41" spans="2:24" ht="28.5" hidden="1" x14ac:dyDescent="0.2">
      <c r="B41" s="106" t="s">
        <v>228</v>
      </c>
      <c r="D41" s="104"/>
      <c r="F41" s="104"/>
      <c r="G41" s="104"/>
      <c r="H41" s="104"/>
      <c r="I41" s="104"/>
      <c r="J41" s="104"/>
      <c r="K41" s="104"/>
      <c r="L41" s="104"/>
      <c r="M41" s="104"/>
      <c r="N41" s="104"/>
      <c r="O41" s="104"/>
      <c r="P41" s="104"/>
      <c r="Q41" s="104"/>
      <c r="R41" s="104"/>
    </row>
    <row r="42" spans="2:24" ht="15" hidden="1" x14ac:dyDescent="0.25">
      <c r="B42" s="106" t="s">
        <v>240</v>
      </c>
      <c r="D42" s="125"/>
      <c r="F42" s="104"/>
      <c r="G42" s="125"/>
      <c r="H42" s="125"/>
      <c r="I42" s="125"/>
      <c r="J42" s="125"/>
      <c r="K42" s="125"/>
      <c r="L42" s="125"/>
      <c r="M42" s="125"/>
      <c r="N42" s="125"/>
      <c r="O42" s="125"/>
      <c r="P42" s="125"/>
      <c r="Q42" s="125"/>
      <c r="R42" s="125"/>
    </row>
    <row r="43" spans="2:24" x14ac:dyDescent="0.2">
      <c r="D43" s="104"/>
      <c r="F43" s="104"/>
      <c r="G43" s="104"/>
      <c r="H43" s="104"/>
      <c r="I43" s="104"/>
      <c r="J43" s="104"/>
      <c r="K43" s="104"/>
      <c r="L43" s="104"/>
      <c r="M43" s="104"/>
      <c r="N43" s="104"/>
      <c r="O43" s="104"/>
      <c r="P43" s="104"/>
      <c r="Q43" s="104"/>
      <c r="R43" s="104"/>
    </row>
    <row r="44" spans="2:24" x14ac:dyDescent="0.2">
      <c r="D44" s="104"/>
      <c r="F44" s="104"/>
      <c r="G44" s="104"/>
      <c r="H44" s="104"/>
      <c r="I44" s="104"/>
      <c r="J44" s="104"/>
      <c r="K44" s="104"/>
      <c r="L44" s="104"/>
      <c r="M44" s="104"/>
      <c r="N44" s="104"/>
      <c r="O44" s="104"/>
      <c r="P44" s="104"/>
      <c r="Q44" s="104"/>
      <c r="R44" s="104"/>
    </row>
    <row r="45" spans="2:24" x14ac:dyDescent="0.2">
      <c r="D45" s="104"/>
      <c r="F45" s="104"/>
      <c r="G45" s="104"/>
      <c r="H45" s="104"/>
      <c r="I45" s="104"/>
      <c r="J45" s="104"/>
      <c r="K45" s="104"/>
      <c r="L45" s="104"/>
      <c r="M45" s="104"/>
      <c r="N45" s="104"/>
      <c r="O45" s="104"/>
      <c r="P45" s="104"/>
      <c r="Q45" s="104"/>
      <c r="R45" s="104"/>
    </row>
    <row r="46" spans="2:24" x14ac:dyDescent="0.2">
      <c r="D46" s="104"/>
      <c r="F46" s="104"/>
      <c r="G46" s="104"/>
      <c r="H46" s="104"/>
      <c r="I46" s="104"/>
      <c r="J46" s="104"/>
      <c r="K46" s="104"/>
      <c r="L46" s="104"/>
      <c r="M46" s="104"/>
      <c r="N46" s="104"/>
      <c r="O46" s="104"/>
      <c r="P46" s="104"/>
      <c r="Q46" s="104"/>
      <c r="R46" s="104"/>
    </row>
    <row r="47" spans="2:24" ht="12.75" customHeight="1" x14ac:dyDescent="0.2">
      <c r="D47" s="104"/>
    </row>
    <row r="48" spans="2:24" x14ac:dyDescent="0.2">
      <c r="D48" s="104"/>
    </row>
  </sheetData>
  <mergeCells count="48">
    <mergeCell ref="C1:X1"/>
    <mergeCell ref="B7:R7"/>
    <mergeCell ref="B4:X4"/>
    <mergeCell ref="B5:X5"/>
    <mergeCell ref="B6:X6"/>
    <mergeCell ref="F21:G21"/>
    <mergeCell ref="J21:M21"/>
    <mergeCell ref="H30:I30"/>
    <mergeCell ref="J23:K23"/>
    <mergeCell ref="J24:K24"/>
    <mergeCell ref="L25:M25"/>
    <mergeCell ref="L26:M26"/>
    <mergeCell ref="D29:K29"/>
    <mergeCell ref="F30:G30"/>
    <mergeCell ref="L23:M23"/>
    <mergeCell ref="L24:M24"/>
    <mergeCell ref="D30:D31"/>
    <mergeCell ref="F31:G31"/>
    <mergeCell ref="E22:E27"/>
    <mergeCell ref="J27:K27"/>
    <mergeCell ref="L27:M27"/>
    <mergeCell ref="S35:T35"/>
    <mergeCell ref="P35:R35"/>
    <mergeCell ref="P32:R32"/>
    <mergeCell ref="E30:E31"/>
    <mergeCell ref="S32:T32"/>
    <mergeCell ref="F32:G32"/>
    <mergeCell ref="S33:T33"/>
    <mergeCell ref="S34:T34"/>
    <mergeCell ref="H34:I34"/>
    <mergeCell ref="L22:M22"/>
    <mergeCell ref="J22:K22"/>
    <mergeCell ref="H31:I31"/>
    <mergeCell ref="J25:K25"/>
    <mergeCell ref="S31:T31"/>
    <mergeCell ref="J26:K26"/>
    <mergeCell ref="P30:T30"/>
    <mergeCell ref="F36:G36"/>
    <mergeCell ref="H36:I36"/>
    <mergeCell ref="P31:R31"/>
    <mergeCell ref="H33:I33"/>
    <mergeCell ref="H32:I32"/>
    <mergeCell ref="F34:G34"/>
    <mergeCell ref="F35:G35"/>
    <mergeCell ref="P34:R34"/>
    <mergeCell ref="H35:I35"/>
    <mergeCell ref="P33:R33"/>
    <mergeCell ref="F33:G33"/>
  </mergeCells>
  <phoneticPr fontId="1" type="noConversion"/>
  <conditionalFormatting sqref="I17:J19">
    <cfRule type="expression" dxfId="16" priority="15" stopIfTrue="1">
      <formula>"""bajo"""</formula>
    </cfRule>
  </conditionalFormatting>
  <conditionalFormatting sqref="K9:K14 R9:R16">
    <cfRule type="cellIs" dxfId="15" priority="16" stopIfTrue="1" operator="equal">
      <formula>"EXTREMO"</formula>
    </cfRule>
  </conditionalFormatting>
  <conditionalFormatting sqref="K9:K14 R16">
    <cfRule type="cellIs" dxfId="14" priority="17" stopIfTrue="1" operator="equal">
      <formula>"ALTO"</formula>
    </cfRule>
    <cfRule type="cellIs" dxfId="13" priority="18" stopIfTrue="1" operator="equal">
      <formula>"MEDIO"</formula>
    </cfRule>
    <cfRule type="cellIs" dxfId="12" priority="19" stopIfTrue="1" operator="equal">
      <formula>"BAJO"</formula>
    </cfRule>
  </conditionalFormatting>
  <conditionalFormatting sqref="K15:K19">
    <cfRule type="cellIs" dxfId="11" priority="11" stopIfTrue="1" operator="equal">
      <formula>"EXTREMO"</formula>
    </cfRule>
    <cfRule type="cellIs" dxfId="10" priority="12" stopIfTrue="1" operator="equal">
      <formula>"ALTO"</formula>
    </cfRule>
    <cfRule type="cellIs" dxfId="9" priority="13" stopIfTrue="1" operator="equal">
      <formula>"MEDIO"</formula>
    </cfRule>
    <cfRule type="cellIs" dxfId="8" priority="14" stopIfTrue="1" operator="equal">
      <formula>"BAJO"</formula>
    </cfRule>
  </conditionalFormatting>
  <conditionalFormatting sqref="P17:Q19">
    <cfRule type="expression" dxfId="7" priority="5" stopIfTrue="1">
      <formula>"""bajo"""</formula>
    </cfRule>
  </conditionalFormatting>
  <conditionalFormatting sqref="R9:R16">
    <cfRule type="cellIs" dxfId="6" priority="101" stopIfTrue="1" operator="equal">
      <formula>"ALTO"</formula>
    </cfRule>
    <cfRule type="cellIs" dxfId="5" priority="102" stopIfTrue="1" operator="equal">
      <formula>"MEDIO"</formula>
    </cfRule>
    <cfRule type="cellIs" dxfId="4" priority="103" stopIfTrue="1" operator="equal">
      <formula>"BAJO"</formula>
    </cfRule>
  </conditionalFormatting>
  <conditionalFormatting sqref="R17:R19">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6">
    <dataValidation type="list" allowBlank="1" showInputMessage="1" showErrorMessage="1" sqref="L14" xr:uid="{00000000-0002-0000-0400-000000000000}">
      <formula1>$B$41:$B$42</formula1>
    </dataValidation>
    <dataValidation type="list" allowBlank="1" showInputMessage="1" showErrorMessage="1" sqref="L13" xr:uid="{00000000-0002-0000-0400-000001000000}">
      <formula1>$B$42:$B$43</formula1>
    </dataValidation>
    <dataValidation allowBlank="1" showInputMessage="1" showErrorMessage="1" prompt="PRESTAR EL SERVICIO DE FUMIGACIÓN, CONTROL DE VECTORES, PLAGAS Y ROEDORES EN LAS SEDES DE LA UAERMV, INCLUYENDO NEBULIZACIÓN Y DESINFECCIÓN AMBIENTAL DE LOS ARCHIVOS" sqref="B4:X4" xr:uid="{E47F1876-DFC7-D945-A654-41B4E3D971C5}"/>
    <dataValidation type="list" allowBlank="1" showInputMessage="1" showErrorMessage="1" sqref="H17:H19 O17:O19" xr:uid="{D6DC3785-3032-B243-83F5-A5BEFE5124A1}">
      <formula1>$E$30:$E$34</formula1>
    </dataValidation>
    <dataValidation type="list" allowBlank="1" showInputMessage="1" showErrorMessage="1" sqref="I17:I19 P17:P19" xr:uid="{96E18AB9-AC9D-EF4E-BE63-099A21AF7D86}">
      <formula1>$I$30:$I$34</formula1>
    </dataValidation>
    <dataValidation errorStyle="warning" allowBlank="1" showInputMessage="1" showErrorMessage="1" sqref="L9" xr:uid="{4EF42D7A-4000-4036-A98E-6B284EA9D517}"/>
  </dataValidations>
  <printOptions horizontalCentered="1" verticalCentered="1"/>
  <pageMargins left="0.23622047244094491" right="0.23622047244094491" top="0.74803149606299213" bottom="0.74803149606299213" header="0.31496062992125984" footer="0.31496062992125984"/>
  <pageSetup scale="45" orientation="landscape" verticalDpi="4294967295" r:id="rId1"/>
  <headerFooter alignWithMargins="0">
    <oddFooter xml:space="preserve">&amp;LAvenida Calle 26 No. 57-83 Torre 8, Piso 8 CEMSA - C.P. 111321 PBX:(+57) 601-3779555 - Información: Línea 195 
Sede Operativa - Atención al Ciudadano: Calle 22D No. 120-40 www.umv.gov.co&amp;C
</oddFooter>
  </headerFooter>
  <rowBreaks count="1" manualBreakCount="1">
    <brk id="14"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2" ma:contentTypeDescription="Crear nuevo documento." ma:contentTypeScope="" ma:versionID="222c4f5c00c9e53fffef58dd9e724390">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e1bc211ae754bd6513d59ab0d48af937"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FECHA xmlns="99d7d202-9883-4f15-a647-ced7ad76d18f" xsi:nil="true"/>
    <octubre xmlns="99d7d202-9883-4f15-a647-ced7ad76d18f" xsi:nil="true"/>
    <_Flow_SignoffStatus xmlns="99d7d202-9883-4f15-a647-ced7ad76d18f" xsi:nil="true"/>
  </documentManagement>
</p:properties>
</file>

<file path=customXml/itemProps1.xml><?xml version="1.0" encoding="utf-8"?>
<ds:datastoreItem xmlns:ds="http://schemas.openxmlformats.org/officeDocument/2006/customXml" ds:itemID="{CCCFCD4F-7027-419A-9760-2933BEE19223}">
  <ds:schemaRefs>
    <ds:schemaRef ds:uri="http://schemas.microsoft.com/sharepoint/v3/contenttype/forms"/>
  </ds:schemaRefs>
</ds:datastoreItem>
</file>

<file path=customXml/itemProps2.xml><?xml version="1.0" encoding="utf-8"?>
<ds:datastoreItem xmlns:ds="http://schemas.openxmlformats.org/officeDocument/2006/customXml" ds:itemID="{4743A204-CFAF-4457-BDF5-11529D3EFFAA}">
  <ds:schemaRefs>
    <ds:schemaRef ds:uri="http://schemas.microsoft.com/office/2006/metadata/contentType"/>
    <ds:schemaRef ds:uri="http://schemas.microsoft.com/office/2006/metadata/properties/metaAttributes"/>
    <ds:schemaRef ds:uri="http://www.w3.org/2000/xmlns/"/>
    <ds:schemaRef ds:uri="http://www.w3.org/2001/XMLSchema"/>
    <ds:schemaRef ds:uri="99d7d202-9883-4f15-a647-ced7ad76d18f"/>
    <ds:schemaRef ds:uri="a0cab8ad-e47a-434b-af5e-0db8d9a5de1d"/>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1E4AB-3EDD-48F5-A5D6-32A625C8C68F}">
  <ds:schemaRefs>
    <ds:schemaRef ds:uri="http://schemas.microsoft.com/office/2006/metadata/properties"/>
    <ds:schemaRef ds:uri="http://www.w3.org/2000/xmlns/"/>
    <ds:schemaRef ds:uri="99d7d202-9883-4f15-a647-ced7ad76d18f"/>
    <ds:schemaRef ds:uri="http://schemas.microsoft.com/office/infopath/2007/PartnerControls"/>
    <ds:schemaRef ds:uri="a0cab8ad-e47a-434b-af5e-0db8d9a5de1d"/>
    <ds:schemaRef ds:uri="http://www.w3.org/2001/XMLSchema-instan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Luis Alfredo Duarte Perez</cp:lastModifiedBy>
  <cp:revision/>
  <dcterms:created xsi:type="dcterms:W3CDTF">2007-06-14T01:55:06Z</dcterms:created>
  <dcterms:modified xsi:type="dcterms:W3CDTF">2025-11-24T15:10:44Z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