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5/PAGO PROVEEDORES/CO1.PCCNTR.8659008 FERRETERIA/"/>
    </mc:Choice>
  </mc:AlternateContent>
  <xr:revisionPtr revIDLastSave="10573" documentId="13_ncr:1_{D71BE405-AD87-454D-855F-54E36F46D06A}" xr6:coauthVersionLast="47" xr6:coauthVersionMax="47" xr10:uidLastSave="{DC4F5714-2894-46D2-A6D6-6C111CCA42F8}"/>
  <bookViews>
    <workbookView minimized="1" xWindow="14295" yWindow="0" windowWidth="14610" windowHeight="15585" xr2:uid="{00000000-000D-0000-FFFF-FFFF00000000}"/>
  </bookViews>
  <sheets>
    <sheet name="Facturas + IVA" sheetId="1" r:id="rId1"/>
  </sheets>
  <definedNames>
    <definedName name="_xlnm._FilterDatabase" localSheetId="0" hidden="1">'Facturas + IVA'!$B$45:$E$68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9" i="1" l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46" i="1"/>
  <c r="D68" i="1"/>
  <c r="E68" i="1" s="1"/>
  <c r="C68" i="1"/>
  <c r="D50" i="1"/>
  <c r="D60" i="1"/>
  <c r="DY7" i="1" l="1"/>
  <c r="EA7" i="1" s="1"/>
  <c r="DY6" i="1"/>
  <c r="EA6" i="1" s="1"/>
  <c r="DW27" i="1"/>
  <c r="DY27" i="1" s="1"/>
  <c r="EA27" i="1" s="1"/>
  <c r="DY26" i="1"/>
  <c r="EA26" i="1" s="1"/>
  <c r="DY25" i="1"/>
  <c r="DY24" i="1"/>
  <c r="EA24" i="1" s="1"/>
  <c r="DY23" i="1"/>
  <c r="EA23" i="1" s="1"/>
  <c r="DY22" i="1"/>
  <c r="EA22" i="1" s="1"/>
  <c r="DY21" i="1"/>
  <c r="EA21" i="1" s="1"/>
  <c r="DY20" i="1"/>
  <c r="EA20" i="1" s="1"/>
  <c r="DY19" i="1"/>
  <c r="EA19" i="1" s="1"/>
  <c r="DY18" i="1"/>
  <c r="EA18" i="1" s="1"/>
  <c r="DY17" i="1"/>
  <c r="EA17" i="1" s="1"/>
  <c r="DY16" i="1"/>
  <c r="EA16" i="1" s="1"/>
  <c r="DY15" i="1"/>
  <c r="EA15" i="1" s="1"/>
  <c r="DY14" i="1"/>
  <c r="EA14" i="1" s="1"/>
  <c r="DY13" i="1"/>
  <c r="EA13" i="1" s="1"/>
  <c r="DY12" i="1"/>
  <c r="EA12" i="1" s="1"/>
  <c r="DY11" i="1"/>
  <c r="EA11" i="1" s="1"/>
  <c r="DY10" i="1"/>
  <c r="EA10" i="1" s="1"/>
  <c r="DY9" i="1"/>
  <c r="EA9" i="1" s="1"/>
  <c r="DY8" i="1"/>
  <c r="EA8" i="1" s="1"/>
  <c r="DE8" i="1"/>
  <c r="DE7" i="1"/>
  <c r="DG7" i="1" s="1"/>
  <c r="DR7" i="1"/>
  <c r="DE9" i="1"/>
  <c r="DG9" i="1" s="1"/>
  <c r="BA8" i="1"/>
  <c r="BC8" i="1" s="1"/>
  <c r="BA12" i="1"/>
  <c r="BC12" i="1" s="1"/>
  <c r="AT11" i="1"/>
  <c r="AV11" i="1" s="1"/>
  <c r="J12" i="1"/>
  <c r="L12" i="1" s="1"/>
  <c r="J11" i="1"/>
  <c r="L11" i="1" s="1"/>
  <c r="DP27" i="1"/>
  <c r="DR27" i="1" s="1"/>
  <c r="DT27" i="1" s="1"/>
  <c r="DR26" i="1"/>
  <c r="DT26" i="1" s="1"/>
  <c r="DR25" i="1"/>
  <c r="DR24" i="1"/>
  <c r="DT24" i="1" s="1"/>
  <c r="DR23" i="1"/>
  <c r="DT23" i="1" s="1"/>
  <c r="DR22" i="1"/>
  <c r="DT22" i="1" s="1"/>
  <c r="DR21" i="1"/>
  <c r="DT21" i="1" s="1"/>
  <c r="DR20" i="1"/>
  <c r="DT20" i="1" s="1"/>
  <c r="DR19" i="1"/>
  <c r="DT19" i="1" s="1"/>
  <c r="DR18" i="1"/>
  <c r="DT18" i="1" s="1"/>
  <c r="DR17" i="1"/>
  <c r="DT17" i="1" s="1"/>
  <c r="DR16" i="1"/>
  <c r="DT16" i="1" s="1"/>
  <c r="DR15" i="1"/>
  <c r="DT15" i="1" s="1"/>
  <c r="DR14" i="1"/>
  <c r="DT14" i="1" s="1"/>
  <c r="DR13" i="1"/>
  <c r="DT13" i="1" s="1"/>
  <c r="DR12" i="1"/>
  <c r="DT12" i="1" s="1"/>
  <c r="DR11" i="1"/>
  <c r="DT11" i="1" s="1"/>
  <c r="DR10" i="1"/>
  <c r="DT10" i="1" s="1"/>
  <c r="DR9" i="1"/>
  <c r="DT9" i="1" s="1"/>
  <c r="DR8" i="1"/>
  <c r="DR6" i="1"/>
  <c r="DI27" i="1"/>
  <c r="DK27" i="1" s="1"/>
  <c r="DM27" i="1" s="1"/>
  <c r="DK26" i="1"/>
  <c r="DM26" i="1" s="1"/>
  <c r="DK25" i="1"/>
  <c r="DK24" i="1"/>
  <c r="DM24" i="1" s="1"/>
  <c r="DK23" i="1"/>
  <c r="DM23" i="1" s="1"/>
  <c r="DK22" i="1"/>
  <c r="DM22" i="1" s="1"/>
  <c r="DK21" i="1"/>
  <c r="DM21" i="1" s="1"/>
  <c r="DK20" i="1"/>
  <c r="DM20" i="1" s="1"/>
  <c r="DK19" i="1"/>
  <c r="DM19" i="1" s="1"/>
  <c r="DK18" i="1"/>
  <c r="DM18" i="1" s="1"/>
  <c r="DK17" i="1"/>
  <c r="DM17" i="1" s="1"/>
  <c r="DK16" i="1"/>
  <c r="DM16" i="1" s="1"/>
  <c r="DK15" i="1"/>
  <c r="DM15" i="1" s="1"/>
  <c r="DK14" i="1"/>
  <c r="DM14" i="1" s="1"/>
  <c r="DK13" i="1"/>
  <c r="DM13" i="1" s="1"/>
  <c r="DK12" i="1"/>
  <c r="DM12" i="1" s="1"/>
  <c r="DK11" i="1"/>
  <c r="DM11" i="1" s="1"/>
  <c r="DK10" i="1"/>
  <c r="DM10" i="1" s="1"/>
  <c r="DK9" i="1"/>
  <c r="DM9" i="1" s="1"/>
  <c r="DK8" i="1"/>
  <c r="DM8" i="1" s="1"/>
  <c r="DK7" i="1"/>
  <c r="DM7" i="1" s="1"/>
  <c r="DK6" i="1"/>
  <c r="DC27" i="1"/>
  <c r="DE27" i="1" s="1"/>
  <c r="DG27" i="1" s="1"/>
  <c r="DE26" i="1"/>
  <c r="DG26" i="1" s="1"/>
  <c r="DE25" i="1"/>
  <c r="DE24" i="1"/>
  <c r="DG24" i="1" s="1"/>
  <c r="DE23" i="1"/>
  <c r="DG23" i="1" s="1"/>
  <c r="DE22" i="1"/>
  <c r="DG22" i="1" s="1"/>
  <c r="DE21" i="1"/>
  <c r="DG21" i="1" s="1"/>
  <c r="DE20" i="1"/>
  <c r="DG20" i="1" s="1"/>
  <c r="DE19" i="1"/>
  <c r="DG19" i="1" s="1"/>
  <c r="DE18" i="1"/>
  <c r="DG18" i="1" s="1"/>
  <c r="DE17" i="1"/>
  <c r="DG17" i="1" s="1"/>
  <c r="DE16" i="1"/>
  <c r="DG16" i="1" s="1"/>
  <c r="DE15" i="1"/>
  <c r="DG15" i="1" s="1"/>
  <c r="DE14" i="1"/>
  <c r="DG14" i="1" s="1"/>
  <c r="DE13" i="1"/>
  <c r="DG13" i="1" s="1"/>
  <c r="DE12" i="1"/>
  <c r="DG12" i="1" s="1"/>
  <c r="DE11" i="1"/>
  <c r="DG11" i="1" s="1"/>
  <c r="DE10" i="1"/>
  <c r="DG10" i="1" s="1"/>
  <c r="DE6" i="1"/>
  <c r="CW27" i="1"/>
  <c r="CY27" i="1" s="1"/>
  <c r="DA27" i="1" s="1"/>
  <c r="CY26" i="1"/>
  <c r="DA26" i="1" s="1"/>
  <c r="CY25" i="1"/>
  <c r="CY24" i="1"/>
  <c r="DA24" i="1" s="1"/>
  <c r="CY23" i="1"/>
  <c r="DA23" i="1" s="1"/>
  <c r="CY22" i="1"/>
  <c r="DA22" i="1" s="1"/>
  <c r="CY21" i="1"/>
  <c r="DA21" i="1" s="1"/>
  <c r="CY20" i="1"/>
  <c r="DA20" i="1" s="1"/>
  <c r="CY19" i="1"/>
  <c r="DA19" i="1" s="1"/>
  <c r="CY18" i="1"/>
  <c r="DA18" i="1" s="1"/>
  <c r="CY17" i="1"/>
  <c r="DA17" i="1" s="1"/>
  <c r="CY16" i="1"/>
  <c r="DA16" i="1" s="1"/>
  <c r="CY15" i="1"/>
  <c r="DA15" i="1" s="1"/>
  <c r="CY14" i="1"/>
  <c r="DA14" i="1" s="1"/>
  <c r="CY13" i="1"/>
  <c r="DA13" i="1" s="1"/>
  <c r="CY12" i="1"/>
  <c r="DA12" i="1" s="1"/>
  <c r="CY11" i="1"/>
  <c r="DA11" i="1" s="1"/>
  <c r="CY10" i="1"/>
  <c r="DA10" i="1" s="1"/>
  <c r="CY9" i="1"/>
  <c r="DA9" i="1" s="1"/>
  <c r="CY8" i="1"/>
  <c r="CY7" i="1"/>
  <c r="CY6" i="1"/>
  <c r="CQ27" i="1"/>
  <c r="CS27" i="1" s="1"/>
  <c r="CU27" i="1" s="1"/>
  <c r="CS26" i="1"/>
  <c r="CU26" i="1" s="1"/>
  <c r="CS25" i="1"/>
  <c r="CS24" i="1"/>
  <c r="CU24" i="1" s="1"/>
  <c r="CS23" i="1"/>
  <c r="CU23" i="1" s="1"/>
  <c r="CS22" i="1"/>
  <c r="CU22" i="1" s="1"/>
  <c r="CS21" i="1"/>
  <c r="CU21" i="1" s="1"/>
  <c r="CS20" i="1"/>
  <c r="CU20" i="1" s="1"/>
  <c r="CS19" i="1"/>
  <c r="CU19" i="1" s="1"/>
  <c r="CS18" i="1"/>
  <c r="CU18" i="1" s="1"/>
  <c r="CS17" i="1"/>
  <c r="CU17" i="1" s="1"/>
  <c r="CS16" i="1"/>
  <c r="CU16" i="1" s="1"/>
  <c r="CS15" i="1"/>
  <c r="CU15" i="1" s="1"/>
  <c r="CS14" i="1"/>
  <c r="CU14" i="1" s="1"/>
  <c r="CS13" i="1"/>
  <c r="CU13" i="1" s="1"/>
  <c r="CS12" i="1"/>
  <c r="CU12" i="1" s="1"/>
  <c r="CS11" i="1"/>
  <c r="CS10" i="1"/>
  <c r="CU10" i="1" s="1"/>
  <c r="CS9" i="1"/>
  <c r="CU9" i="1" s="1"/>
  <c r="CS8" i="1"/>
  <c r="CS7" i="1"/>
  <c r="CS6" i="1"/>
  <c r="CK27" i="1"/>
  <c r="CM27" i="1" s="1"/>
  <c r="CO27" i="1" s="1"/>
  <c r="CM26" i="1"/>
  <c r="CO26" i="1" s="1"/>
  <c r="CM25" i="1"/>
  <c r="CM24" i="1"/>
  <c r="CO24" i="1" s="1"/>
  <c r="CM23" i="1"/>
  <c r="CO23" i="1" s="1"/>
  <c r="CM22" i="1"/>
  <c r="CO22" i="1" s="1"/>
  <c r="CM21" i="1"/>
  <c r="CO21" i="1" s="1"/>
  <c r="CM20" i="1"/>
  <c r="CO20" i="1" s="1"/>
  <c r="CM19" i="1"/>
  <c r="CO19" i="1" s="1"/>
  <c r="CM18" i="1"/>
  <c r="CO18" i="1" s="1"/>
  <c r="CM17" i="1"/>
  <c r="CO17" i="1" s="1"/>
  <c r="CM16" i="1"/>
  <c r="CO16" i="1" s="1"/>
  <c r="CM15" i="1"/>
  <c r="CO15" i="1" s="1"/>
  <c r="CM14" i="1"/>
  <c r="CO14" i="1" s="1"/>
  <c r="CM13" i="1"/>
  <c r="CO13" i="1" s="1"/>
  <c r="CM12" i="1"/>
  <c r="CO12" i="1" s="1"/>
  <c r="CM11" i="1"/>
  <c r="CO11" i="1" s="1"/>
  <c r="CM10" i="1"/>
  <c r="CO10" i="1" s="1"/>
  <c r="CM9" i="1"/>
  <c r="CO9" i="1" s="1"/>
  <c r="CM8" i="1"/>
  <c r="CM7" i="1"/>
  <c r="CM6" i="1"/>
  <c r="CD27" i="1"/>
  <c r="CF27" i="1" s="1"/>
  <c r="CH27" i="1" s="1"/>
  <c r="CF26" i="1"/>
  <c r="CH26" i="1" s="1"/>
  <c r="CF25" i="1"/>
  <c r="CF24" i="1"/>
  <c r="CH24" i="1" s="1"/>
  <c r="CF23" i="1"/>
  <c r="CH23" i="1" s="1"/>
  <c r="CF22" i="1"/>
  <c r="CH22" i="1" s="1"/>
  <c r="CF21" i="1"/>
  <c r="CH21" i="1" s="1"/>
  <c r="CF20" i="1"/>
  <c r="CH20" i="1" s="1"/>
  <c r="CF19" i="1"/>
  <c r="CH19" i="1" s="1"/>
  <c r="CF18" i="1"/>
  <c r="CH18" i="1" s="1"/>
  <c r="CF17" i="1"/>
  <c r="CH17" i="1" s="1"/>
  <c r="CF16" i="1"/>
  <c r="CH16" i="1" s="1"/>
  <c r="CF15" i="1"/>
  <c r="CH15" i="1" s="1"/>
  <c r="CF14" i="1"/>
  <c r="CH14" i="1" s="1"/>
  <c r="CF13" i="1"/>
  <c r="CH13" i="1" s="1"/>
  <c r="CF12" i="1"/>
  <c r="CH12" i="1" s="1"/>
  <c r="CF11" i="1"/>
  <c r="CH11" i="1" s="1"/>
  <c r="CF10" i="1"/>
  <c r="CH10" i="1" s="1"/>
  <c r="CF9" i="1"/>
  <c r="CH9" i="1" s="1"/>
  <c r="CF8" i="1"/>
  <c r="CF7" i="1"/>
  <c r="CF6" i="1"/>
  <c r="BW27" i="1"/>
  <c r="BY27" i="1" s="1"/>
  <c r="CA27" i="1" s="1"/>
  <c r="BY26" i="1"/>
  <c r="CA26" i="1" s="1"/>
  <c r="BY25" i="1"/>
  <c r="BY24" i="1"/>
  <c r="CA24" i="1" s="1"/>
  <c r="BY23" i="1"/>
  <c r="CA23" i="1" s="1"/>
  <c r="BY22" i="1"/>
  <c r="CA22" i="1" s="1"/>
  <c r="BY21" i="1"/>
  <c r="CA21" i="1" s="1"/>
  <c r="BY20" i="1"/>
  <c r="CA20" i="1" s="1"/>
  <c r="BY19" i="1"/>
  <c r="CA19" i="1" s="1"/>
  <c r="BY18" i="1"/>
  <c r="CA18" i="1" s="1"/>
  <c r="BY17" i="1"/>
  <c r="CA17" i="1" s="1"/>
  <c r="BY16" i="1"/>
  <c r="CA16" i="1" s="1"/>
  <c r="BY15" i="1"/>
  <c r="CA15" i="1" s="1"/>
  <c r="BY14" i="1"/>
  <c r="CA14" i="1" s="1"/>
  <c r="BY13" i="1"/>
  <c r="CA13" i="1" s="1"/>
  <c r="BY12" i="1"/>
  <c r="CA12" i="1" s="1"/>
  <c r="BY11" i="1"/>
  <c r="CA11" i="1" s="1"/>
  <c r="BY10" i="1"/>
  <c r="CA10" i="1" s="1"/>
  <c r="BY9" i="1"/>
  <c r="CA9" i="1" s="1"/>
  <c r="BY8" i="1"/>
  <c r="BY7" i="1"/>
  <c r="BY6" i="1"/>
  <c r="BQ27" i="1"/>
  <c r="BS27" i="1" s="1"/>
  <c r="BU27" i="1" s="1"/>
  <c r="BS26" i="1"/>
  <c r="BU26" i="1" s="1"/>
  <c r="BS25" i="1"/>
  <c r="BS24" i="1"/>
  <c r="BU24" i="1" s="1"/>
  <c r="BS23" i="1"/>
  <c r="BU23" i="1" s="1"/>
  <c r="BS22" i="1"/>
  <c r="BU22" i="1" s="1"/>
  <c r="BS21" i="1"/>
  <c r="BU21" i="1" s="1"/>
  <c r="BS20" i="1"/>
  <c r="BU20" i="1" s="1"/>
  <c r="BS19" i="1"/>
  <c r="BU19" i="1" s="1"/>
  <c r="BS18" i="1"/>
  <c r="BU18" i="1" s="1"/>
  <c r="BS17" i="1"/>
  <c r="BU17" i="1" s="1"/>
  <c r="BS16" i="1"/>
  <c r="BU16" i="1" s="1"/>
  <c r="BS15" i="1"/>
  <c r="BU15" i="1" s="1"/>
  <c r="BS14" i="1"/>
  <c r="BU14" i="1" s="1"/>
  <c r="BS13" i="1"/>
  <c r="BU13" i="1" s="1"/>
  <c r="BS12" i="1"/>
  <c r="BU12" i="1" s="1"/>
  <c r="BS11" i="1"/>
  <c r="BU11" i="1" s="1"/>
  <c r="BS10" i="1"/>
  <c r="BU10" i="1" s="1"/>
  <c r="BS9" i="1"/>
  <c r="BU9" i="1" s="1"/>
  <c r="BS8" i="1"/>
  <c r="BS7" i="1"/>
  <c r="BS6" i="1"/>
  <c r="BK27" i="1"/>
  <c r="BM27" i="1" s="1"/>
  <c r="BO27" i="1" s="1"/>
  <c r="BM26" i="1"/>
  <c r="BO26" i="1" s="1"/>
  <c r="BM25" i="1"/>
  <c r="BM24" i="1"/>
  <c r="BO24" i="1" s="1"/>
  <c r="BM23" i="1"/>
  <c r="BO23" i="1" s="1"/>
  <c r="BM22" i="1"/>
  <c r="BO22" i="1" s="1"/>
  <c r="BM21" i="1"/>
  <c r="BO21" i="1" s="1"/>
  <c r="BM20" i="1"/>
  <c r="BO20" i="1" s="1"/>
  <c r="BM19" i="1"/>
  <c r="BO19" i="1" s="1"/>
  <c r="BM18" i="1"/>
  <c r="BO18" i="1" s="1"/>
  <c r="BM17" i="1"/>
  <c r="BO17" i="1" s="1"/>
  <c r="BM16" i="1"/>
  <c r="BO16" i="1" s="1"/>
  <c r="BM15" i="1"/>
  <c r="BO15" i="1" s="1"/>
  <c r="BM14" i="1"/>
  <c r="BO14" i="1" s="1"/>
  <c r="BM13" i="1"/>
  <c r="BO13" i="1" s="1"/>
  <c r="BM12" i="1"/>
  <c r="BO12" i="1" s="1"/>
  <c r="BM11" i="1"/>
  <c r="BO11" i="1" s="1"/>
  <c r="BM10" i="1"/>
  <c r="BO10" i="1" s="1"/>
  <c r="BM9" i="1"/>
  <c r="BO9" i="1" s="1"/>
  <c r="BM8" i="1"/>
  <c r="BM7" i="1"/>
  <c r="BM6" i="1"/>
  <c r="BE27" i="1"/>
  <c r="BG27" i="1" s="1"/>
  <c r="BI27" i="1" s="1"/>
  <c r="BG26" i="1"/>
  <c r="BI26" i="1" s="1"/>
  <c r="BG25" i="1"/>
  <c r="BG24" i="1"/>
  <c r="BI24" i="1" s="1"/>
  <c r="BG23" i="1"/>
  <c r="BI23" i="1" s="1"/>
  <c r="BG22" i="1"/>
  <c r="BI22" i="1" s="1"/>
  <c r="BG21" i="1"/>
  <c r="BI21" i="1" s="1"/>
  <c r="BG20" i="1"/>
  <c r="BI20" i="1" s="1"/>
  <c r="BG19" i="1"/>
  <c r="BI19" i="1" s="1"/>
  <c r="BG18" i="1"/>
  <c r="BI18" i="1" s="1"/>
  <c r="BG17" i="1"/>
  <c r="BI17" i="1" s="1"/>
  <c r="BG16" i="1"/>
  <c r="BI16" i="1" s="1"/>
  <c r="BG15" i="1"/>
  <c r="BI15" i="1" s="1"/>
  <c r="BG14" i="1"/>
  <c r="BI14" i="1" s="1"/>
  <c r="BG13" i="1"/>
  <c r="BI13" i="1" s="1"/>
  <c r="BG12" i="1"/>
  <c r="BI12" i="1" s="1"/>
  <c r="BG11" i="1"/>
  <c r="BI11" i="1" s="1"/>
  <c r="BG10" i="1"/>
  <c r="BG9" i="1"/>
  <c r="BI9" i="1" s="1"/>
  <c r="BG8" i="1"/>
  <c r="BG7" i="1"/>
  <c r="BG6" i="1"/>
  <c r="AY27" i="1"/>
  <c r="BA27" i="1" s="1"/>
  <c r="BC27" i="1" s="1"/>
  <c r="BA26" i="1"/>
  <c r="BC26" i="1" s="1"/>
  <c r="BA25" i="1"/>
  <c r="BA24" i="1"/>
  <c r="BC24" i="1" s="1"/>
  <c r="BA23" i="1"/>
  <c r="BC23" i="1" s="1"/>
  <c r="BA22" i="1"/>
  <c r="BC22" i="1" s="1"/>
  <c r="BA21" i="1"/>
  <c r="BC21" i="1" s="1"/>
  <c r="BA20" i="1"/>
  <c r="BC20" i="1" s="1"/>
  <c r="BA19" i="1"/>
  <c r="BC19" i="1" s="1"/>
  <c r="BA18" i="1"/>
  <c r="BC18" i="1" s="1"/>
  <c r="BA17" i="1"/>
  <c r="BC17" i="1" s="1"/>
  <c r="BA16" i="1"/>
  <c r="BC16" i="1" s="1"/>
  <c r="BA15" i="1"/>
  <c r="BC15" i="1" s="1"/>
  <c r="BA14" i="1"/>
  <c r="BC14" i="1" s="1"/>
  <c r="BA13" i="1"/>
  <c r="BC13" i="1" s="1"/>
  <c r="BA11" i="1"/>
  <c r="BC11" i="1" s="1"/>
  <c r="BA10" i="1"/>
  <c r="BC10" i="1" s="1"/>
  <c r="BA9" i="1"/>
  <c r="BC9" i="1" s="1"/>
  <c r="BA7" i="1"/>
  <c r="BA6" i="1"/>
  <c r="BC6" i="1" s="1"/>
  <c r="BD6" i="1" s="1"/>
  <c r="AR27" i="1"/>
  <c r="AT27" i="1" s="1"/>
  <c r="AV27" i="1" s="1"/>
  <c r="AT26" i="1"/>
  <c r="AV26" i="1" s="1"/>
  <c r="AT25" i="1"/>
  <c r="AT24" i="1"/>
  <c r="AV24" i="1" s="1"/>
  <c r="AT23" i="1"/>
  <c r="AV23" i="1" s="1"/>
  <c r="AT22" i="1"/>
  <c r="AV22" i="1" s="1"/>
  <c r="AT21" i="1"/>
  <c r="AV21" i="1" s="1"/>
  <c r="AT20" i="1"/>
  <c r="AV20" i="1" s="1"/>
  <c r="AT19" i="1"/>
  <c r="AV19" i="1" s="1"/>
  <c r="AT18" i="1"/>
  <c r="AV18" i="1" s="1"/>
  <c r="AT17" i="1"/>
  <c r="AV17" i="1" s="1"/>
  <c r="AT16" i="1"/>
  <c r="AV16" i="1" s="1"/>
  <c r="AT15" i="1"/>
  <c r="AV15" i="1" s="1"/>
  <c r="AT14" i="1"/>
  <c r="AV14" i="1" s="1"/>
  <c r="AT13" i="1"/>
  <c r="AV13" i="1" s="1"/>
  <c r="AT12" i="1"/>
  <c r="AV12" i="1" s="1"/>
  <c r="AT10" i="1"/>
  <c r="AV10" i="1" s="1"/>
  <c r="AT9" i="1"/>
  <c r="AV9" i="1" s="1"/>
  <c r="AT8" i="1"/>
  <c r="AV8" i="1" s="1"/>
  <c r="AT7" i="1"/>
  <c r="AT6" i="1"/>
  <c r="AL27" i="1"/>
  <c r="AN27" i="1" s="1"/>
  <c r="AP27" i="1" s="1"/>
  <c r="AN26" i="1"/>
  <c r="AP26" i="1" s="1"/>
  <c r="AN25" i="1"/>
  <c r="AN24" i="1"/>
  <c r="AP24" i="1" s="1"/>
  <c r="AN23" i="1"/>
  <c r="AP23" i="1" s="1"/>
  <c r="AN22" i="1"/>
  <c r="AP22" i="1" s="1"/>
  <c r="AN21" i="1"/>
  <c r="AP21" i="1" s="1"/>
  <c r="AN20" i="1"/>
  <c r="AP20" i="1" s="1"/>
  <c r="AN19" i="1"/>
  <c r="AP19" i="1" s="1"/>
  <c r="AN18" i="1"/>
  <c r="AP18" i="1" s="1"/>
  <c r="AN17" i="1"/>
  <c r="AP17" i="1" s="1"/>
  <c r="AN16" i="1"/>
  <c r="AP16" i="1" s="1"/>
  <c r="AN15" i="1"/>
  <c r="AP15" i="1" s="1"/>
  <c r="AN14" i="1"/>
  <c r="AP14" i="1" s="1"/>
  <c r="AN13" i="1"/>
  <c r="AP13" i="1" s="1"/>
  <c r="AN12" i="1"/>
  <c r="AP12" i="1" s="1"/>
  <c r="AN11" i="1"/>
  <c r="AP11" i="1" s="1"/>
  <c r="AN10" i="1"/>
  <c r="AP10" i="1" s="1"/>
  <c r="AN9" i="1"/>
  <c r="AP9" i="1" s="1"/>
  <c r="AN8" i="1"/>
  <c r="AP8" i="1" s="1"/>
  <c r="AN7" i="1"/>
  <c r="AP7" i="1" s="1"/>
  <c r="AN6" i="1"/>
  <c r="AF27" i="1"/>
  <c r="AH27" i="1" s="1"/>
  <c r="AJ27" i="1" s="1"/>
  <c r="AH26" i="1"/>
  <c r="AJ26" i="1" s="1"/>
  <c r="AH25" i="1"/>
  <c r="AH24" i="1"/>
  <c r="AJ24" i="1" s="1"/>
  <c r="AH23" i="1"/>
  <c r="AJ23" i="1" s="1"/>
  <c r="AH22" i="1"/>
  <c r="AJ22" i="1" s="1"/>
  <c r="AH21" i="1"/>
  <c r="AJ21" i="1" s="1"/>
  <c r="AH20" i="1"/>
  <c r="AJ20" i="1" s="1"/>
  <c r="AH19" i="1"/>
  <c r="AJ19" i="1" s="1"/>
  <c r="AH18" i="1"/>
  <c r="AJ18" i="1" s="1"/>
  <c r="AH17" i="1"/>
  <c r="AJ17" i="1" s="1"/>
  <c r="AH16" i="1"/>
  <c r="AJ16" i="1" s="1"/>
  <c r="AH15" i="1"/>
  <c r="AJ15" i="1" s="1"/>
  <c r="AH14" i="1"/>
  <c r="AJ14" i="1" s="1"/>
  <c r="AH13" i="1"/>
  <c r="AJ13" i="1" s="1"/>
  <c r="AH12" i="1"/>
  <c r="AJ12" i="1" s="1"/>
  <c r="AH11" i="1"/>
  <c r="AJ11" i="1" s="1"/>
  <c r="AH10" i="1"/>
  <c r="AJ10" i="1" s="1"/>
  <c r="AH9" i="1"/>
  <c r="AJ9" i="1" s="1"/>
  <c r="AH8" i="1"/>
  <c r="AJ8" i="1" s="1"/>
  <c r="AH7" i="1"/>
  <c r="AH6" i="1"/>
  <c r="Z27" i="1"/>
  <c r="AB27" i="1" s="1"/>
  <c r="AD27" i="1" s="1"/>
  <c r="AB26" i="1"/>
  <c r="AD26" i="1" s="1"/>
  <c r="AB25" i="1"/>
  <c r="AB24" i="1"/>
  <c r="AD24" i="1" s="1"/>
  <c r="AB23" i="1"/>
  <c r="AD23" i="1" s="1"/>
  <c r="AB22" i="1"/>
  <c r="AD22" i="1" s="1"/>
  <c r="AB21" i="1"/>
  <c r="AD21" i="1" s="1"/>
  <c r="AB20" i="1"/>
  <c r="AD20" i="1" s="1"/>
  <c r="AB19" i="1"/>
  <c r="AD19" i="1" s="1"/>
  <c r="AB18" i="1"/>
  <c r="AD18" i="1" s="1"/>
  <c r="AB17" i="1"/>
  <c r="AD17" i="1" s="1"/>
  <c r="AB16" i="1"/>
  <c r="AD16" i="1" s="1"/>
  <c r="AB15" i="1"/>
  <c r="AD15" i="1" s="1"/>
  <c r="AB14" i="1"/>
  <c r="AD14" i="1" s="1"/>
  <c r="AB13" i="1"/>
  <c r="AD13" i="1" s="1"/>
  <c r="AB12" i="1"/>
  <c r="AD12" i="1" s="1"/>
  <c r="AB11" i="1"/>
  <c r="AD11" i="1" s="1"/>
  <c r="AB10" i="1"/>
  <c r="AD10" i="1" s="1"/>
  <c r="AB9" i="1"/>
  <c r="AD9" i="1" s="1"/>
  <c r="AB8" i="1"/>
  <c r="AD8" i="1" s="1"/>
  <c r="AB7" i="1"/>
  <c r="AD7" i="1" s="1"/>
  <c r="AB6" i="1"/>
  <c r="T27" i="1"/>
  <c r="V27" i="1" s="1"/>
  <c r="X27" i="1" s="1"/>
  <c r="V26" i="1"/>
  <c r="X26" i="1" s="1"/>
  <c r="V25" i="1"/>
  <c r="V24" i="1"/>
  <c r="X24" i="1" s="1"/>
  <c r="V23" i="1"/>
  <c r="X23" i="1" s="1"/>
  <c r="V22" i="1"/>
  <c r="X22" i="1" s="1"/>
  <c r="V21" i="1"/>
  <c r="X21" i="1" s="1"/>
  <c r="V20" i="1"/>
  <c r="X20" i="1" s="1"/>
  <c r="V19" i="1"/>
  <c r="X19" i="1" s="1"/>
  <c r="V18" i="1"/>
  <c r="X18" i="1" s="1"/>
  <c r="V17" i="1"/>
  <c r="X17" i="1" s="1"/>
  <c r="V16" i="1"/>
  <c r="X16" i="1" s="1"/>
  <c r="V15" i="1"/>
  <c r="X15" i="1" s="1"/>
  <c r="V14" i="1"/>
  <c r="X14" i="1" s="1"/>
  <c r="V13" i="1"/>
  <c r="X13" i="1" s="1"/>
  <c r="V12" i="1"/>
  <c r="X12" i="1" s="1"/>
  <c r="V11" i="1"/>
  <c r="X11" i="1" s="1"/>
  <c r="V10" i="1"/>
  <c r="X10" i="1" s="1"/>
  <c r="V9" i="1"/>
  <c r="X9" i="1" s="1"/>
  <c r="V8" i="1"/>
  <c r="X8" i="1" s="1"/>
  <c r="V7" i="1"/>
  <c r="V6" i="1"/>
  <c r="N27" i="1"/>
  <c r="P27" i="1" s="1"/>
  <c r="R27" i="1" s="1"/>
  <c r="P26" i="1"/>
  <c r="R26" i="1" s="1"/>
  <c r="P25" i="1"/>
  <c r="P24" i="1"/>
  <c r="R24" i="1" s="1"/>
  <c r="P23" i="1"/>
  <c r="R23" i="1" s="1"/>
  <c r="P22" i="1"/>
  <c r="R22" i="1" s="1"/>
  <c r="P21" i="1"/>
  <c r="R21" i="1" s="1"/>
  <c r="P20" i="1"/>
  <c r="R20" i="1" s="1"/>
  <c r="P19" i="1"/>
  <c r="R19" i="1" s="1"/>
  <c r="P18" i="1"/>
  <c r="R18" i="1" s="1"/>
  <c r="P17" i="1"/>
  <c r="R17" i="1" s="1"/>
  <c r="P16" i="1"/>
  <c r="R16" i="1" s="1"/>
  <c r="P15" i="1"/>
  <c r="R15" i="1" s="1"/>
  <c r="P14" i="1"/>
  <c r="R14" i="1" s="1"/>
  <c r="P13" i="1"/>
  <c r="R13" i="1" s="1"/>
  <c r="P12" i="1"/>
  <c r="R12" i="1" s="1"/>
  <c r="P11" i="1"/>
  <c r="R11" i="1" s="1"/>
  <c r="P10" i="1"/>
  <c r="R10" i="1" s="1"/>
  <c r="P9" i="1"/>
  <c r="R9" i="1" s="1"/>
  <c r="P8" i="1"/>
  <c r="R8" i="1" s="1"/>
  <c r="P7" i="1"/>
  <c r="R7" i="1" s="1"/>
  <c r="P6" i="1"/>
  <c r="H27" i="1"/>
  <c r="J27" i="1" s="1"/>
  <c r="L27" i="1" s="1"/>
  <c r="J26" i="1"/>
  <c r="L26" i="1" s="1"/>
  <c r="J25" i="1"/>
  <c r="J24" i="1"/>
  <c r="L24" i="1" s="1"/>
  <c r="J23" i="1"/>
  <c r="L23" i="1" s="1"/>
  <c r="J22" i="1"/>
  <c r="L22" i="1" s="1"/>
  <c r="J21" i="1"/>
  <c r="L21" i="1" s="1"/>
  <c r="J20" i="1"/>
  <c r="L20" i="1" s="1"/>
  <c r="J19" i="1"/>
  <c r="L19" i="1" s="1"/>
  <c r="J18" i="1"/>
  <c r="L18" i="1" s="1"/>
  <c r="J17" i="1"/>
  <c r="L17" i="1" s="1"/>
  <c r="J16" i="1"/>
  <c r="L16" i="1" s="1"/>
  <c r="J15" i="1"/>
  <c r="L15" i="1" s="1"/>
  <c r="J14" i="1"/>
  <c r="L14" i="1" s="1"/>
  <c r="J13" i="1"/>
  <c r="L13" i="1" s="1"/>
  <c r="J10" i="1"/>
  <c r="L10" i="1" s="1"/>
  <c r="J9" i="1"/>
  <c r="L9" i="1" s="1"/>
  <c r="J8" i="1"/>
  <c r="L8" i="1" s="1"/>
  <c r="J7" i="1"/>
  <c r="L7" i="1" s="1"/>
  <c r="J6" i="1"/>
  <c r="L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DR30" i="1" l="1"/>
  <c r="DR35" i="1" s="1"/>
  <c r="CM30" i="1"/>
  <c r="BY30" i="1"/>
  <c r="BY39" i="1" s="1"/>
  <c r="CF30" i="1"/>
  <c r="CH32" i="1" s="1"/>
  <c r="BS30" i="1"/>
  <c r="AN30" i="1"/>
  <c r="AN39" i="1" s="1"/>
  <c r="DY30" i="1"/>
  <c r="EB7" i="1"/>
  <c r="EB8" i="1"/>
  <c r="BM30" i="1"/>
  <c r="BM39" i="1" s="1"/>
  <c r="BO6" i="1"/>
  <c r="BP6" i="1" s="1"/>
  <c r="CS30" i="1"/>
  <c r="CS39" i="1" s="1"/>
  <c r="L30" i="1"/>
  <c r="J36" i="1" s="1"/>
  <c r="CY30" i="1"/>
  <c r="CY35" i="1" s="1"/>
  <c r="DR39" i="1"/>
  <c r="DT32" i="1"/>
  <c r="DT6" i="1"/>
  <c r="DU6" i="1"/>
  <c r="DT7" i="1"/>
  <c r="DU7" i="1" s="1"/>
  <c r="DT8" i="1"/>
  <c r="DU8" i="1" s="1"/>
  <c r="DN7" i="1"/>
  <c r="DN8" i="1"/>
  <c r="DM6" i="1"/>
  <c r="DM30" i="1" s="1"/>
  <c r="DK36" i="1" s="1"/>
  <c r="DK30" i="1"/>
  <c r="DE30" i="1"/>
  <c r="DG6" i="1"/>
  <c r="DH6" i="1" s="1"/>
  <c r="DH7" i="1"/>
  <c r="DG8" i="1"/>
  <c r="DH8" i="1" s="1"/>
  <c r="DA6" i="1"/>
  <c r="DB6" i="1" s="1"/>
  <c r="DA7" i="1"/>
  <c r="DB7" i="1" s="1"/>
  <c r="DA8" i="1"/>
  <c r="DB8" i="1" s="1"/>
  <c r="CU11" i="1"/>
  <c r="CU6" i="1"/>
  <c r="CV6" i="1" s="1"/>
  <c r="CU7" i="1"/>
  <c r="CV7" i="1" s="1"/>
  <c r="CU8" i="1"/>
  <c r="CV8" i="1" s="1"/>
  <c r="CM39" i="1"/>
  <c r="CM35" i="1"/>
  <c r="CO32" i="1"/>
  <c r="CO6" i="1"/>
  <c r="CO8" i="1"/>
  <c r="CP8" i="1" s="1"/>
  <c r="CP6" i="1"/>
  <c r="CO7" i="1"/>
  <c r="CP7" i="1" s="1"/>
  <c r="CH6" i="1"/>
  <c r="CI6" i="1"/>
  <c r="CH7" i="1"/>
  <c r="CI7" i="1" s="1"/>
  <c r="CH8" i="1"/>
  <c r="CI8" i="1" s="1"/>
  <c r="CA6" i="1"/>
  <c r="CB6" i="1"/>
  <c r="CA7" i="1"/>
  <c r="CB7" i="1" s="1"/>
  <c r="CA8" i="1"/>
  <c r="CB8" i="1" s="1"/>
  <c r="BS35" i="1"/>
  <c r="BU32" i="1"/>
  <c r="BS39" i="1"/>
  <c r="BU6" i="1"/>
  <c r="BU7" i="1"/>
  <c r="BV7" i="1" s="1"/>
  <c r="BU8" i="1"/>
  <c r="BV8" i="1" s="1"/>
  <c r="BO7" i="1"/>
  <c r="BP7" i="1" s="1"/>
  <c r="BO8" i="1"/>
  <c r="BP8" i="1" s="1"/>
  <c r="BG30" i="1"/>
  <c r="BI10" i="1"/>
  <c r="BI6" i="1"/>
  <c r="BJ6" i="1" s="1"/>
  <c r="BI7" i="1"/>
  <c r="BJ7" i="1" s="1"/>
  <c r="BI8" i="1"/>
  <c r="BJ8" i="1" s="1"/>
  <c r="BD8" i="1"/>
  <c r="BA30" i="1"/>
  <c r="BC7" i="1"/>
  <c r="BD7" i="1" s="1"/>
  <c r="AT30" i="1"/>
  <c r="AV6" i="1"/>
  <c r="AV7" i="1"/>
  <c r="AW7" i="1" s="1"/>
  <c r="AP6" i="1"/>
  <c r="AP30" i="1" s="1"/>
  <c r="AN36" i="1" s="1"/>
  <c r="AH30" i="1"/>
  <c r="AJ6" i="1"/>
  <c r="AJ7" i="1"/>
  <c r="AK7" i="1" s="1"/>
  <c r="AB30" i="1"/>
  <c r="AD6" i="1"/>
  <c r="AD30" i="1" s="1"/>
  <c r="AB36" i="1" s="1"/>
  <c r="V30" i="1"/>
  <c r="X6" i="1"/>
  <c r="X7" i="1"/>
  <c r="Y7" i="1" s="1"/>
  <c r="P30" i="1"/>
  <c r="R6" i="1"/>
  <c r="R30" i="1" s="1"/>
  <c r="P36" i="1" s="1"/>
  <c r="J30" i="1"/>
  <c r="M6" i="1"/>
  <c r="AQ7" i="1"/>
  <c r="AW8" i="1"/>
  <c r="AQ8" i="1"/>
  <c r="AK8" i="1"/>
  <c r="AE7" i="1"/>
  <c r="AE8" i="1"/>
  <c r="Y8" i="1"/>
  <c r="S7" i="1"/>
  <c r="S8" i="1"/>
  <c r="M8" i="1"/>
  <c r="D6" i="1"/>
  <c r="F6" i="1" s="1"/>
  <c r="CF35" i="1" l="1"/>
  <c r="CF39" i="1"/>
  <c r="AQ6" i="1"/>
  <c r="BO32" i="1"/>
  <c r="BM35" i="1"/>
  <c r="CU32" i="1"/>
  <c r="CS35" i="1"/>
  <c r="AP32" i="1"/>
  <c r="AN35" i="1"/>
  <c r="AN37" i="1" s="1"/>
  <c r="CA32" i="1"/>
  <c r="BY35" i="1"/>
  <c r="S6" i="1"/>
  <c r="AE6" i="1"/>
  <c r="EA30" i="1"/>
  <c r="DY36" i="1" s="1"/>
  <c r="EB6" i="1"/>
  <c r="DY39" i="1"/>
  <c r="DY35" i="1"/>
  <c r="DY37" i="1" s="1"/>
  <c r="EA32" i="1"/>
  <c r="BU30" i="1"/>
  <c r="BS36" i="1" s="1"/>
  <c r="BS37" i="1" s="1"/>
  <c r="CY39" i="1"/>
  <c r="DA32" i="1"/>
  <c r="DT30" i="1"/>
  <c r="DK39" i="1"/>
  <c r="DK35" i="1"/>
  <c r="DK37" i="1" s="1"/>
  <c r="DK32" i="1"/>
  <c r="DM32" i="1"/>
  <c r="DN6" i="1"/>
  <c r="DG30" i="1"/>
  <c r="DE36" i="1" s="1"/>
  <c r="DE35" i="1"/>
  <c r="DG32" i="1"/>
  <c r="DE39" i="1"/>
  <c r="DA30" i="1"/>
  <c r="CU30" i="1"/>
  <c r="CO30" i="1"/>
  <c r="CH30" i="1"/>
  <c r="CA30" i="1"/>
  <c r="BV6" i="1"/>
  <c r="BO30" i="1"/>
  <c r="BG39" i="1"/>
  <c r="BG35" i="1"/>
  <c r="BI32" i="1"/>
  <c r="BI30" i="1"/>
  <c r="BG36" i="1" s="1"/>
  <c r="BC30" i="1"/>
  <c r="BA36" i="1" s="1"/>
  <c r="BA39" i="1"/>
  <c r="BA35" i="1"/>
  <c r="BC32" i="1"/>
  <c r="AV30" i="1"/>
  <c r="AT36" i="1" s="1"/>
  <c r="AT35" i="1"/>
  <c r="AT37" i="1" s="1"/>
  <c r="AV32" i="1"/>
  <c r="AT32" i="1"/>
  <c r="AT39" i="1"/>
  <c r="AW6" i="1"/>
  <c r="AN32" i="1"/>
  <c r="AH35" i="1"/>
  <c r="AJ32" i="1"/>
  <c r="AH39" i="1"/>
  <c r="AJ30" i="1"/>
  <c r="AH36" i="1" s="1"/>
  <c r="AB39" i="1"/>
  <c r="AB35" i="1"/>
  <c r="AB37" i="1" s="1"/>
  <c r="AD32" i="1"/>
  <c r="AB32" i="1"/>
  <c r="V39" i="1"/>
  <c r="V35" i="1"/>
  <c r="X32" i="1"/>
  <c r="X30" i="1"/>
  <c r="V36" i="1" s="1"/>
  <c r="P39" i="1"/>
  <c r="P35" i="1"/>
  <c r="P37" i="1" s="1"/>
  <c r="R32" i="1"/>
  <c r="P32" i="1"/>
  <c r="J32" i="1"/>
  <c r="J39" i="1"/>
  <c r="J35" i="1"/>
  <c r="J37" i="1" s="1"/>
  <c r="L32" i="1"/>
  <c r="Y6" i="1"/>
  <c r="AK6" i="1"/>
  <c r="M7" i="1"/>
  <c r="DY32" i="1" l="1"/>
  <c r="BA37" i="1"/>
  <c r="BA32" i="1"/>
  <c r="BS32" i="1"/>
  <c r="AH37" i="1"/>
  <c r="DR36" i="1"/>
  <c r="DR37" i="1" s="1"/>
  <c r="DR32" i="1"/>
  <c r="DE32" i="1"/>
  <c r="DE37" i="1"/>
  <c r="CY36" i="1"/>
  <c r="CY37" i="1" s="1"/>
  <c r="CY32" i="1"/>
  <c r="CS36" i="1"/>
  <c r="CS37" i="1" s="1"/>
  <c r="CS32" i="1"/>
  <c r="CM36" i="1"/>
  <c r="CM37" i="1" s="1"/>
  <c r="CM32" i="1"/>
  <c r="CF36" i="1"/>
  <c r="CF37" i="1" s="1"/>
  <c r="CF32" i="1"/>
  <c r="BY36" i="1"/>
  <c r="BY37" i="1" s="1"/>
  <c r="BY32" i="1"/>
  <c r="BM36" i="1"/>
  <c r="BM37" i="1" s="1"/>
  <c r="BM32" i="1"/>
  <c r="BG32" i="1"/>
  <c r="BG37" i="1"/>
  <c r="AH32" i="1"/>
  <c r="V32" i="1"/>
  <c r="V37" i="1"/>
  <c r="G7" i="1" l="1"/>
  <c r="G8" i="1"/>
  <c r="B27" i="1"/>
  <c r="D27" i="1" s="1"/>
  <c r="F27" i="1" s="1"/>
  <c r="D26" i="1"/>
  <c r="F26" i="1" s="1"/>
  <c r="G6" i="1" l="1"/>
  <c r="D30" i="1"/>
  <c r="F32" i="1" s="1"/>
  <c r="F30" i="1"/>
  <c r="D36" i="1" s="1"/>
  <c r="D35" i="1" l="1"/>
  <c r="D37" i="1" s="1"/>
  <c r="D39" i="1"/>
  <c r="D32" i="1"/>
</calcChain>
</file>

<file path=xl/sharedStrings.xml><?xml version="1.0" encoding="utf-8"?>
<sst xmlns="http://schemas.openxmlformats.org/spreadsheetml/2006/main" count="404" uniqueCount="63">
  <si>
    <t>PEDIDO</t>
  </si>
  <si>
    <t xml:space="preserve">Numero de Factura </t>
  </si>
  <si>
    <t xml:space="preserve">Proveedor </t>
  </si>
  <si>
    <t>EQUIFERSEG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</si>
  <si>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</si>
  <si>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</si>
  <si>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</si>
  <si>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</si>
  <si>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</si>
  <si>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</si>
  <si>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</si>
  <si>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</si>
  <si>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</si>
  <si>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</si>
  <si>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</si>
  <si>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</si>
  <si>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</si>
  <si>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</si>
  <si>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</si>
  <si>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</si>
  <si>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</si>
  <si>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</si>
  <si>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</si>
  <si>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</si>
  <si>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</si>
  <si>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</si>
  <si>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</si>
  <si>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</si>
  <si>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>Subtotal General</t>
  </si>
  <si>
    <t xml:space="preserve">IVA General </t>
  </si>
  <si>
    <t xml:space="preserve">Total General </t>
  </si>
  <si>
    <t>Base Retención</t>
  </si>
  <si>
    <t>VERIFICACION SIIF</t>
  </si>
  <si>
    <t>FACTURA</t>
  </si>
  <si>
    <t xml:space="preserve">SUBTOTAL </t>
  </si>
  <si>
    <t xml:space="preserve">IVA </t>
  </si>
  <si>
    <t>TOTAL</t>
  </si>
  <si>
    <t>3689</t>
  </si>
  <si>
    <t>3690</t>
  </si>
  <si>
    <t>3691</t>
  </si>
  <si>
    <t>3692</t>
  </si>
  <si>
    <t>3693</t>
  </si>
  <si>
    <t>FAEL3669</t>
  </si>
  <si>
    <t>FAEL3684</t>
  </si>
  <si>
    <t>FAEL3680</t>
  </si>
  <si>
    <t>FAEL3683</t>
  </si>
  <si>
    <t>FAEL3681</t>
  </si>
  <si>
    <t>FAEL3679</t>
  </si>
  <si>
    <t>FAEL3677</t>
  </si>
  <si>
    <t>FAEL3676</t>
  </si>
  <si>
    <t>FAEL3674</t>
  </si>
  <si>
    <t>FAEL3673</t>
  </si>
  <si>
    <t>FAEL3670</t>
  </si>
  <si>
    <t>FAEL3693</t>
  </si>
  <si>
    <t>FAEL3692</t>
  </si>
  <si>
    <t>FAEL3691</t>
  </si>
  <si>
    <t>FAEL3672</t>
  </si>
  <si>
    <t>FAEL3682</t>
  </si>
  <si>
    <t>FAEL3678</t>
  </si>
  <si>
    <t>FAEL3690</t>
  </si>
  <si>
    <t>FAEL3689</t>
  </si>
  <si>
    <t>FAEL3671</t>
  </si>
  <si>
    <t>FAEL3675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</si>
</sst>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3" fillId="0" borderId="1" xfId="1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164" fontId="0" fillId="2" borderId="1" xfId="1" applyFont="1" applyFill="1" applyBorder="1" applyAlignment="1">
      <alignment vertical="center"/>
    </xf>
    <xf numFmtId="164" fontId="0" fillId="3" borderId="1" xfId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3" borderId="1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0" fillId="0" borderId="0" xfId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5" borderId="0" xfId="1" applyNumberFormat="1" applyFont="1" applyFill="1" applyAlignment="1">
      <alignment vertical="center"/>
    </xf>
    <xf numFmtId="164" fontId="3" fillId="0" borderId="1" xfId="1" applyFont="1" applyBorder="1" applyAlignment="1">
      <alignment vertical="center"/>
    </xf>
    <xf numFmtId="9" fontId="3" fillId="0" borderId="1" xfId="2" applyFont="1" applyBorder="1" applyAlignment="1">
      <alignment horizontal="center" vertical="center"/>
    </xf>
    <xf numFmtId="164" fontId="6" fillId="0" borderId="0" xfId="1" applyFont="1" applyAlignment="1">
      <alignment vertical="center"/>
    </xf>
    <xf numFmtId="165" fontId="3" fillId="0" borderId="0" xfId="1" applyNumberFormat="1" applyFont="1" applyAlignment="1">
      <alignment vertical="center"/>
    </xf>
    <xf numFmtId="49" fontId="0" fillId="0" borderId="2" xfId="0" applyNumberFormat="1" applyBorder="1" applyAlignment="1">
      <alignment wrapText="1"/>
    </xf>
    <xf numFmtId="44" fontId="0" fillId="0" borderId="0" xfId="0" applyNumberFormat="1" applyAlignment="1">
      <alignment vertical="center"/>
    </xf>
    <xf numFmtId="49" fontId="0" fillId="4" borderId="1" xfId="0" applyNumberFormat="1" applyFill="1" applyBorder="1" applyAlignment="1">
      <alignment horizontal="center"/>
    </xf>
    <xf numFmtId="164" fontId="0" fillId="0" borderId="1" xfId="1" applyFont="1" applyBorder="1"/>
    <xf numFmtId="164" fontId="3" fillId="0" borderId="2" xfId="0" applyNumberFormat="1" applyFont="1" applyBorder="1" applyAlignment="1">
      <alignment wrapText="1"/>
    </xf>
    <xf numFmtId="0" fontId="3" fillId="0" borderId="1" xfId="0" applyFont="1" applyBorder="1"/>
    <xf numFmtId="0" fontId="3" fillId="6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B69"/>
  <sheetViews>
    <sheetView tabSelected="1" zoomScale="80" zoomScaleNormal="80" workbookViewId="0">
      <pane ySplit="2" topLeftCell="A32" activePane="bottomLeft" state="frozen"/>
      <selection activeCell="FT1" sqref="FT1"/>
      <selection pane="bottomLeft" activeCell="F51" sqref="F51"/>
    </sheetView>
  </sheetViews>
  <sheetFormatPr baseColWidth="10" defaultColWidth="11.42578125" defaultRowHeight="15" x14ac:dyDescent="0.25"/>
  <cols>
    <col min="1" max="1" width="2.5703125" style="1" customWidth="1"/>
    <col min="2" max="2" width="10.140625" style="1" bestFit="1" customWidth="1"/>
    <col min="3" max="3" width="20.42578125" style="2" bestFit="1" customWidth="1"/>
    <col min="4" max="4" width="18.28515625" style="3" customWidth="1"/>
    <col min="5" max="5" width="18.28515625" style="4" customWidth="1"/>
    <col min="6" max="6" width="16.7109375" style="3" customWidth="1"/>
    <col min="7" max="7" width="21.140625" style="1" customWidth="1"/>
    <col min="8" max="9" width="18.28515625" style="1" customWidth="1"/>
    <col min="10" max="10" width="19" style="1" customWidth="1"/>
    <col min="11" max="12" width="18.28515625" style="1" customWidth="1"/>
    <col min="13" max="13" width="21.7109375" style="1" customWidth="1"/>
    <col min="14" max="18" width="18.28515625" style="1" customWidth="1"/>
    <col min="19" max="19" width="17.42578125" style="1" customWidth="1"/>
    <col min="20" max="24" width="18.28515625" style="1" customWidth="1"/>
    <col min="25" max="25" width="17.7109375" style="1" customWidth="1"/>
    <col min="26" max="30" width="18.28515625" style="1" customWidth="1"/>
    <col min="31" max="31" width="16.42578125" style="1" customWidth="1"/>
    <col min="32" max="36" width="18.28515625" style="1" customWidth="1"/>
    <col min="37" max="37" width="15.42578125" style="1" customWidth="1"/>
    <col min="38" max="42" width="18.28515625" style="1" customWidth="1"/>
    <col min="43" max="43" width="16.5703125" style="1" customWidth="1"/>
    <col min="44" max="48" width="18.28515625" style="1" customWidth="1"/>
    <col min="49" max="49" width="15.140625" style="1" customWidth="1"/>
    <col min="50" max="50" width="11.42578125" style="1"/>
    <col min="51" max="55" width="18.28515625" style="1" customWidth="1"/>
    <col min="56" max="56" width="18.7109375" style="1" customWidth="1"/>
    <col min="57" max="61" width="18.28515625" style="1" customWidth="1"/>
    <col min="62" max="62" width="19.5703125" style="1" customWidth="1"/>
    <col min="63" max="67" width="18.28515625" style="1" customWidth="1"/>
    <col min="68" max="68" width="17.85546875" style="1" customWidth="1"/>
    <col min="69" max="73" width="18.28515625" style="1" customWidth="1"/>
    <col min="74" max="74" width="19.5703125" style="1" customWidth="1"/>
    <col min="75" max="79" width="18.28515625" style="1" customWidth="1"/>
    <col min="80" max="80" width="16.42578125" style="1" customWidth="1"/>
    <col min="81" max="81" width="11.42578125" style="1"/>
    <col min="82" max="86" width="18.28515625" style="1" customWidth="1"/>
    <col min="87" max="87" width="15.85546875" style="1" customWidth="1"/>
    <col min="88" max="88" width="11.42578125" style="1"/>
    <col min="89" max="93" width="18.28515625" style="1" customWidth="1"/>
    <col min="94" max="94" width="19.85546875" style="1" customWidth="1"/>
    <col min="95" max="99" width="18.28515625" style="1" customWidth="1"/>
    <col min="100" max="100" width="19" style="1" customWidth="1"/>
    <col min="101" max="105" width="18.28515625" style="1" customWidth="1"/>
    <col min="106" max="106" width="22.5703125" style="1" customWidth="1"/>
    <col min="107" max="111" width="18.28515625" style="1" customWidth="1"/>
    <col min="112" max="112" width="16.7109375" style="1" customWidth="1"/>
    <col min="113" max="117" width="18.28515625" style="1" customWidth="1"/>
    <col min="118" max="118" width="16" style="1" customWidth="1"/>
    <col min="119" max="119" width="11.42578125" style="1"/>
    <col min="120" max="124" width="18.28515625" style="1" customWidth="1"/>
    <col min="125" max="125" width="19.140625" style="1" customWidth="1"/>
    <col min="126" max="126" width="11.42578125" style="1"/>
    <col min="127" max="127" width="20.28515625" style="1" customWidth="1"/>
    <col min="128" max="128" width="19.5703125" style="1" customWidth="1"/>
    <col min="129" max="129" width="20.7109375" style="1" customWidth="1"/>
    <col min="130" max="130" width="18" style="1" customWidth="1"/>
    <col min="131" max="131" width="19.5703125" style="1" customWidth="1"/>
    <col min="132" max="132" width="14.42578125" style="1" customWidth="1"/>
    <col min="133" max="16384" width="11.42578125" style="1"/>
  </cols>
  <sheetData>
    <row r="1" spans="2:132" x14ac:dyDescent="0.25">
      <c r="C1" s="1"/>
      <c r="D1" s="1"/>
      <c r="E1" s="1"/>
      <c r="F1" s="1"/>
    </row>
    <row r="2" spans="2:132" x14ac:dyDescent="0.25">
      <c r="C2" s="1"/>
      <c r="D2" s="27"/>
      <c r="E2" s="28" t="s">
        <v>0</v>
      </c>
      <c r="F2" s="29"/>
      <c r="J2" s="27"/>
      <c r="K2" s="28" t="s">
        <v>0</v>
      </c>
      <c r="L2" s="29"/>
      <c r="P2" s="27"/>
      <c r="Q2" s="28" t="s">
        <v>0</v>
      </c>
      <c r="R2" s="29"/>
      <c r="V2" s="27"/>
      <c r="W2" s="28" t="s">
        <v>0</v>
      </c>
      <c r="X2" s="29"/>
      <c r="AB2" s="27"/>
      <c r="AC2" s="28" t="s">
        <v>0</v>
      </c>
      <c r="AD2" s="29"/>
      <c r="AH2" s="27"/>
      <c r="AI2" s="28" t="s">
        <v>0</v>
      </c>
      <c r="AJ2" s="29"/>
      <c r="AN2" s="27"/>
      <c r="AO2" s="28" t="s">
        <v>0</v>
      </c>
      <c r="AP2" s="29"/>
      <c r="AT2" s="27"/>
      <c r="AU2" s="28" t="s">
        <v>0</v>
      </c>
      <c r="AV2" s="29"/>
      <c r="BA2" s="27"/>
      <c r="BB2" s="28" t="s">
        <v>0</v>
      </c>
      <c r="BC2" s="29"/>
      <c r="BG2" s="27"/>
      <c r="BH2" s="28" t="s">
        <v>0</v>
      </c>
      <c r="BI2" s="29"/>
      <c r="BM2" s="27"/>
      <c r="BN2" s="28" t="s">
        <v>0</v>
      </c>
      <c r="BO2" s="29"/>
      <c r="BS2" s="27"/>
      <c r="BT2" s="28" t="s">
        <v>0</v>
      </c>
      <c r="BU2" s="29"/>
      <c r="BY2" s="27"/>
      <c r="BZ2" s="28" t="s">
        <v>0</v>
      </c>
      <c r="CA2" s="29"/>
      <c r="CF2" s="27"/>
      <c r="CG2" s="28" t="s">
        <v>0</v>
      </c>
      <c r="CH2" s="29"/>
      <c r="CM2" s="27"/>
      <c r="CN2" s="28" t="s">
        <v>0</v>
      </c>
      <c r="CO2" s="29"/>
      <c r="CS2" s="27"/>
      <c r="CT2" s="28" t="s">
        <v>0</v>
      </c>
      <c r="CU2" s="29"/>
      <c r="CY2" s="27"/>
      <c r="CZ2" s="28" t="s">
        <v>0</v>
      </c>
      <c r="DA2" s="29"/>
      <c r="DE2" s="27"/>
      <c r="DF2" s="28" t="s">
        <v>0</v>
      </c>
      <c r="DG2" s="29"/>
      <c r="DK2" s="27"/>
      <c r="DL2" s="28" t="s">
        <v>0</v>
      </c>
      <c r="DM2" s="29"/>
      <c r="DR2" s="27"/>
      <c r="DS2" s="28" t="s">
        <v>0</v>
      </c>
      <c r="DT2" s="29"/>
      <c r="DY2" s="27"/>
      <c r="DZ2" s="28" t="s">
        <v>0</v>
      </c>
      <c r="EA2" s="29"/>
    </row>
    <row r="3" spans="2:132" ht="27" customHeight="1" x14ac:dyDescent="0.25">
      <c r="C3" s="5" t="s">
        <v>1</v>
      </c>
      <c r="D3" s="36" t="s">
        <v>37</v>
      </c>
      <c r="E3" s="6" t="s">
        <v>2</v>
      </c>
      <c r="F3" s="7" t="s">
        <v>3</v>
      </c>
      <c r="I3" s="5" t="s">
        <v>1</v>
      </c>
      <c r="J3" s="36" t="s">
        <v>38</v>
      </c>
      <c r="K3" s="6" t="s">
        <v>2</v>
      </c>
      <c r="L3" s="7" t="s">
        <v>3</v>
      </c>
      <c r="O3" s="5" t="s">
        <v>1</v>
      </c>
      <c r="P3" s="36" t="s">
        <v>39</v>
      </c>
      <c r="Q3" s="6" t="s">
        <v>2</v>
      </c>
      <c r="R3" s="7" t="s">
        <v>3</v>
      </c>
      <c r="U3" s="5" t="s">
        <v>1</v>
      </c>
      <c r="V3" s="36" t="s">
        <v>40</v>
      </c>
      <c r="W3" s="6" t="s">
        <v>2</v>
      </c>
      <c r="X3" s="7" t="s">
        <v>3</v>
      </c>
      <c r="AA3" s="5" t="s">
        <v>1</v>
      </c>
      <c r="AB3" s="36" t="s">
        <v>41</v>
      </c>
      <c r="AC3" s="6" t="s">
        <v>2</v>
      </c>
      <c r="AD3" s="7" t="s">
        <v>3</v>
      </c>
      <c r="AG3" s="5" t="s">
        <v>1</v>
      </c>
      <c r="AH3" s="36" t="s">
        <v>4</v>
      </c>
      <c r="AI3" s="6" t="s">
        <v>2</v>
      </c>
      <c r="AJ3" s="7" t="s">
        <v>3</v>
      </c>
      <c r="AM3" s="5" t="s">
        <v>1</v>
      </c>
      <c r="AN3" s="36" t="s">
        <v>5</v>
      </c>
      <c r="AO3" s="6" t="s">
        <v>2</v>
      </c>
      <c r="AP3" s="7" t="s">
        <v>3</v>
      </c>
      <c r="AS3" s="5" t="s">
        <v>1</v>
      </c>
      <c r="AT3" s="36" t="s">
        <v>6</v>
      </c>
      <c r="AU3" s="6" t="s">
        <v>2</v>
      </c>
      <c r="AV3" s="7" t="s">
        <v>3</v>
      </c>
      <c r="AZ3" s="5" t="s">
        <v>1</v>
      </c>
      <c r="BA3" s="36" t="s">
        <v>7</v>
      </c>
      <c r="BB3" s="6" t="s">
        <v>2</v>
      </c>
      <c r="BC3" s="7" t="s">
        <v>3</v>
      </c>
      <c r="BF3" s="5" t="s">
        <v>1</v>
      </c>
      <c r="BG3" s="36" t="s">
        <v>8</v>
      </c>
      <c r="BH3" s="6" t="s">
        <v>2</v>
      </c>
      <c r="BI3" s="7" t="s">
        <v>3</v>
      </c>
      <c r="BL3" s="5" t="s">
        <v>1</v>
      </c>
      <c r="BM3" s="36" t="s">
        <v>9</v>
      </c>
      <c r="BN3" s="6" t="s">
        <v>2</v>
      </c>
      <c r="BO3" s="7" t="s">
        <v>3</v>
      </c>
      <c r="BR3" s="5" t="s">
        <v>1</v>
      </c>
      <c r="BS3" s="36" t="s">
        <v>10</v>
      </c>
      <c r="BT3" s="6" t="s">
        <v>2</v>
      </c>
      <c r="BU3" s="7" t="s">
        <v>3</v>
      </c>
      <c r="BX3" s="5" t="s">
        <v>1</v>
      </c>
      <c r="BY3" s="36" t="s">
        <v>11</v>
      </c>
      <c r="BZ3" s="6" t="s">
        <v>2</v>
      </c>
      <c r="CA3" s="7" t="s">
        <v>3</v>
      </c>
      <c r="CE3" s="5" t="s">
        <v>1</v>
      </c>
      <c r="CF3" s="36" t="s">
        <v>12</v>
      </c>
      <c r="CG3" s="6" t="s">
        <v>2</v>
      </c>
      <c r="CH3" s="7" t="s">
        <v>3</v>
      </c>
      <c r="CL3" s="5" t="s">
        <v>1</v>
      </c>
      <c r="CM3" s="36" t="s">
        <v>13</v>
      </c>
      <c r="CN3" s="6" t="s">
        <v>2</v>
      </c>
      <c r="CO3" s="7" t="s">
        <v>3</v>
      </c>
      <c r="CR3" s="5" t="s">
        <v>1</v>
      </c>
      <c r="CS3" s="36" t="s">
        <v>14</v>
      </c>
      <c r="CT3" s="6" t="s">
        <v>2</v>
      </c>
      <c r="CU3" s="7" t="s">
        <v>3</v>
      </c>
      <c r="CX3" s="5" t="s">
        <v>1</v>
      </c>
      <c r="CY3" s="36" t="s">
        <v>15</v>
      </c>
      <c r="CZ3" s="6" t="s">
        <v>2</v>
      </c>
      <c r="DA3" s="7" t="s">
        <v>3</v>
      </c>
      <c r="DD3" s="5" t="s">
        <v>1</v>
      </c>
      <c r="DE3" s="36" t="s">
        <v>16</v>
      </c>
      <c r="DF3" s="6" t="s">
        <v>2</v>
      </c>
      <c r="DG3" s="7" t="s">
        <v>3</v>
      </c>
      <c r="DJ3" s="5" t="s">
        <v>1</v>
      </c>
      <c r="DK3" s="36" t="s">
        <v>17</v>
      </c>
      <c r="DL3" s="6" t="s">
        <v>2</v>
      </c>
      <c r="DM3" s="7" t="s">
        <v>3</v>
      </c>
      <c r="DQ3" s="5" t="s">
        <v>1</v>
      </c>
      <c r="DR3" s="36" t="s">
        <v>18</v>
      </c>
      <c r="DS3" s="6" t="s">
        <v>2</v>
      </c>
      <c r="DT3" s="7" t="s">
        <v>3</v>
      </c>
      <c r="DX3" s="5" t="s">
        <v>1</v>
      </c>
      <c r="DY3" s="36" t="s">
        <v>19</v>
      </c>
      <c r="DZ3" s="6" t="s">
        <v>2</v>
      </c>
      <c r="EA3" s="7" t="s">
        <v>3</v>
      </c>
    </row>
    <row r="4" spans="2:132" x14ac:dyDescent="0.25">
      <c r="I4" s="2"/>
      <c r="J4" s="3"/>
      <c r="K4" s="4"/>
      <c r="L4" s="3"/>
      <c r="O4" s="2"/>
      <c r="P4" s="3"/>
      <c r="Q4" s="4"/>
      <c r="R4" s="3"/>
      <c r="U4" s="2"/>
      <c r="V4" s="3"/>
      <c r="W4" s="4"/>
      <c r="X4" s="3"/>
      <c r="AA4" s="2"/>
      <c r="AB4" s="3"/>
      <c r="AC4" s="4"/>
      <c r="AD4" s="3"/>
      <c r="AG4" s="2"/>
      <c r="AH4" s="3"/>
      <c r="AI4" s="4"/>
      <c r="AJ4" s="3"/>
      <c r="AM4" s="2"/>
      <c r="AN4" s="3"/>
      <c r="AO4" s="4"/>
      <c r="AP4" s="3"/>
      <c r="AS4" s="2"/>
      <c r="AT4" s="3"/>
      <c r="AU4" s="4"/>
      <c r="AV4" s="3"/>
      <c r="AZ4" s="2"/>
      <c r="BA4" s="3"/>
      <c r="BB4" s="4"/>
      <c r="BC4" s="3"/>
      <c r="BF4" s="2"/>
      <c r="BG4" s="3"/>
      <c r="BH4" s="4"/>
      <c r="BI4" s="3"/>
      <c r="BL4" s="2"/>
      <c r="BM4" s="3"/>
      <c r="BN4" s="4"/>
      <c r="BO4" s="3"/>
      <c r="BR4" s="2"/>
      <c r="BS4" s="3"/>
      <c r="BT4" s="4"/>
      <c r="BU4" s="3"/>
      <c r="BX4" s="2"/>
      <c r="BY4" s="3"/>
      <c r="BZ4" s="4"/>
      <c r="CA4" s="3"/>
      <c r="CE4" s="2"/>
      <c r="CF4" s="3"/>
      <c r="CG4" s="4"/>
      <c r="CH4" s="3"/>
      <c r="CL4" s="2"/>
      <c r="CM4" s="3"/>
      <c r="CN4" s="4"/>
      <c r="CO4" s="3"/>
      <c r="CR4" s="2"/>
      <c r="CS4" s="3"/>
      <c r="CT4" s="4"/>
      <c r="CU4" s="3"/>
      <c r="CX4" s="2"/>
      <c r="CY4" s="3"/>
      <c r="CZ4" s="4"/>
      <c r="DA4" s="3"/>
      <c r="DD4" s="2"/>
      <c r="DE4" s="3"/>
      <c r="DF4" s="4"/>
      <c r="DG4" s="3"/>
      <c r="DJ4" s="2"/>
      <c r="DK4" s="3"/>
      <c r="DL4" s="4"/>
      <c r="DM4" s="3"/>
      <c r="DQ4" s="2"/>
      <c r="DR4" s="3"/>
      <c r="DS4" s="4"/>
      <c r="DT4" s="3"/>
      <c r="DX4" s="2"/>
      <c r="DY4" s="3"/>
      <c r="DZ4" s="4"/>
      <c r="EA4" s="3"/>
    </row>
    <row r="5" spans="2:132" x14ac:dyDescent="0.25">
      <c r="B5" s="8" t="s">
        <v>20</v>
      </c>
      <c r="C5" s="25" t="s">
        <v>21</v>
      </c>
      <c r="D5" s="26" t="s">
        <v>22</v>
      </c>
      <c r="E5" s="8" t="s">
        <v>23</v>
      </c>
      <c r="F5" s="26" t="s">
        <v>24</v>
      </c>
      <c r="H5" s="8" t="s">
        <v>20</v>
      </c>
      <c r="I5" s="25" t="s">
        <v>21</v>
      </c>
      <c r="J5" s="26" t="s">
        <v>22</v>
      </c>
      <c r="K5" s="8" t="s">
        <v>23</v>
      </c>
      <c r="L5" s="26" t="s">
        <v>24</v>
      </c>
      <c r="N5" s="8" t="s">
        <v>20</v>
      </c>
      <c r="O5" s="25" t="s">
        <v>21</v>
      </c>
      <c r="P5" s="26" t="s">
        <v>22</v>
      </c>
      <c r="Q5" s="8" t="s">
        <v>23</v>
      </c>
      <c r="R5" s="26" t="s">
        <v>24</v>
      </c>
      <c r="T5" s="8" t="s">
        <v>20</v>
      </c>
      <c r="U5" s="25" t="s">
        <v>21</v>
      </c>
      <c r="V5" s="26" t="s">
        <v>22</v>
      </c>
      <c r="W5" s="8" t="s">
        <v>23</v>
      </c>
      <c r="X5" s="26" t="s">
        <v>24</v>
      </c>
      <c r="Z5" s="8" t="s">
        <v>20</v>
      </c>
      <c r="AA5" s="25" t="s">
        <v>21</v>
      </c>
      <c r="AB5" s="26" t="s">
        <v>22</v>
      </c>
      <c r="AC5" s="8" t="s">
        <v>23</v>
      </c>
      <c r="AD5" s="26" t="s">
        <v>24</v>
      </c>
      <c r="AF5" s="8" t="s">
        <v>20</v>
      </c>
      <c r="AG5" s="25" t="s">
        <v>21</v>
      </c>
      <c r="AH5" s="26" t="s">
        <v>22</v>
      </c>
      <c r="AI5" s="8" t="s">
        <v>23</v>
      </c>
      <c r="AJ5" s="26" t="s">
        <v>24</v>
      </c>
      <c r="AL5" s="8" t="s">
        <v>20</v>
      </c>
      <c r="AM5" s="25" t="s">
        <v>21</v>
      </c>
      <c r="AN5" s="26" t="s">
        <v>22</v>
      </c>
      <c r="AO5" s="8" t="s">
        <v>23</v>
      </c>
      <c r="AP5" s="26" t="s">
        <v>24</v>
      </c>
      <c r="AR5" s="8" t="s">
        <v>20</v>
      </c>
      <c r="AS5" s="25" t="s">
        <v>21</v>
      </c>
      <c r="AT5" s="26" t="s">
        <v>22</v>
      </c>
      <c r="AU5" s="8" t="s">
        <v>23</v>
      </c>
      <c r="AV5" s="26" t="s">
        <v>24</v>
      </c>
      <c r="AY5" s="8" t="s">
        <v>20</v>
      </c>
      <c r="AZ5" s="25" t="s">
        <v>21</v>
      </c>
      <c r="BA5" s="26" t="s">
        <v>22</v>
      </c>
      <c r="BB5" s="8" t="s">
        <v>23</v>
      </c>
      <c r="BC5" s="26" t="s">
        <v>24</v>
      </c>
      <c r="BE5" s="8" t="s">
        <v>20</v>
      </c>
      <c r="BF5" s="25" t="s">
        <v>21</v>
      </c>
      <c r="BG5" s="26" t="s">
        <v>22</v>
      </c>
      <c r="BH5" s="8" t="s">
        <v>23</v>
      </c>
      <c r="BI5" s="26" t="s">
        <v>24</v>
      </c>
      <c r="BK5" s="8" t="s">
        <v>20</v>
      </c>
      <c r="BL5" s="25" t="s">
        <v>21</v>
      </c>
      <c r="BM5" s="26" t="s">
        <v>22</v>
      </c>
      <c r="BN5" s="8" t="s">
        <v>23</v>
      </c>
      <c r="BO5" s="26" t="s">
        <v>24</v>
      </c>
      <c r="BQ5" s="8" t="s">
        <v>20</v>
      </c>
      <c r="BR5" s="25" t="s">
        <v>21</v>
      </c>
      <c r="BS5" s="26" t="s">
        <v>22</v>
      </c>
      <c r="BT5" s="8" t="s">
        <v>23</v>
      </c>
      <c r="BU5" s="26" t="s">
        <v>24</v>
      </c>
      <c r="BW5" s="8" t="s">
        <v>20</v>
      </c>
      <c r="BX5" s="25" t="s">
        <v>21</v>
      </c>
      <c r="BY5" s="26" t="s">
        <v>22</v>
      </c>
      <c r="BZ5" s="8" t="s">
        <v>23</v>
      </c>
      <c r="CA5" s="26" t="s">
        <v>24</v>
      </c>
      <c r="CD5" s="8" t="s">
        <v>20</v>
      </c>
      <c r="CE5" s="25" t="s">
        <v>21</v>
      </c>
      <c r="CF5" s="26" t="s">
        <v>22</v>
      </c>
      <c r="CG5" s="8" t="s">
        <v>23</v>
      </c>
      <c r="CH5" s="26" t="s">
        <v>24</v>
      </c>
      <c r="CK5" s="8" t="s">
        <v>20</v>
      </c>
      <c r="CL5" s="25" t="s">
        <v>21</v>
      </c>
      <c r="CM5" s="26" t="s">
        <v>22</v>
      </c>
      <c r="CN5" s="8" t="s">
        <v>23</v>
      </c>
      <c r="CO5" s="26" t="s">
        <v>24</v>
      </c>
      <c r="CQ5" s="8" t="s">
        <v>20</v>
      </c>
      <c r="CR5" s="25" t="s">
        <v>21</v>
      </c>
      <c r="CS5" s="26" t="s">
        <v>22</v>
      </c>
      <c r="CT5" s="8" t="s">
        <v>23</v>
      </c>
      <c r="CU5" s="26" t="s">
        <v>24</v>
      </c>
      <c r="CW5" s="8" t="s">
        <v>20</v>
      </c>
      <c r="CX5" s="25" t="s">
        <v>21</v>
      </c>
      <c r="CY5" s="26" t="s">
        <v>22</v>
      </c>
      <c r="CZ5" s="8" t="s">
        <v>23</v>
      </c>
      <c r="DA5" s="26" t="s">
        <v>24</v>
      </c>
      <c r="DC5" s="8" t="s">
        <v>20</v>
      </c>
      <c r="DD5" s="25" t="s">
        <v>21</v>
      </c>
      <c r="DE5" s="26" t="s">
        <v>22</v>
      </c>
      <c r="DF5" s="8" t="s">
        <v>23</v>
      </c>
      <c r="DG5" s="26" t="s">
        <v>24</v>
      </c>
      <c r="DI5" s="8" t="s">
        <v>20</v>
      </c>
      <c r="DJ5" s="25" t="s">
        <v>21</v>
      </c>
      <c r="DK5" s="26" t="s">
        <v>22</v>
      </c>
      <c r="DL5" s="8" t="s">
        <v>23</v>
      </c>
      <c r="DM5" s="26" t="s">
        <v>24</v>
      </c>
      <c r="DP5" s="8" t="s">
        <v>20</v>
      </c>
      <c r="DQ5" s="25" t="s">
        <v>21</v>
      </c>
      <c r="DR5" s="26" t="s">
        <v>22</v>
      </c>
      <c r="DS5" s="8" t="s">
        <v>23</v>
      </c>
      <c r="DT5" s="26" t="s">
        <v>24</v>
      </c>
      <c r="DW5" s="8" t="s">
        <v>20</v>
      </c>
      <c r="DX5" s="25" t="s">
        <v>21</v>
      </c>
      <c r="DY5" s="26" t="s">
        <v>22</v>
      </c>
      <c r="DZ5" s="8" t="s">
        <v>23</v>
      </c>
      <c r="EA5" s="26" t="s">
        <v>24</v>
      </c>
    </row>
    <row r="6" spans="2:132" x14ac:dyDescent="0.25">
      <c r="B6" s="9">
        <v>5</v>
      </c>
      <c r="C6" s="10">
        <v>145000</v>
      </c>
      <c r="D6" s="11">
        <f>+B6*C6/1.19</f>
        <v>609243.69747899158</v>
      </c>
      <c r="E6" s="12">
        <v>0.19</v>
      </c>
      <c r="F6" s="15">
        <f>+D6*E6</f>
        <v>115756.3025210084</v>
      </c>
      <c r="G6" s="35">
        <f>SUM(D6+F6)</f>
        <v>725000</v>
      </c>
      <c r="H6" s="9">
        <v>3</v>
      </c>
      <c r="I6" s="10">
        <v>2268750</v>
      </c>
      <c r="J6" s="11">
        <f>+H6*I6/1.19</f>
        <v>5719537.8151260503</v>
      </c>
      <c r="K6" s="12">
        <v>0.19</v>
      </c>
      <c r="L6" s="15">
        <f>+J6*K6</f>
        <v>1086712.1848739495</v>
      </c>
      <c r="M6" s="35">
        <f>SUM(J6+L6)</f>
        <v>6806250</v>
      </c>
      <c r="N6" s="9">
        <v>85</v>
      </c>
      <c r="O6" s="10">
        <v>16400</v>
      </c>
      <c r="P6" s="11">
        <f>+N6*O6/1.19</f>
        <v>1171428.5714285716</v>
      </c>
      <c r="Q6" s="12">
        <v>0.19</v>
      </c>
      <c r="R6" s="15">
        <f>+P6*Q6</f>
        <v>222571.42857142861</v>
      </c>
      <c r="S6" s="35">
        <f>SUM(P6+R6)</f>
        <v>1394000.0000000002</v>
      </c>
      <c r="T6" s="9">
        <v>61</v>
      </c>
      <c r="U6" s="10">
        <v>16400</v>
      </c>
      <c r="V6" s="11">
        <f>+T6*U6/1.19</f>
        <v>840672.26890756306</v>
      </c>
      <c r="W6" s="12">
        <v>0.19</v>
      </c>
      <c r="X6" s="15">
        <f>+V6*W6</f>
        <v>159727.731092437</v>
      </c>
      <c r="Y6" s="35">
        <f>SUM(V6+X6)</f>
        <v>1000400</v>
      </c>
      <c r="Z6" s="9">
        <v>4</v>
      </c>
      <c r="AA6" s="10">
        <v>295000</v>
      </c>
      <c r="AB6" s="11">
        <f>+Z6*AA6/1.19</f>
        <v>991596.63865546219</v>
      </c>
      <c r="AC6" s="12">
        <v>0.19</v>
      </c>
      <c r="AD6" s="15">
        <f>+AB6*AC6</f>
        <v>188403.36134453781</v>
      </c>
      <c r="AE6" s="35">
        <f>SUM(AB6+AD6)</f>
        <v>1180000</v>
      </c>
      <c r="AF6" s="9">
        <v>1</v>
      </c>
      <c r="AG6" s="10">
        <v>490000</v>
      </c>
      <c r="AH6" s="11">
        <f>+AF6*AG6/1.19</f>
        <v>411764.70588235295</v>
      </c>
      <c r="AI6" s="12">
        <v>0.19</v>
      </c>
      <c r="AJ6" s="15">
        <f>+AH6*AI6</f>
        <v>78235.294117647063</v>
      </c>
      <c r="AK6" s="35">
        <f>SUM(AH6+AJ6)</f>
        <v>490000</v>
      </c>
      <c r="AL6" s="9">
        <v>5</v>
      </c>
      <c r="AM6" s="10">
        <v>295000</v>
      </c>
      <c r="AN6" s="11">
        <f>+AL6*AM6/1.19</f>
        <v>1239495.7983193279</v>
      </c>
      <c r="AO6" s="12">
        <v>0.19</v>
      </c>
      <c r="AP6" s="15">
        <f>+AN6*AO6</f>
        <v>235504.2016806723</v>
      </c>
      <c r="AQ6" s="35">
        <f>SUM(AN6+AP6)</f>
        <v>1475000.0000000002</v>
      </c>
      <c r="AR6" s="9">
        <v>29</v>
      </c>
      <c r="AS6" s="10">
        <v>44300</v>
      </c>
      <c r="AT6" s="11">
        <f>+AR6*AS6/1.19</f>
        <v>1079579.8319327731</v>
      </c>
      <c r="AU6" s="12">
        <v>0.19</v>
      </c>
      <c r="AV6" s="15">
        <f>+AT6*AU6</f>
        <v>205120.16806722688</v>
      </c>
      <c r="AW6" s="35">
        <f>SUM(AT6+AV6)</f>
        <v>1284700</v>
      </c>
      <c r="AY6" s="9">
        <v>7</v>
      </c>
      <c r="AZ6" s="10">
        <v>295000</v>
      </c>
      <c r="BA6" s="11">
        <f>+AY6*AZ6/1.19</f>
        <v>1735294.1176470588</v>
      </c>
      <c r="BB6" s="12">
        <v>0.19</v>
      </c>
      <c r="BC6" s="15">
        <f>+BA6*BB6</f>
        <v>329705.8823529412</v>
      </c>
      <c r="BD6" s="35">
        <f>SUM(BA6+BC6)</f>
        <v>2065000</v>
      </c>
      <c r="BE6" s="9">
        <v>4</v>
      </c>
      <c r="BF6" s="10">
        <v>295000</v>
      </c>
      <c r="BG6" s="11">
        <f>+BE6*BF6/1.19</f>
        <v>991596.63865546219</v>
      </c>
      <c r="BH6" s="12">
        <v>0.19</v>
      </c>
      <c r="BI6" s="15">
        <f>+BG6*BH6</f>
        <v>188403.36134453781</v>
      </c>
      <c r="BJ6" s="35">
        <f>SUM(BG6+BI6)</f>
        <v>1180000</v>
      </c>
      <c r="BK6" s="9">
        <v>2</v>
      </c>
      <c r="BL6" s="10">
        <v>295000</v>
      </c>
      <c r="BM6" s="11">
        <f>+BK6*BL6/1.19</f>
        <v>495798.31932773109</v>
      </c>
      <c r="BN6" s="12">
        <v>0.19</v>
      </c>
      <c r="BO6" s="15">
        <f>+BM6*BN6</f>
        <v>94201.680672268907</v>
      </c>
      <c r="BP6" s="35">
        <f>SUM(BM6+BO6)</f>
        <v>590000</v>
      </c>
      <c r="BQ6" s="9">
        <v>9</v>
      </c>
      <c r="BR6" s="10">
        <v>145000</v>
      </c>
      <c r="BS6" s="11">
        <f>+BQ6*BR6/1.19</f>
        <v>1096638.6554621849</v>
      </c>
      <c r="BT6" s="12">
        <v>0.19</v>
      </c>
      <c r="BU6" s="15">
        <f>+BS6*BT6</f>
        <v>208361.34453781514</v>
      </c>
      <c r="BV6" s="35">
        <f>SUM(BS6+BU6)</f>
        <v>1305000</v>
      </c>
      <c r="BW6" s="9">
        <v>15</v>
      </c>
      <c r="BX6" s="10">
        <v>39800</v>
      </c>
      <c r="BY6" s="11">
        <f>+BW6*BX6/1.19</f>
        <v>501680.6722689076</v>
      </c>
      <c r="BZ6" s="12">
        <v>0.19</v>
      </c>
      <c r="CA6" s="15">
        <f>+BY6*BZ6</f>
        <v>95319.327731092446</v>
      </c>
      <c r="CB6" s="35">
        <f>SUM(BY6+CA6)</f>
        <v>597000</v>
      </c>
      <c r="CD6" s="9">
        <v>1</v>
      </c>
      <c r="CE6" s="10">
        <v>975000</v>
      </c>
      <c r="CF6" s="11">
        <f>+CD6*CE6/1.19</f>
        <v>819327.73109243705</v>
      </c>
      <c r="CG6" s="12">
        <v>0.19</v>
      </c>
      <c r="CH6" s="15">
        <f>+CF6*CG6</f>
        <v>155672.26890756303</v>
      </c>
      <c r="CI6" s="35">
        <f>SUM(CF6+CH6)</f>
        <v>975000.00000000012</v>
      </c>
      <c r="CK6" s="9">
        <v>92</v>
      </c>
      <c r="CL6" s="10">
        <v>44300</v>
      </c>
      <c r="CM6" s="11">
        <f>+CK6*CL6/1.19</f>
        <v>3424873.9495798321</v>
      </c>
      <c r="CN6" s="12">
        <v>0.19</v>
      </c>
      <c r="CO6" s="15">
        <f>+CM6*CN6</f>
        <v>650726.05042016809</v>
      </c>
      <c r="CP6" s="35">
        <f>SUM(CM6+CO6)</f>
        <v>4075600</v>
      </c>
      <c r="CQ6" s="9">
        <v>8</v>
      </c>
      <c r="CR6" s="10">
        <v>295000</v>
      </c>
      <c r="CS6" s="11">
        <f>+CQ6*CR6/1.19</f>
        <v>1983193.2773109244</v>
      </c>
      <c r="CT6" s="12">
        <v>0.19</v>
      </c>
      <c r="CU6" s="15">
        <f>+CS6*CT6</f>
        <v>376806.72268907563</v>
      </c>
      <c r="CV6" s="35">
        <f>SUM(CS6+CU6)</f>
        <v>2360000</v>
      </c>
      <c r="CW6" s="9">
        <v>2</v>
      </c>
      <c r="CX6" s="10">
        <v>975000</v>
      </c>
      <c r="CY6" s="11">
        <f>+CW6*CX6/1.19</f>
        <v>1638655.4621848741</v>
      </c>
      <c r="CZ6" s="12">
        <v>0.19</v>
      </c>
      <c r="DA6" s="15">
        <f>+CY6*CZ6</f>
        <v>311344.53781512607</v>
      </c>
      <c r="DB6" s="35">
        <f>SUM(CY6+DA6)</f>
        <v>1950000.0000000002</v>
      </c>
      <c r="DC6" s="9">
        <v>5</v>
      </c>
      <c r="DD6" s="10">
        <v>320000</v>
      </c>
      <c r="DE6" s="11">
        <f>+DC6*DD6/1.19</f>
        <v>1344537.8151260505</v>
      </c>
      <c r="DF6" s="12">
        <v>0.19</v>
      </c>
      <c r="DG6" s="15">
        <f>+DE6*DF6</f>
        <v>255462.18487394959</v>
      </c>
      <c r="DH6" s="35">
        <f>SUM(DE6+DG6)</f>
        <v>1600000</v>
      </c>
      <c r="DI6" s="9">
        <v>4</v>
      </c>
      <c r="DJ6" s="10">
        <v>295000</v>
      </c>
      <c r="DK6" s="11">
        <f>+DI6*DJ6/1.19</f>
        <v>991596.63865546219</v>
      </c>
      <c r="DL6" s="12">
        <v>0.19</v>
      </c>
      <c r="DM6" s="15">
        <f>+DK6*DL6</f>
        <v>188403.36134453781</v>
      </c>
      <c r="DN6" s="35">
        <f>SUM(DK6+DM6)</f>
        <v>1180000</v>
      </c>
      <c r="DP6" s="9">
        <v>105</v>
      </c>
      <c r="DQ6" s="10">
        <v>39800</v>
      </c>
      <c r="DR6" s="11">
        <f>+DP6*DQ6/1.19</f>
        <v>3511764.7058823532</v>
      </c>
      <c r="DS6" s="12">
        <v>0.19</v>
      </c>
      <c r="DT6" s="15">
        <f>+DR6*DS6</f>
        <v>667235.29411764711</v>
      </c>
      <c r="DU6" s="35">
        <f>SUM(DR6+DT6)</f>
        <v>4179000.0000000005</v>
      </c>
      <c r="DW6" s="9">
        <v>11</v>
      </c>
      <c r="DX6" s="10">
        <v>119000</v>
      </c>
      <c r="DY6" s="11">
        <f>+DW6*DX6/1.19</f>
        <v>1100000</v>
      </c>
      <c r="DZ6" s="12">
        <v>0.19</v>
      </c>
      <c r="EA6" s="15">
        <f t="shared" ref="EA6:EA24" si="0">+DY6*DZ6</f>
        <v>209000</v>
      </c>
      <c r="EB6" s="35">
        <f>SUM(DY6+EA6)</f>
        <v>1309000</v>
      </c>
    </row>
    <row r="7" spans="2:132" x14ac:dyDescent="0.25">
      <c r="B7" s="9">
        <v>2</v>
      </c>
      <c r="C7" s="10">
        <v>1283200</v>
      </c>
      <c r="D7" s="11">
        <f t="shared" ref="D7:D25" si="1">+B7*C7/1.19</f>
        <v>2156638.6554621849</v>
      </c>
      <c r="E7" s="12">
        <v>0.19</v>
      </c>
      <c r="F7" s="15">
        <f t="shared" ref="F7:F24" si="2">+D7*E7</f>
        <v>409761.34453781514</v>
      </c>
      <c r="G7" s="35">
        <f t="shared" ref="G7:G8" si="3">SUM(D7+F7)</f>
        <v>2566400</v>
      </c>
      <c r="H7" s="9">
        <v>15</v>
      </c>
      <c r="I7" s="10">
        <v>6200</v>
      </c>
      <c r="J7" s="11">
        <f t="shared" ref="J7:J26" si="4">+H7*I7/1.19</f>
        <v>78151.26050420168</v>
      </c>
      <c r="K7" s="12">
        <v>0.19</v>
      </c>
      <c r="L7" s="15">
        <f t="shared" ref="L7:L24" si="5">+J7*K7</f>
        <v>14848.73949579832</v>
      </c>
      <c r="M7" s="35">
        <f t="shared" ref="M7:M8" si="6">SUM(J7+L7)</f>
        <v>93000</v>
      </c>
      <c r="N7" s="9">
        <v>1</v>
      </c>
      <c r="O7" s="10">
        <v>35000</v>
      </c>
      <c r="P7" s="11">
        <f t="shared" ref="P7:P26" si="7">+N7*O7/1.19</f>
        <v>29411.764705882353</v>
      </c>
      <c r="Q7" s="12">
        <v>0.19</v>
      </c>
      <c r="R7" s="15">
        <f t="shared" ref="R7:R24" si="8">+P7*Q7</f>
        <v>5588.2352941176468</v>
      </c>
      <c r="S7" s="35">
        <f t="shared" ref="S7:S8" si="9">SUM(P7+R7)</f>
        <v>35000</v>
      </c>
      <c r="T7" s="9">
        <v>1</v>
      </c>
      <c r="U7" s="10">
        <v>35000</v>
      </c>
      <c r="V7" s="11">
        <f t="shared" ref="V7:V26" si="10">+T7*U7/1.19</f>
        <v>29411.764705882353</v>
      </c>
      <c r="W7" s="12">
        <v>0.19</v>
      </c>
      <c r="X7" s="15">
        <f t="shared" ref="X7:X24" si="11">+V7*W7</f>
        <v>5588.2352941176468</v>
      </c>
      <c r="Y7" s="35">
        <f t="shared" ref="Y7:Y8" si="12">SUM(V7+X7)</f>
        <v>35000</v>
      </c>
      <c r="Z7" s="9">
        <v>7</v>
      </c>
      <c r="AA7" s="10">
        <v>198000</v>
      </c>
      <c r="AB7" s="11">
        <f t="shared" ref="AB7:AB26" si="13">+Z7*AA7/1.19</f>
        <v>1164705.8823529412</v>
      </c>
      <c r="AC7" s="12">
        <v>0.19</v>
      </c>
      <c r="AD7" s="15">
        <f>+AB7*AC7</f>
        <v>221294.11764705883</v>
      </c>
      <c r="AE7" s="35">
        <f t="shared" ref="AE7:AE8" si="14">SUM(AB7+AD7)</f>
        <v>1386000</v>
      </c>
      <c r="AF7" s="9">
        <v>2</v>
      </c>
      <c r="AG7" s="10">
        <v>1283200</v>
      </c>
      <c r="AH7" s="11">
        <f t="shared" ref="AH7:AH26" si="15">+AF7*AG7/1.19</f>
        <v>2156638.6554621849</v>
      </c>
      <c r="AI7" s="12">
        <v>0.19</v>
      </c>
      <c r="AJ7" s="15">
        <f t="shared" ref="AJ7:AJ24" si="16">+AH7*AI7</f>
        <v>409761.34453781514</v>
      </c>
      <c r="AK7" s="35">
        <f t="shared" ref="AK7:AK8" si="17">SUM(AH7+AJ7)</f>
        <v>2566400</v>
      </c>
      <c r="AL7" s="9">
        <v>2</v>
      </c>
      <c r="AM7" s="10">
        <v>320000</v>
      </c>
      <c r="AN7" s="11">
        <f t="shared" ref="AN7:AN26" si="18">+AL7*AM7/1.19</f>
        <v>537815.12605042022</v>
      </c>
      <c r="AO7" s="12">
        <v>0.19</v>
      </c>
      <c r="AP7" s="15">
        <f t="shared" ref="AP7:AP24" si="19">+AN7*AO7</f>
        <v>102184.87394957984</v>
      </c>
      <c r="AQ7" s="35">
        <f t="shared" ref="AQ7:AQ8" si="20">SUM(AN7+AP7)</f>
        <v>640000</v>
      </c>
      <c r="AR7" s="9">
        <v>3</v>
      </c>
      <c r="AS7" s="10">
        <v>18500</v>
      </c>
      <c r="AT7" s="11">
        <f t="shared" ref="AT7:AT26" si="21">+AR7*AS7/1.19</f>
        <v>46638.655462184877</v>
      </c>
      <c r="AU7" s="12">
        <v>0.19</v>
      </c>
      <c r="AV7" s="15">
        <f t="shared" ref="AV7:AV24" si="22">+AT7*AU7</f>
        <v>8861.3445378151264</v>
      </c>
      <c r="AW7" s="35">
        <f t="shared" ref="AW7:AW8" si="23">SUM(AT7+AV7)</f>
        <v>55500</v>
      </c>
      <c r="AY7" s="9">
        <v>2</v>
      </c>
      <c r="AZ7" s="10">
        <v>975000</v>
      </c>
      <c r="BA7" s="11">
        <f t="shared" ref="BA7:BA26" si="24">+AY7*AZ7/1.19</f>
        <v>1638655.4621848741</v>
      </c>
      <c r="BB7" s="12">
        <v>0.19</v>
      </c>
      <c r="BC7" s="15">
        <f t="shared" ref="BC7:BC24" si="25">+BA7*BB7</f>
        <v>311344.53781512607</v>
      </c>
      <c r="BD7" s="35">
        <f t="shared" ref="BD7:BD8" si="26">SUM(BA7+BC7)</f>
        <v>1950000.0000000002</v>
      </c>
      <c r="BE7" s="9">
        <v>3</v>
      </c>
      <c r="BF7" s="10">
        <v>198000</v>
      </c>
      <c r="BG7" s="11">
        <f t="shared" ref="BG7:BG26" si="27">+BE7*BF7/1.19</f>
        <v>499159.66386554623</v>
      </c>
      <c r="BH7" s="12">
        <v>0.19</v>
      </c>
      <c r="BI7" s="15">
        <f>+BG7*BH7</f>
        <v>94840.336134453784</v>
      </c>
      <c r="BJ7" s="35">
        <f t="shared" ref="BJ7:BJ8" si="28">SUM(BG7+BI7)</f>
        <v>594000</v>
      </c>
      <c r="BK7" s="9">
        <v>2</v>
      </c>
      <c r="BL7" s="10">
        <v>480000</v>
      </c>
      <c r="BM7" s="11">
        <f t="shared" ref="BM7:BM26" si="29">+BK7*BL7/1.19</f>
        <v>806722.68907563027</v>
      </c>
      <c r="BN7" s="12">
        <v>0.19</v>
      </c>
      <c r="BO7" s="15">
        <f t="shared" ref="BO7:BO24" si="30">+BM7*BN7</f>
        <v>153277.31092436975</v>
      </c>
      <c r="BP7" s="35">
        <f t="shared" ref="BP7:BP8" si="31">SUM(BM7+BO7)</f>
        <v>960000</v>
      </c>
      <c r="BQ7" s="9">
        <v>1</v>
      </c>
      <c r="BR7" s="10">
        <v>1283200</v>
      </c>
      <c r="BS7" s="11">
        <f t="shared" ref="BS7:BS26" si="32">+BQ7*BR7/1.19</f>
        <v>1078319.3277310925</v>
      </c>
      <c r="BT7" s="12">
        <v>0.19</v>
      </c>
      <c r="BU7" s="15">
        <f t="shared" ref="BU7:BU24" si="33">+BS7*BT7</f>
        <v>204880.67226890757</v>
      </c>
      <c r="BV7" s="35">
        <f t="shared" ref="BV7:BV8" si="34">SUM(BS7+BU7)</f>
        <v>1283200</v>
      </c>
      <c r="BW7" s="9">
        <v>3</v>
      </c>
      <c r="BX7" s="10">
        <v>975000</v>
      </c>
      <c r="BY7" s="11">
        <f t="shared" ref="BY7:BY26" si="35">+BW7*BX7/1.19</f>
        <v>2457983.193277311</v>
      </c>
      <c r="BZ7" s="12">
        <v>0.19</v>
      </c>
      <c r="CA7" s="15">
        <f t="shared" ref="CA7:CA24" si="36">+BY7*BZ7</f>
        <v>467016.80672268913</v>
      </c>
      <c r="CB7" s="35">
        <f t="shared" ref="CB7:CB8" si="37">SUM(BY7+CA7)</f>
        <v>2925000</v>
      </c>
      <c r="CD7" s="9">
        <v>1</v>
      </c>
      <c r="CE7" s="10">
        <v>320000</v>
      </c>
      <c r="CF7" s="11">
        <f t="shared" ref="CF7:CF26" si="38">+CD7*CE7/1.19</f>
        <v>268907.56302521011</v>
      </c>
      <c r="CG7" s="12">
        <v>0.19</v>
      </c>
      <c r="CH7" s="15">
        <f t="shared" ref="CH7:CH24" si="39">+CF7*CG7</f>
        <v>51092.436974789918</v>
      </c>
      <c r="CI7" s="35">
        <f t="shared" ref="CI7:CI8" si="40">SUM(CF7+CH7)</f>
        <v>320000</v>
      </c>
      <c r="CK7" s="9">
        <v>11</v>
      </c>
      <c r="CL7" s="10">
        <v>198000</v>
      </c>
      <c r="CM7" s="11">
        <f t="shared" ref="CM7:CM26" si="41">+CK7*CL7/1.19</f>
        <v>1830252.1008403362</v>
      </c>
      <c r="CN7" s="12">
        <v>0.19</v>
      </c>
      <c r="CO7" s="15">
        <f t="shared" ref="CO7:CO24" si="42">+CM7*CN7</f>
        <v>347747.89915966388</v>
      </c>
      <c r="CP7" s="35">
        <f t="shared" ref="CP7:CP8" si="43">SUM(CM7+CO7)</f>
        <v>2178000</v>
      </c>
      <c r="CQ7" s="9"/>
      <c r="CR7" s="10"/>
      <c r="CS7" s="11">
        <f t="shared" ref="CS7:CS26" si="44">+CQ7*CR7/1.19</f>
        <v>0</v>
      </c>
      <c r="CT7" s="12"/>
      <c r="CU7" s="15">
        <f t="shared" ref="CU7:CU24" si="45">+CS7*CT7</f>
        <v>0</v>
      </c>
      <c r="CV7" s="35">
        <f t="shared" ref="CV7:CV8" si="46">SUM(CS7+CU7)</f>
        <v>0</v>
      </c>
      <c r="CW7" s="9"/>
      <c r="CX7" s="10"/>
      <c r="CY7" s="11">
        <f t="shared" ref="CY7:CY26" si="47">+CW7*CX7/1.19</f>
        <v>0</v>
      </c>
      <c r="CZ7" s="12"/>
      <c r="DA7" s="15">
        <f t="shared" ref="DA7:DA24" si="48">+CY7*CZ7</f>
        <v>0</v>
      </c>
      <c r="DB7" s="35">
        <f t="shared" ref="DB7:DB8" si="49">SUM(CY7+DA7)</f>
        <v>0</v>
      </c>
      <c r="DC7" s="9">
        <v>5</v>
      </c>
      <c r="DD7" s="10">
        <v>38000</v>
      </c>
      <c r="DE7" s="11">
        <f>+DC7*DD7/1.05</f>
        <v>180952.38095238095</v>
      </c>
      <c r="DF7" s="12">
        <v>0.05</v>
      </c>
      <c r="DG7" s="15">
        <f>+DE7*DF7</f>
        <v>9047.6190476190477</v>
      </c>
      <c r="DH7" s="35">
        <f t="shared" ref="DH7:DH8" si="50">SUM(DE7+DG7)</f>
        <v>190000</v>
      </c>
      <c r="DI7" s="9">
        <v>3</v>
      </c>
      <c r="DJ7" s="10">
        <v>38000</v>
      </c>
      <c r="DK7" s="11">
        <f t="shared" ref="DK7:DK26" si="51">+DI7*DJ7/1.19</f>
        <v>95798.319327731093</v>
      </c>
      <c r="DL7" s="12">
        <v>0.19</v>
      </c>
      <c r="DM7" s="15">
        <f t="shared" ref="DM7:DM24" si="52">+DK7*DL7</f>
        <v>18201.680672268907</v>
      </c>
      <c r="DN7" s="35">
        <f t="shared" ref="DN7:DN8" si="53">SUM(DK7+DM7)</f>
        <v>114000</v>
      </c>
      <c r="DP7" s="9">
        <v>9</v>
      </c>
      <c r="DQ7" s="10">
        <v>38000</v>
      </c>
      <c r="DR7" s="11">
        <f>+DP7*DQ7/1.05</f>
        <v>325714.28571428568</v>
      </c>
      <c r="DS7" s="12">
        <v>0.05</v>
      </c>
      <c r="DT7" s="15">
        <f t="shared" ref="DT7:DT24" si="54">+DR7*DS7</f>
        <v>16285.714285714284</v>
      </c>
      <c r="DU7" s="35">
        <f t="shared" ref="DU7:DU8" si="55">SUM(DR7+DT7)</f>
        <v>341999.99999999994</v>
      </c>
      <c r="DW7" s="9">
        <v>6</v>
      </c>
      <c r="DX7" s="10">
        <v>295000</v>
      </c>
      <c r="DY7" s="11">
        <f>+DW7*DX7/1.19</f>
        <v>1487394.9579831935</v>
      </c>
      <c r="DZ7" s="12">
        <v>0.19</v>
      </c>
      <c r="EA7" s="15">
        <f t="shared" si="0"/>
        <v>282605.04201680678</v>
      </c>
      <c r="EB7" s="35">
        <f t="shared" ref="EB7:EB8" si="56">SUM(DY7+EA7)</f>
        <v>1770000.0000000002</v>
      </c>
    </row>
    <row r="8" spans="2:132" x14ac:dyDescent="0.25">
      <c r="B8" s="9">
        <v>1</v>
      </c>
      <c r="C8" s="10">
        <v>1075800</v>
      </c>
      <c r="D8" s="11">
        <f t="shared" si="1"/>
        <v>904033.61344537814</v>
      </c>
      <c r="E8" s="12">
        <v>0.19</v>
      </c>
      <c r="F8" s="15">
        <f t="shared" si="2"/>
        <v>171766.38655462186</v>
      </c>
      <c r="G8" s="35">
        <f t="shared" si="3"/>
        <v>1075800</v>
      </c>
      <c r="H8" s="9">
        <v>8</v>
      </c>
      <c r="I8" s="10">
        <v>6200</v>
      </c>
      <c r="J8" s="11">
        <f t="shared" si="4"/>
        <v>41680.672268907561</v>
      </c>
      <c r="K8" s="12">
        <v>0.19</v>
      </c>
      <c r="L8" s="15">
        <f t="shared" si="5"/>
        <v>7919.3277310924368</v>
      </c>
      <c r="M8" s="35">
        <f t="shared" si="6"/>
        <v>49600</v>
      </c>
      <c r="N8" s="9">
        <v>239</v>
      </c>
      <c r="O8" s="10">
        <v>39800</v>
      </c>
      <c r="P8" s="11">
        <f t="shared" si="7"/>
        <v>7993445.3781512612</v>
      </c>
      <c r="Q8" s="12">
        <v>0.19</v>
      </c>
      <c r="R8" s="15">
        <f t="shared" si="8"/>
        <v>1518754.6218487397</v>
      </c>
      <c r="S8" s="35">
        <f t="shared" si="9"/>
        <v>9512200</v>
      </c>
      <c r="T8" s="9">
        <v>190</v>
      </c>
      <c r="U8" s="10">
        <v>39800</v>
      </c>
      <c r="V8" s="11">
        <f t="shared" si="10"/>
        <v>6354621.8487394964</v>
      </c>
      <c r="W8" s="12">
        <v>0.19</v>
      </c>
      <c r="X8" s="15">
        <f t="shared" si="11"/>
        <v>1207378.1512605043</v>
      </c>
      <c r="Y8" s="35">
        <f t="shared" si="12"/>
        <v>7562000.0000000009</v>
      </c>
      <c r="Z8" s="9">
        <v>2</v>
      </c>
      <c r="AA8" s="10">
        <v>1064850</v>
      </c>
      <c r="AB8" s="11">
        <f t="shared" si="13"/>
        <v>1789663.8655462186</v>
      </c>
      <c r="AC8" s="12">
        <v>0.19</v>
      </c>
      <c r="AD8" s="15">
        <f>+AB8*AC8</f>
        <v>340036.13445378153</v>
      </c>
      <c r="AE8" s="35">
        <f t="shared" si="14"/>
        <v>2129700</v>
      </c>
      <c r="AF8" s="9">
        <v>3</v>
      </c>
      <c r="AG8" s="10">
        <v>480000</v>
      </c>
      <c r="AH8" s="11">
        <f t="shared" si="15"/>
        <v>1210084.0336134455</v>
      </c>
      <c r="AI8" s="12">
        <v>0.19</v>
      </c>
      <c r="AJ8" s="15">
        <f t="shared" si="16"/>
        <v>229915.96638655465</v>
      </c>
      <c r="AK8" s="35">
        <f t="shared" si="17"/>
        <v>1440000</v>
      </c>
      <c r="AL8" s="9"/>
      <c r="AM8" s="10"/>
      <c r="AN8" s="11">
        <f t="shared" si="18"/>
        <v>0</v>
      </c>
      <c r="AO8" s="12"/>
      <c r="AP8" s="15">
        <f t="shared" si="19"/>
        <v>0</v>
      </c>
      <c r="AQ8" s="35">
        <f t="shared" si="20"/>
        <v>0</v>
      </c>
      <c r="AR8" s="9">
        <v>2</v>
      </c>
      <c r="AS8" s="10">
        <v>198000</v>
      </c>
      <c r="AT8" s="11">
        <f t="shared" si="21"/>
        <v>332773.10924369749</v>
      </c>
      <c r="AU8" s="12">
        <v>0.19</v>
      </c>
      <c r="AV8" s="15">
        <f t="shared" si="22"/>
        <v>63226.89075630252</v>
      </c>
      <c r="AW8" s="35">
        <f t="shared" si="23"/>
        <v>396000</v>
      </c>
      <c r="AY8" s="9">
        <v>4</v>
      </c>
      <c r="AZ8" s="10">
        <v>81500</v>
      </c>
      <c r="BA8" s="11">
        <f>+AY8*AZ8/1.19</f>
        <v>273949.57983193279</v>
      </c>
      <c r="BB8" s="12">
        <v>0.05</v>
      </c>
      <c r="BC8" s="15">
        <f t="shared" si="25"/>
        <v>13697.478991596639</v>
      </c>
      <c r="BD8" s="35">
        <f t="shared" si="26"/>
        <v>287647.0588235294</v>
      </c>
      <c r="BE8" s="9">
        <v>2</v>
      </c>
      <c r="BF8" s="10">
        <v>1064850</v>
      </c>
      <c r="BG8" s="11">
        <f t="shared" si="27"/>
        <v>1789663.8655462186</v>
      </c>
      <c r="BH8" s="12">
        <v>0.19</v>
      </c>
      <c r="BI8" s="15">
        <f t="shared" ref="BI8:BI24" si="57">+BG8*BH8</f>
        <v>340036.13445378153</v>
      </c>
      <c r="BJ8" s="35">
        <f t="shared" si="28"/>
        <v>2129700</v>
      </c>
      <c r="BK8" s="9">
        <v>1</v>
      </c>
      <c r="BL8" s="10">
        <v>975000</v>
      </c>
      <c r="BM8" s="11">
        <f t="shared" si="29"/>
        <v>819327.73109243705</v>
      </c>
      <c r="BN8" s="12">
        <v>0.19</v>
      </c>
      <c r="BO8" s="15">
        <f t="shared" si="30"/>
        <v>155672.26890756303</v>
      </c>
      <c r="BP8" s="35">
        <f t="shared" si="31"/>
        <v>975000.00000000012</v>
      </c>
      <c r="BQ8" s="9">
        <v>1</v>
      </c>
      <c r="BR8" s="10">
        <v>1075800</v>
      </c>
      <c r="BS8" s="11">
        <f t="shared" si="32"/>
        <v>904033.61344537814</v>
      </c>
      <c r="BT8" s="12">
        <v>0.19</v>
      </c>
      <c r="BU8" s="15">
        <f t="shared" si="33"/>
        <v>171766.38655462186</v>
      </c>
      <c r="BV8" s="35">
        <f t="shared" si="34"/>
        <v>1075800</v>
      </c>
      <c r="BW8" s="9"/>
      <c r="BX8" s="10"/>
      <c r="BY8" s="11">
        <f t="shared" si="35"/>
        <v>0</v>
      </c>
      <c r="BZ8" s="12"/>
      <c r="CA8" s="15">
        <f t="shared" si="36"/>
        <v>0</v>
      </c>
      <c r="CB8" s="35">
        <f t="shared" si="37"/>
        <v>0</v>
      </c>
      <c r="CD8" s="9"/>
      <c r="CE8" s="10"/>
      <c r="CF8" s="11">
        <f t="shared" si="38"/>
        <v>0</v>
      </c>
      <c r="CG8" s="12"/>
      <c r="CH8" s="15">
        <f t="shared" si="39"/>
        <v>0</v>
      </c>
      <c r="CI8" s="35">
        <f t="shared" si="40"/>
        <v>0</v>
      </c>
      <c r="CK8" s="9">
        <v>242</v>
      </c>
      <c r="CL8" s="10">
        <v>6300</v>
      </c>
      <c r="CM8" s="11">
        <f t="shared" si="41"/>
        <v>1281176.4705882354</v>
      </c>
      <c r="CN8" s="12">
        <v>0.19</v>
      </c>
      <c r="CO8" s="15">
        <f t="shared" si="42"/>
        <v>243423.52941176473</v>
      </c>
      <c r="CP8" s="35">
        <f t="shared" si="43"/>
        <v>1524600.0000000002</v>
      </c>
      <c r="CQ8" s="9"/>
      <c r="CR8" s="10"/>
      <c r="CS8" s="11">
        <f t="shared" si="44"/>
        <v>0</v>
      </c>
      <c r="CT8" s="12"/>
      <c r="CU8" s="15">
        <f t="shared" si="45"/>
        <v>0</v>
      </c>
      <c r="CV8" s="35">
        <f t="shared" si="46"/>
        <v>0</v>
      </c>
      <c r="CW8" s="9"/>
      <c r="CX8" s="10"/>
      <c r="CY8" s="11">
        <f t="shared" si="47"/>
        <v>0</v>
      </c>
      <c r="CZ8" s="12"/>
      <c r="DA8" s="15">
        <f t="shared" si="48"/>
        <v>0</v>
      </c>
      <c r="DB8" s="35">
        <f t="shared" si="49"/>
        <v>0</v>
      </c>
      <c r="DC8" s="9">
        <v>3</v>
      </c>
      <c r="DD8" s="10">
        <v>80000</v>
      </c>
      <c r="DE8" s="11">
        <f>+DC8*DD8/1.05</f>
        <v>228571.42857142855</v>
      </c>
      <c r="DF8" s="12">
        <v>0.05</v>
      </c>
      <c r="DG8" s="15">
        <f>+DE8*DF8</f>
        <v>11428.571428571428</v>
      </c>
      <c r="DH8" s="35">
        <f t="shared" si="50"/>
        <v>239999.99999999997</v>
      </c>
      <c r="DI8" s="9">
        <v>18</v>
      </c>
      <c r="DJ8" s="10">
        <v>39800</v>
      </c>
      <c r="DK8" s="11">
        <f t="shared" si="51"/>
        <v>602016.80672268907</v>
      </c>
      <c r="DL8" s="12">
        <v>0.19</v>
      </c>
      <c r="DM8" s="15">
        <f t="shared" si="52"/>
        <v>114383.19327731093</v>
      </c>
      <c r="DN8" s="35">
        <f t="shared" si="53"/>
        <v>716400</v>
      </c>
      <c r="DP8" s="9">
        <v>1</v>
      </c>
      <c r="DQ8" s="10">
        <v>16400</v>
      </c>
      <c r="DR8" s="11">
        <f t="shared" ref="DR8:DR26" si="58">+DP8*DQ8/1.19</f>
        <v>13781.512605042017</v>
      </c>
      <c r="DS8" s="12">
        <v>0.19</v>
      </c>
      <c r="DT8" s="15">
        <f t="shared" si="54"/>
        <v>2618.4873949579833</v>
      </c>
      <c r="DU8" s="35">
        <f t="shared" si="55"/>
        <v>16400</v>
      </c>
      <c r="DW8" s="9">
        <v>2</v>
      </c>
      <c r="DX8" s="10">
        <v>480000</v>
      </c>
      <c r="DY8" s="11">
        <f t="shared" ref="DY8:DY26" si="59">+DW8*DX8/1.19</f>
        <v>806722.68907563027</v>
      </c>
      <c r="DZ8" s="12">
        <v>0.19</v>
      </c>
      <c r="EA8" s="15">
        <f t="shared" si="0"/>
        <v>153277.31092436975</v>
      </c>
      <c r="EB8" s="35">
        <f t="shared" si="56"/>
        <v>960000</v>
      </c>
    </row>
    <row r="9" spans="2:132" x14ac:dyDescent="0.25">
      <c r="B9" s="9">
        <v>2</v>
      </c>
      <c r="C9" s="10">
        <v>1180000</v>
      </c>
      <c r="D9" s="11">
        <f t="shared" si="1"/>
        <v>1983193.2773109244</v>
      </c>
      <c r="E9" s="12">
        <v>0.19</v>
      </c>
      <c r="F9" s="15">
        <f t="shared" si="2"/>
        <v>376806.72268907563</v>
      </c>
      <c r="G9" s="35"/>
      <c r="H9" s="9">
        <v>26</v>
      </c>
      <c r="I9" s="10">
        <v>5500</v>
      </c>
      <c r="J9" s="11">
        <f t="shared" si="4"/>
        <v>120168.06722689077</v>
      </c>
      <c r="K9" s="12">
        <v>0.19</v>
      </c>
      <c r="L9" s="15">
        <f t="shared" si="5"/>
        <v>22831.932773109245</v>
      </c>
      <c r="M9" s="35"/>
      <c r="N9" s="9"/>
      <c r="O9" s="10"/>
      <c r="P9" s="11">
        <f t="shared" si="7"/>
        <v>0</v>
      </c>
      <c r="Q9" s="12"/>
      <c r="R9" s="15">
        <f t="shared" si="8"/>
        <v>0</v>
      </c>
      <c r="S9" s="35"/>
      <c r="T9" s="9"/>
      <c r="U9" s="10"/>
      <c r="V9" s="11">
        <f t="shared" si="10"/>
        <v>0</v>
      </c>
      <c r="W9" s="12"/>
      <c r="X9" s="15">
        <f t="shared" si="11"/>
        <v>0</v>
      </c>
      <c r="Y9" s="35"/>
      <c r="Z9" s="9">
        <v>2</v>
      </c>
      <c r="AA9" s="10">
        <v>305000</v>
      </c>
      <c r="AB9" s="11">
        <f t="shared" si="13"/>
        <v>512605.04201680672</v>
      </c>
      <c r="AC9" s="12">
        <v>0.19</v>
      </c>
      <c r="AD9" s="15">
        <f t="shared" ref="AD9:AD24" si="60">+AB9*AC9</f>
        <v>97394.957983193279</v>
      </c>
      <c r="AE9" s="35"/>
      <c r="AF9" s="9">
        <v>6</v>
      </c>
      <c r="AG9" s="10">
        <v>295000</v>
      </c>
      <c r="AH9" s="11">
        <f t="shared" si="15"/>
        <v>1487394.9579831935</v>
      </c>
      <c r="AI9" s="12">
        <v>0.19</v>
      </c>
      <c r="AJ9" s="15">
        <f t="shared" si="16"/>
        <v>282605.04201680678</v>
      </c>
      <c r="AK9" s="35"/>
      <c r="AL9" s="9"/>
      <c r="AM9" s="10"/>
      <c r="AN9" s="11">
        <f t="shared" si="18"/>
        <v>0</v>
      </c>
      <c r="AO9" s="12"/>
      <c r="AP9" s="15">
        <f t="shared" si="19"/>
        <v>0</v>
      </c>
      <c r="AQ9" s="35"/>
      <c r="AR9" s="9">
        <v>308</v>
      </c>
      <c r="AS9" s="10">
        <v>6300</v>
      </c>
      <c r="AT9" s="11">
        <f t="shared" si="21"/>
        <v>1630588.2352941178</v>
      </c>
      <c r="AU9" s="12">
        <v>0.19</v>
      </c>
      <c r="AV9" s="15">
        <f t="shared" si="22"/>
        <v>309811.76470588241</v>
      </c>
      <c r="AW9" s="35"/>
      <c r="AY9" s="9">
        <v>9</v>
      </c>
      <c r="AZ9" s="10">
        <v>39800</v>
      </c>
      <c r="BA9" s="11">
        <f t="shared" si="24"/>
        <v>301008.40336134454</v>
      </c>
      <c r="BB9" s="12">
        <v>0.19</v>
      </c>
      <c r="BC9" s="15">
        <f t="shared" si="25"/>
        <v>57191.596638655465</v>
      </c>
      <c r="BD9" s="35"/>
      <c r="BE9" s="9">
        <v>2</v>
      </c>
      <c r="BF9" s="10">
        <v>305000</v>
      </c>
      <c r="BG9" s="11">
        <f t="shared" si="27"/>
        <v>512605.04201680672</v>
      </c>
      <c r="BH9" s="12">
        <v>0.19</v>
      </c>
      <c r="BI9" s="15">
        <f>+BG9*BH9</f>
        <v>97394.957983193279</v>
      </c>
      <c r="BJ9" s="35"/>
      <c r="BK9" s="9">
        <v>2</v>
      </c>
      <c r="BL9" s="10">
        <v>1180000</v>
      </c>
      <c r="BM9" s="11">
        <f t="shared" si="29"/>
        <v>1983193.2773109244</v>
      </c>
      <c r="BN9" s="12">
        <v>0.19</v>
      </c>
      <c r="BO9" s="15">
        <f t="shared" si="30"/>
        <v>376806.72268907563</v>
      </c>
      <c r="BP9" s="35"/>
      <c r="BQ9" s="9">
        <v>3</v>
      </c>
      <c r="BR9" s="10">
        <v>1180000</v>
      </c>
      <c r="BS9" s="11">
        <f t="shared" si="32"/>
        <v>2974789.9159663869</v>
      </c>
      <c r="BT9" s="12">
        <v>0.19</v>
      </c>
      <c r="BU9" s="15">
        <f t="shared" si="33"/>
        <v>565210.08403361356</v>
      </c>
      <c r="BV9" s="35"/>
      <c r="BW9" s="9"/>
      <c r="BX9" s="10"/>
      <c r="BY9" s="11">
        <f t="shared" si="35"/>
        <v>0</v>
      </c>
      <c r="BZ9" s="12"/>
      <c r="CA9" s="15">
        <f t="shared" si="36"/>
        <v>0</v>
      </c>
      <c r="CB9" s="35"/>
      <c r="CD9" s="9"/>
      <c r="CE9" s="10"/>
      <c r="CF9" s="11">
        <f t="shared" si="38"/>
        <v>0</v>
      </c>
      <c r="CG9" s="12"/>
      <c r="CH9" s="15">
        <f t="shared" si="39"/>
        <v>0</v>
      </c>
      <c r="CI9" s="35"/>
      <c r="CK9" s="9">
        <v>60</v>
      </c>
      <c r="CL9" s="10">
        <v>850</v>
      </c>
      <c r="CM9" s="11">
        <f t="shared" si="41"/>
        <v>42857.142857142862</v>
      </c>
      <c r="CN9" s="12">
        <v>0.19</v>
      </c>
      <c r="CO9" s="15">
        <f t="shared" si="42"/>
        <v>8142.857142857144</v>
      </c>
      <c r="CP9" s="35"/>
      <c r="CQ9" s="9"/>
      <c r="CR9" s="10"/>
      <c r="CS9" s="11">
        <f t="shared" si="44"/>
        <v>0</v>
      </c>
      <c r="CT9" s="12"/>
      <c r="CU9" s="15">
        <f t="shared" si="45"/>
        <v>0</v>
      </c>
      <c r="CV9" s="35"/>
      <c r="CW9" s="9"/>
      <c r="CX9" s="10"/>
      <c r="CY9" s="11">
        <f t="shared" si="47"/>
        <v>0</v>
      </c>
      <c r="CZ9" s="12"/>
      <c r="DA9" s="15">
        <f t="shared" si="48"/>
        <v>0</v>
      </c>
      <c r="DB9" s="35"/>
      <c r="DC9" s="9">
        <v>8</v>
      </c>
      <c r="DD9" s="10">
        <v>295000</v>
      </c>
      <c r="DE9" s="11">
        <f>+DC9*DD9/1.19</f>
        <v>1983193.2773109244</v>
      </c>
      <c r="DF9" s="12">
        <v>0.19</v>
      </c>
      <c r="DG9" s="15">
        <f t="shared" ref="DG9:DG24" si="61">+DE9*DF9</f>
        <v>376806.72268907563</v>
      </c>
      <c r="DH9" s="35"/>
      <c r="DI9" s="9">
        <v>2</v>
      </c>
      <c r="DJ9" s="10">
        <v>119000</v>
      </c>
      <c r="DK9" s="11">
        <f t="shared" si="51"/>
        <v>200000</v>
      </c>
      <c r="DL9" s="12">
        <v>0.19</v>
      </c>
      <c r="DM9" s="15">
        <f t="shared" si="52"/>
        <v>38000</v>
      </c>
      <c r="DN9" s="35"/>
      <c r="DP9" s="9"/>
      <c r="DQ9" s="10"/>
      <c r="DR9" s="11">
        <f t="shared" si="58"/>
        <v>0</v>
      </c>
      <c r="DS9" s="12"/>
      <c r="DT9" s="15">
        <f t="shared" si="54"/>
        <v>0</v>
      </c>
      <c r="DU9" s="35"/>
      <c r="DW9" s="9">
        <v>4</v>
      </c>
      <c r="DX9" s="10">
        <v>198000</v>
      </c>
      <c r="DY9" s="11">
        <f t="shared" si="59"/>
        <v>665546.21848739497</v>
      </c>
      <c r="DZ9" s="12">
        <v>0.19</v>
      </c>
      <c r="EA9" s="15">
        <f t="shared" si="0"/>
        <v>126453.78151260504</v>
      </c>
      <c r="EB9" s="35"/>
    </row>
    <row r="10" spans="2:132" x14ac:dyDescent="0.25">
      <c r="B10" s="9"/>
      <c r="C10" s="10"/>
      <c r="D10" s="11">
        <f t="shared" si="1"/>
        <v>0</v>
      </c>
      <c r="E10" s="12"/>
      <c r="F10" s="15">
        <f t="shared" si="2"/>
        <v>0</v>
      </c>
      <c r="G10" s="35"/>
      <c r="H10" s="9">
        <v>1</v>
      </c>
      <c r="I10" s="10">
        <v>89000</v>
      </c>
      <c r="J10" s="11">
        <f t="shared" si="4"/>
        <v>74789.915966386558</v>
      </c>
      <c r="K10" s="12">
        <v>0.19</v>
      </c>
      <c r="L10" s="15">
        <f t="shared" si="5"/>
        <v>14210.084033613446</v>
      </c>
      <c r="M10" s="35"/>
      <c r="N10" s="9"/>
      <c r="O10" s="10"/>
      <c r="P10" s="11">
        <f t="shared" si="7"/>
        <v>0</v>
      </c>
      <c r="Q10" s="12"/>
      <c r="R10" s="15">
        <f t="shared" si="8"/>
        <v>0</v>
      </c>
      <c r="S10" s="35"/>
      <c r="T10" s="9"/>
      <c r="U10" s="10"/>
      <c r="V10" s="11">
        <f t="shared" si="10"/>
        <v>0</v>
      </c>
      <c r="W10" s="12"/>
      <c r="X10" s="15">
        <f t="shared" si="11"/>
        <v>0</v>
      </c>
      <c r="Y10" s="35"/>
      <c r="Z10" s="9">
        <v>12</v>
      </c>
      <c r="AA10" s="10">
        <v>44300</v>
      </c>
      <c r="AB10" s="11">
        <f t="shared" si="13"/>
        <v>446722.68907563027</v>
      </c>
      <c r="AC10" s="12">
        <v>0.19</v>
      </c>
      <c r="AD10" s="15">
        <f t="shared" si="60"/>
        <v>84877.310924369755</v>
      </c>
      <c r="AE10" s="35"/>
      <c r="AF10" s="9">
        <v>39</v>
      </c>
      <c r="AG10" s="10">
        <v>11200</v>
      </c>
      <c r="AH10" s="11">
        <f t="shared" si="15"/>
        <v>367058.82352941181</v>
      </c>
      <c r="AI10" s="12">
        <v>0.19</v>
      </c>
      <c r="AJ10" s="15">
        <f t="shared" si="16"/>
        <v>69741.176470588238</v>
      </c>
      <c r="AK10" s="35"/>
      <c r="AL10" s="9"/>
      <c r="AM10" s="10"/>
      <c r="AN10" s="11">
        <f t="shared" si="18"/>
        <v>0</v>
      </c>
      <c r="AO10" s="12"/>
      <c r="AP10" s="15">
        <f t="shared" si="19"/>
        <v>0</v>
      </c>
      <c r="AQ10" s="35"/>
      <c r="AR10" s="9">
        <v>1</v>
      </c>
      <c r="AS10" s="10">
        <v>1180000</v>
      </c>
      <c r="AT10" s="11">
        <f t="shared" si="21"/>
        <v>991596.63865546219</v>
      </c>
      <c r="AU10" s="12">
        <v>0.19</v>
      </c>
      <c r="AV10" s="15">
        <f t="shared" si="22"/>
        <v>188403.36134453781</v>
      </c>
      <c r="AW10" s="35"/>
      <c r="AY10" s="9">
        <v>55</v>
      </c>
      <c r="AZ10" s="10">
        <v>11200</v>
      </c>
      <c r="BA10" s="11">
        <f t="shared" si="24"/>
        <v>517647.05882352946</v>
      </c>
      <c r="BB10" s="12">
        <v>0.19</v>
      </c>
      <c r="BC10" s="15">
        <f t="shared" si="25"/>
        <v>98352.941176470602</v>
      </c>
      <c r="BD10" s="35"/>
      <c r="BE10" s="9">
        <v>12</v>
      </c>
      <c r="BF10" s="10">
        <v>44300</v>
      </c>
      <c r="BG10" s="11">
        <f t="shared" si="27"/>
        <v>446722.68907563027</v>
      </c>
      <c r="BH10" s="12">
        <v>0.19</v>
      </c>
      <c r="BI10" s="15">
        <f t="shared" si="57"/>
        <v>84877.310924369755</v>
      </c>
      <c r="BJ10" s="35"/>
      <c r="BK10" s="9"/>
      <c r="BL10" s="10"/>
      <c r="BM10" s="11">
        <f t="shared" si="29"/>
        <v>0</v>
      </c>
      <c r="BN10" s="12"/>
      <c r="BO10" s="15">
        <f t="shared" si="30"/>
        <v>0</v>
      </c>
      <c r="BP10" s="35"/>
      <c r="BQ10" s="9"/>
      <c r="BR10" s="10"/>
      <c r="BS10" s="11">
        <f t="shared" si="32"/>
        <v>0</v>
      </c>
      <c r="BT10" s="12"/>
      <c r="BU10" s="15">
        <f t="shared" si="33"/>
        <v>0</v>
      </c>
      <c r="BV10" s="35"/>
      <c r="BW10" s="9"/>
      <c r="BX10" s="10"/>
      <c r="BY10" s="11">
        <f t="shared" si="35"/>
        <v>0</v>
      </c>
      <c r="BZ10" s="12"/>
      <c r="CA10" s="15">
        <f t="shared" si="36"/>
        <v>0</v>
      </c>
      <c r="CB10" s="35"/>
      <c r="CD10" s="9"/>
      <c r="CE10" s="10"/>
      <c r="CF10" s="11">
        <f t="shared" si="38"/>
        <v>0</v>
      </c>
      <c r="CG10" s="12"/>
      <c r="CH10" s="15">
        <f t="shared" si="39"/>
        <v>0</v>
      </c>
      <c r="CI10" s="35"/>
      <c r="CK10" s="9">
        <v>412</v>
      </c>
      <c r="CL10" s="10">
        <v>800</v>
      </c>
      <c r="CM10" s="11">
        <f t="shared" si="41"/>
        <v>276974.78991596639</v>
      </c>
      <c r="CN10" s="12">
        <v>0.19</v>
      </c>
      <c r="CO10" s="15">
        <f t="shared" si="42"/>
        <v>52625.210084033613</v>
      </c>
      <c r="CP10" s="35"/>
      <c r="CQ10" s="9"/>
      <c r="CR10" s="10"/>
      <c r="CS10" s="11">
        <f t="shared" si="44"/>
        <v>0</v>
      </c>
      <c r="CT10" s="12"/>
      <c r="CU10" s="15">
        <f t="shared" si="45"/>
        <v>0</v>
      </c>
      <c r="CV10" s="35"/>
      <c r="CW10" s="9"/>
      <c r="CX10" s="10"/>
      <c r="CY10" s="11">
        <f t="shared" si="47"/>
        <v>0</v>
      </c>
      <c r="CZ10" s="12"/>
      <c r="DA10" s="15">
        <f t="shared" si="48"/>
        <v>0</v>
      </c>
      <c r="DB10" s="35"/>
      <c r="DC10" s="9">
        <v>5</v>
      </c>
      <c r="DD10" s="10">
        <v>890000</v>
      </c>
      <c r="DE10" s="11">
        <f t="shared" ref="DE10:DE26" si="62">+DC10*DD10/1.19</f>
        <v>3739495.7983193281</v>
      </c>
      <c r="DF10" s="12">
        <v>0.19</v>
      </c>
      <c r="DG10" s="15">
        <f t="shared" si="61"/>
        <v>710504.20168067235</v>
      </c>
      <c r="DH10" s="35"/>
      <c r="DI10" s="9"/>
      <c r="DJ10" s="10"/>
      <c r="DK10" s="11">
        <f t="shared" si="51"/>
        <v>0</v>
      </c>
      <c r="DL10" s="12"/>
      <c r="DM10" s="15">
        <f t="shared" si="52"/>
        <v>0</v>
      </c>
      <c r="DN10" s="35"/>
      <c r="DP10" s="9"/>
      <c r="DQ10" s="10"/>
      <c r="DR10" s="11">
        <f t="shared" si="58"/>
        <v>0</v>
      </c>
      <c r="DS10" s="12"/>
      <c r="DT10" s="15">
        <f t="shared" si="54"/>
        <v>0</v>
      </c>
      <c r="DU10" s="35"/>
      <c r="DW10" s="9">
        <v>5</v>
      </c>
      <c r="DX10" s="10">
        <v>320000</v>
      </c>
      <c r="DY10" s="11">
        <f t="shared" si="59"/>
        <v>1344537.8151260505</v>
      </c>
      <c r="DZ10" s="12">
        <v>0.19</v>
      </c>
      <c r="EA10" s="15">
        <f t="shared" si="0"/>
        <v>255462.18487394959</v>
      </c>
      <c r="EB10" s="35"/>
    </row>
    <row r="11" spans="2:132" x14ac:dyDescent="0.25">
      <c r="B11" s="9"/>
      <c r="C11" s="10"/>
      <c r="D11" s="11">
        <f t="shared" si="1"/>
        <v>0</v>
      </c>
      <c r="E11" s="12"/>
      <c r="F11" s="15">
        <f t="shared" si="2"/>
        <v>0</v>
      </c>
      <c r="G11" s="35"/>
      <c r="H11" s="9">
        <v>35</v>
      </c>
      <c r="I11" s="10">
        <v>1900</v>
      </c>
      <c r="J11" s="11">
        <f>+H11*I11</f>
        <v>66500</v>
      </c>
      <c r="K11" s="12">
        <v>0</v>
      </c>
      <c r="L11" s="15">
        <f t="shared" si="5"/>
        <v>0</v>
      </c>
      <c r="M11" s="35"/>
      <c r="N11" s="9"/>
      <c r="O11" s="10"/>
      <c r="P11" s="11">
        <f t="shared" si="7"/>
        <v>0</v>
      </c>
      <c r="Q11" s="12"/>
      <c r="R11" s="15">
        <f t="shared" si="8"/>
        <v>0</v>
      </c>
      <c r="S11" s="35"/>
      <c r="T11" s="9"/>
      <c r="U11" s="10"/>
      <c r="V11" s="11">
        <f t="shared" si="10"/>
        <v>0</v>
      </c>
      <c r="W11" s="12"/>
      <c r="X11" s="15">
        <f t="shared" si="11"/>
        <v>0</v>
      </c>
      <c r="Y11" s="35"/>
      <c r="Z11" s="9">
        <v>3</v>
      </c>
      <c r="AA11" s="10">
        <v>620000</v>
      </c>
      <c r="AB11" s="11">
        <f t="shared" si="13"/>
        <v>1563025.2100840337</v>
      </c>
      <c r="AC11" s="12">
        <v>0.19</v>
      </c>
      <c r="AD11" s="15">
        <f>+AB11*AC11</f>
        <v>296974.78991596639</v>
      </c>
      <c r="AE11" s="35"/>
      <c r="AF11" s="9"/>
      <c r="AG11" s="10"/>
      <c r="AH11" s="11">
        <f t="shared" si="15"/>
        <v>0</v>
      </c>
      <c r="AI11" s="12"/>
      <c r="AJ11" s="15">
        <f t="shared" si="16"/>
        <v>0</v>
      </c>
      <c r="AK11" s="35"/>
      <c r="AL11" s="9"/>
      <c r="AM11" s="10"/>
      <c r="AN11" s="11">
        <f t="shared" si="18"/>
        <v>0</v>
      </c>
      <c r="AO11" s="12"/>
      <c r="AP11" s="15">
        <f t="shared" si="19"/>
        <v>0</v>
      </c>
      <c r="AQ11" s="35"/>
      <c r="AR11" s="9">
        <v>27</v>
      </c>
      <c r="AS11" s="10">
        <v>24400</v>
      </c>
      <c r="AT11" s="11">
        <f>+AR11*AS11</f>
        <v>658800</v>
      </c>
      <c r="AU11" s="12">
        <v>0</v>
      </c>
      <c r="AV11" s="15">
        <f>+AT11*AU11</f>
        <v>0</v>
      </c>
      <c r="AW11" s="35"/>
      <c r="AY11" s="9">
        <v>2</v>
      </c>
      <c r="AZ11" s="10">
        <v>620000</v>
      </c>
      <c r="BA11" s="11">
        <f t="shared" si="24"/>
        <v>1042016.8067226891</v>
      </c>
      <c r="BB11" s="12">
        <v>0.19</v>
      </c>
      <c r="BC11" s="15">
        <f t="shared" si="25"/>
        <v>197983.19327731093</v>
      </c>
      <c r="BD11" s="35"/>
      <c r="BE11" s="9">
        <v>3</v>
      </c>
      <c r="BF11" s="10">
        <v>620000</v>
      </c>
      <c r="BG11" s="11">
        <f t="shared" si="27"/>
        <v>1563025.2100840337</v>
      </c>
      <c r="BH11" s="12">
        <v>0.19</v>
      </c>
      <c r="BI11" s="15">
        <f t="shared" si="57"/>
        <v>296974.78991596639</v>
      </c>
      <c r="BJ11" s="35"/>
      <c r="BK11" s="9"/>
      <c r="BL11" s="10"/>
      <c r="BM11" s="11">
        <f t="shared" si="29"/>
        <v>0</v>
      </c>
      <c r="BN11" s="12"/>
      <c r="BO11" s="15">
        <f t="shared" si="30"/>
        <v>0</v>
      </c>
      <c r="BP11" s="35"/>
      <c r="BQ11" s="9"/>
      <c r="BR11" s="10"/>
      <c r="BS11" s="11">
        <f t="shared" si="32"/>
        <v>0</v>
      </c>
      <c r="BT11" s="12"/>
      <c r="BU11" s="15">
        <f t="shared" si="33"/>
        <v>0</v>
      </c>
      <c r="BV11" s="35"/>
      <c r="BW11" s="9"/>
      <c r="BX11" s="10"/>
      <c r="BY11" s="11">
        <f t="shared" si="35"/>
        <v>0</v>
      </c>
      <c r="BZ11" s="12"/>
      <c r="CA11" s="15">
        <f t="shared" si="36"/>
        <v>0</v>
      </c>
      <c r="CB11" s="35"/>
      <c r="CD11" s="9"/>
      <c r="CE11" s="10"/>
      <c r="CF11" s="11">
        <f t="shared" si="38"/>
        <v>0</v>
      </c>
      <c r="CG11" s="12"/>
      <c r="CH11" s="15">
        <f t="shared" si="39"/>
        <v>0</v>
      </c>
      <c r="CI11" s="35"/>
      <c r="CK11" s="9"/>
      <c r="CL11" s="10"/>
      <c r="CM11" s="11">
        <f t="shared" si="41"/>
        <v>0</v>
      </c>
      <c r="CN11" s="12"/>
      <c r="CO11" s="15">
        <f t="shared" si="42"/>
        <v>0</v>
      </c>
      <c r="CP11" s="35"/>
      <c r="CQ11" s="9"/>
      <c r="CR11" s="10"/>
      <c r="CS11" s="11">
        <f t="shared" si="44"/>
        <v>0</v>
      </c>
      <c r="CT11" s="12"/>
      <c r="CU11" s="15">
        <f t="shared" si="45"/>
        <v>0</v>
      </c>
      <c r="CV11" s="35"/>
      <c r="CW11" s="9"/>
      <c r="CX11" s="10"/>
      <c r="CY11" s="11">
        <f t="shared" si="47"/>
        <v>0</v>
      </c>
      <c r="CZ11" s="12"/>
      <c r="DA11" s="15">
        <f t="shared" si="48"/>
        <v>0</v>
      </c>
      <c r="DB11" s="35"/>
      <c r="DC11" s="9"/>
      <c r="DD11" s="10"/>
      <c r="DE11" s="11">
        <f t="shared" si="62"/>
        <v>0</v>
      </c>
      <c r="DF11" s="12"/>
      <c r="DG11" s="15">
        <f t="shared" si="61"/>
        <v>0</v>
      </c>
      <c r="DH11" s="35"/>
      <c r="DI11" s="9"/>
      <c r="DJ11" s="10"/>
      <c r="DK11" s="11">
        <f t="shared" si="51"/>
        <v>0</v>
      </c>
      <c r="DL11" s="12"/>
      <c r="DM11" s="15">
        <f t="shared" si="52"/>
        <v>0</v>
      </c>
      <c r="DN11" s="35"/>
      <c r="DP11" s="9"/>
      <c r="DQ11" s="10"/>
      <c r="DR11" s="11">
        <f t="shared" si="58"/>
        <v>0</v>
      </c>
      <c r="DS11" s="12"/>
      <c r="DT11" s="15">
        <f t="shared" si="54"/>
        <v>0</v>
      </c>
      <c r="DU11" s="35"/>
      <c r="DW11" s="9"/>
      <c r="DX11" s="10"/>
      <c r="DY11" s="11">
        <f t="shared" si="59"/>
        <v>0</v>
      </c>
      <c r="DZ11" s="12"/>
      <c r="EA11" s="15">
        <f t="shared" si="0"/>
        <v>0</v>
      </c>
      <c r="EB11" s="35"/>
    </row>
    <row r="12" spans="2:132" x14ac:dyDescent="0.25">
      <c r="B12" s="21"/>
      <c r="C12" s="10"/>
      <c r="D12" s="11">
        <f t="shared" si="1"/>
        <v>0</v>
      </c>
      <c r="E12" s="12"/>
      <c r="F12" s="15">
        <f t="shared" si="2"/>
        <v>0</v>
      </c>
      <c r="H12" s="21">
        <v>20</v>
      </c>
      <c r="I12" s="10">
        <v>22900</v>
      </c>
      <c r="J12" s="11">
        <f>+H12*I12/1.19</f>
        <v>384873.94957983197</v>
      </c>
      <c r="K12" s="12">
        <v>0.19</v>
      </c>
      <c r="L12" s="15">
        <f t="shared" si="5"/>
        <v>73126.050420168074</v>
      </c>
      <c r="N12" s="21"/>
      <c r="O12" s="10"/>
      <c r="P12" s="11">
        <f t="shared" si="7"/>
        <v>0</v>
      </c>
      <c r="Q12" s="12"/>
      <c r="R12" s="15">
        <f t="shared" si="8"/>
        <v>0</v>
      </c>
      <c r="T12" s="21"/>
      <c r="U12" s="10"/>
      <c r="V12" s="11">
        <f t="shared" si="10"/>
        <v>0</v>
      </c>
      <c r="W12" s="12"/>
      <c r="X12" s="15">
        <f t="shared" si="11"/>
        <v>0</v>
      </c>
      <c r="Z12" s="21"/>
      <c r="AA12" s="10"/>
      <c r="AB12" s="11">
        <f t="shared" si="13"/>
        <v>0</v>
      </c>
      <c r="AC12" s="12"/>
      <c r="AD12" s="15">
        <f>+AB12*AC12</f>
        <v>0</v>
      </c>
      <c r="AF12" s="21"/>
      <c r="AG12" s="10"/>
      <c r="AH12" s="11">
        <f t="shared" si="15"/>
        <v>0</v>
      </c>
      <c r="AI12" s="12"/>
      <c r="AJ12" s="15">
        <f t="shared" si="16"/>
        <v>0</v>
      </c>
      <c r="AL12" s="21"/>
      <c r="AM12" s="10"/>
      <c r="AN12" s="11">
        <f t="shared" si="18"/>
        <v>0</v>
      </c>
      <c r="AO12" s="12"/>
      <c r="AP12" s="15">
        <f t="shared" si="19"/>
        <v>0</v>
      </c>
      <c r="AR12" s="21"/>
      <c r="AS12" s="10"/>
      <c r="AT12" s="11">
        <f t="shared" si="21"/>
        <v>0</v>
      </c>
      <c r="AU12" s="12"/>
      <c r="AV12" s="15">
        <f t="shared" si="22"/>
        <v>0</v>
      </c>
      <c r="AY12" s="21">
        <v>4</v>
      </c>
      <c r="AZ12" s="10">
        <v>480000</v>
      </c>
      <c r="BA12" s="11">
        <f>+AY12*AZ12</f>
        <v>1920000</v>
      </c>
      <c r="BB12" s="12">
        <v>0</v>
      </c>
      <c r="BC12" s="15">
        <f t="shared" si="25"/>
        <v>0</v>
      </c>
      <c r="BE12" s="21"/>
      <c r="BF12" s="10"/>
      <c r="BG12" s="11">
        <f t="shared" si="27"/>
        <v>0</v>
      </c>
      <c r="BH12" s="12"/>
      <c r="BI12" s="15">
        <f t="shared" si="57"/>
        <v>0</v>
      </c>
      <c r="BK12" s="21"/>
      <c r="BL12" s="10"/>
      <c r="BM12" s="11">
        <f t="shared" si="29"/>
        <v>0</v>
      </c>
      <c r="BN12" s="12"/>
      <c r="BO12" s="15">
        <f t="shared" si="30"/>
        <v>0</v>
      </c>
      <c r="BQ12" s="21"/>
      <c r="BR12" s="10"/>
      <c r="BS12" s="11">
        <f t="shared" si="32"/>
        <v>0</v>
      </c>
      <c r="BT12" s="12"/>
      <c r="BU12" s="15">
        <f t="shared" si="33"/>
        <v>0</v>
      </c>
      <c r="BW12" s="21"/>
      <c r="BX12" s="10"/>
      <c r="BY12" s="11">
        <f t="shared" si="35"/>
        <v>0</v>
      </c>
      <c r="BZ12" s="12"/>
      <c r="CA12" s="15">
        <f t="shared" si="36"/>
        <v>0</v>
      </c>
      <c r="CD12" s="21"/>
      <c r="CE12" s="10"/>
      <c r="CF12" s="11">
        <f t="shared" si="38"/>
        <v>0</v>
      </c>
      <c r="CG12" s="12"/>
      <c r="CH12" s="15">
        <f t="shared" si="39"/>
        <v>0</v>
      </c>
      <c r="CK12" s="21"/>
      <c r="CL12" s="10"/>
      <c r="CM12" s="11">
        <f t="shared" si="41"/>
        <v>0</v>
      </c>
      <c r="CN12" s="12"/>
      <c r="CO12" s="15">
        <f t="shared" si="42"/>
        <v>0</v>
      </c>
      <c r="CQ12" s="21"/>
      <c r="CR12" s="10"/>
      <c r="CS12" s="11">
        <f t="shared" si="44"/>
        <v>0</v>
      </c>
      <c r="CT12" s="12"/>
      <c r="CU12" s="15">
        <f t="shared" si="45"/>
        <v>0</v>
      </c>
      <c r="CW12" s="21"/>
      <c r="CX12" s="10"/>
      <c r="CY12" s="11">
        <f t="shared" si="47"/>
        <v>0</v>
      </c>
      <c r="CZ12" s="12"/>
      <c r="DA12" s="15">
        <f t="shared" si="48"/>
        <v>0</v>
      </c>
      <c r="DC12" s="21"/>
      <c r="DD12" s="10"/>
      <c r="DE12" s="11">
        <f t="shared" si="62"/>
        <v>0</v>
      </c>
      <c r="DF12" s="12"/>
      <c r="DG12" s="15">
        <f t="shared" si="61"/>
        <v>0</v>
      </c>
      <c r="DI12" s="21"/>
      <c r="DJ12" s="10"/>
      <c r="DK12" s="11">
        <f t="shared" si="51"/>
        <v>0</v>
      </c>
      <c r="DL12" s="12"/>
      <c r="DM12" s="15">
        <f t="shared" si="52"/>
        <v>0</v>
      </c>
      <c r="DP12" s="21"/>
      <c r="DQ12" s="10"/>
      <c r="DR12" s="11">
        <f t="shared" si="58"/>
        <v>0</v>
      </c>
      <c r="DS12" s="12"/>
      <c r="DT12" s="15">
        <f t="shared" si="54"/>
        <v>0</v>
      </c>
      <c r="DW12" s="21"/>
      <c r="DX12" s="10"/>
      <c r="DY12" s="11">
        <f t="shared" si="59"/>
        <v>0</v>
      </c>
      <c r="DZ12" s="12"/>
      <c r="EA12" s="15">
        <f t="shared" si="0"/>
        <v>0</v>
      </c>
    </row>
    <row r="13" spans="2:132" x14ac:dyDescent="0.25">
      <c r="B13" s="21"/>
      <c r="C13" s="30"/>
      <c r="D13" s="11">
        <f t="shared" si="1"/>
        <v>0</v>
      </c>
      <c r="E13" s="31"/>
      <c r="F13" s="15">
        <f t="shared" si="2"/>
        <v>0</v>
      </c>
      <c r="H13" s="21"/>
      <c r="I13" s="30"/>
      <c r="J13" s="11">
        <f t="shared" si="4"/>
        <v>0</v>
      </c>
      <c r="K13" s="31"/>
      <c r="L13" s="15">
        <f t="shared" si="5"/>
        <v>0</v>
      </c>
      <c r="N13" s="21"/>
      <c r="O13" s="30"/>
      <c r="P13" s="11">
        <f t="shared" si="7"/>
        <v>0</v>
      </c>
      <c r="Q13" s="31"/>
      <c r="R13" s="15">
        <f t="shared" si="8"/>
        <v>0</v>
      </c>
      <c r="T13" s="21"/>
      <c r="U13" s="30"/>
      <c r="V13" s="11">
        <f t="shared" si="10"/>
        <v>0</v>
      </c>
      <c r="W13" s="31"/>
      <c r="X13" s="15">
        <f t="shared" si="11"/>
        <v>0</v>
      </c>
      <c r="Z13" s="21"/>
      <c r="AA13" s="30"/>
      <c r="AB13" s="11">
        <f t="shared" si="13"/>
        <v>0</v>
      </c>
      <c r="AC13" s="31"/>
      <c r="AD13" s="15">
        <f t="shared" si="60"/>
        <v>0</v>
      </c>
      <c r="AF13" s="21"/>
      <c r="AG13" s="30"/>
      <c r="AH13" s="11">
        <f t="shared" si="15"/>
        <v>0</v>
      </c>
      <c r="AI13" s="31"/>
      <c r="AJ13" s="15">
        <f t="shared" si="16"/>
        <v>0</v>
      </c>
      <c r="AL13" s="21"/>
      <c r="AM13" s="30"/>
      <c r="AN13" s="11">
        <f t="shared" si="18"/>
        <v>0</v>
      </c>
      <c r="AO13" s="31"/>
      <c r="AP13" s="15">
        <f t="shared" si="19"/>
        <v>0</v>
      </c>
      <c r="AR13" s="21"/>
      <c r="AS13" s="30"/>
      <c r="AT13" s="11">
        <f t="shared" si="21"/>
        <v>0</v>
      </c>
      <c r="AU13" s="31"/>
      <c r="AV13" s="15">
        <f t="shared" si="22"/>
        <v>0</v>
      </c>
      <c r="AY13" s="21"/>
      <c r="AZ13" s="30"/>
      <c r="BA13" s="11">
        <f t="shared" si="24"/>
        <v>0</v>
      </c>
      <c r="BB13" s="31"/>
      <c r="BC13" s="15">
        <f t="shared" si="25"/>
        <v>0</v>
      </c>
      <c r="BE13" s="21"/>
      <c r="BF13" s="30"/>
      <c r="BG13" s="11">
        <f t="shared" si="27"/>
        <v>0</v>
      </c>
      <c r="BH13" s="31"/>
      <c r="BI13" s="15">
        <f t="shared" si="57"/>
        <v>0</v>
      </c>
      <c r="BK13" s="21"/>
      <c r="BL13" s="30"/>
      <c r="BM13" s="11">
        <f t="shared" si="29"/>
        <v>0</v>
      </c>
      <c r="BN13" s="31"/>
      <c r="BO13" s="15">
        <f t="shared" si="30"/>
        <v>0</v>
      </c>
      <c r="BQ13" s="21"/>
      <c r="BR13" s="30"/>
      <c r="BS13" s="11">
        <f t="shared" si="32"/>
        <v>0</v>
      </c>
      <c r="BT13" s="31"/>
      <c r="BU13" s="15">
        <f t="shared" si="33"/>
        <v>0</v>
      </c>
      <c r="BW13" s="21"/>
      <c r="BX13" s="30"/>
      <c r="BY13" s="11">
        <f t="shared" si="35"/>
        <v>0</v>
      </c>
      <c r="BZ13" s="31"/>
      <c r="CA13" s="15">
        <f t="shared" si="36"/>
        <v>0</v>
      </c>
      <c r="CD13" s="21"/>
      <c r="CE13" s="30"/>
      <c r="CF13" s="11">
        <f t="shared" si="38"/>
        <v>0</v>
      </c>
      <c r="CG13" s="31"/>
      <c r="CH13" s="15">
        <f t="shared" si="39"/>
        <v>0</v>
      </c>
      <c r="CK13" s="21"/>
      <c r="CL13" s="30"/>
      <c r="CM13" s="11">
        <f t="shared" si="41"/>
        <v>0</v>
      </c>
      <c r="CN13" s="31"/>
      <c r="CO13" s="15">
        <f t="shared" si="42"/>
        <v>0</v>
      </c>
      <c r="CQ13" s="21"/>
      <c r="CR13" s="30"/>
      <c r="CS13" s="11">
        <f t="shared" si="44"/>
        <v>0</v>
      </c>
      <c r="CT13" s="31"/>
      <c r="CU13" s="15">
        <f t="shared" si="45"/>
        <v>0</v>
      </c>
      <c r="CW13" s="21"/>
      <c r="CX13" s="30"/>
      <c r="CY13" s="11">
        <f t="shared" si="47"/>
        <v>0</v>
      </c>
      <c r="CZ13" s="31"/>
      <c r="DA13" s="15">
        <f t="shared" si="48"/>
        <v>0</v>
      </c>
      <c r="DC13" s="21"/>
      <c r="DD13" s="30"/>
      <c r="DE13" s="11">
        <f t="shared" si="62"/>
        <v>0</v>
      </c>
      <c r="DF13" s="31"/>
      <c r="DG13" s="15">
        <f t="shared" si="61"/>
        <v>0</v>
      </c>
      <c r="DI13" s="21"/>
      <c r="DJ13" s="30"/>
      <c r="DK13" s="11">
        <f t="shared" si="51"/>
        <v>0</v>
      </c>
      <c r="DL13" s="31"/>
      <c r="DM13" s="15">
        <f t="shared" si="52"/>
        <v>0</v>
      </c>
      <c r="DP13" s="21"/>
      <c r="DQ13" s="30"/>
      <c r="DR13" s="11">
        <f t="shared" si="58"/>
        <v>0</v>
      </c>
      <c r="DS13" s="31"/>
      <c r="DT13" s="15">
        <f t="shared" si="54"/>
        <v>0</v>
      </c>
      <c r="DW13" s="21"/>
      <c r="DX13" s="30"/>
      <c r="DY13" s="11">
        <f t="shared" si="59"/>
        <v>0</v>
      </c>
      <c r="DZ13" s="31"/>
      <c r="EA13" s="15">
        <f t="shared" si="0"/>
        <v>0</v>
      </c>
    </row>
    <row r="14" spans="2:132" x14ac:dyDescent="0.25">
      <c r="B14" s="21"/>
      <c r="C14" s="30"/>
      <c r="D14" s="11">
        <f t="shared" si="1"/>
        <v>0</v>
      </c>
      <c r="E14" s="31"/>
      <c r="F14" s="15">
        <f t="shared" si="2"/>
        <v>0</v>
      </c>
      <c r="H14" s="21"/>
      <c r="I14" s="30"/>
      <c r="J14" s="11">
        <f t="shared" si="4"/>
        <v>0</v>
      </c>
      <c r="K14" s="31"/>
      <c r="L14" s="15">
        <f t="shared" si="5"/>
        <v>0</v>
      </c>
      <c r="N14" s="21"/>
      <c r="O14" s="30"/>
      <c r="P14" s="11">
        <f t="shared" si="7"/>
        <v>0</v>
      </c>
      <c r="Q14" s="31"/>
      <c r="R14" s="15">
        <f t="shared" si="8"/>
        <v>0</v>
      </c>
      <c r="T14" s="21"/>
      <c r="U14" s="30"/>
      <c r="V14" s="11">
        <f t="shared" si="10"/>
        <v>0</v>
      </c>
      <c r="W14" s="31"/>
      <c r="X14" s="15">
        <f t="shared" si="11"/>
        <v>0</v>
      </c>
      <c r="Z14" s="21"/>
      <c r="AA14" s="30"/>
      <c r="AB14" s="11">
        <f t="shared" si="13"/>
        <v>0</v>
      </c>
      <c r="AC14" s="31"/>
      <c r="AD14" s="15">
        <f t="shared" si="60"/>
        <v>0</v>
      </c>
      <c r="AF14" s="21"/>
      <c r="AG14" s="30"/>
      <c r="AH14" s="11">
        <f t="shared" si="15"/>
        <v>0</v>
      </c>
      <c r="AI14" s="31"/>
      <c r="AJ14" s="15">
        <f t="shared" si="16"/>
        <v>0</v>
      </c>
      <c r="AL14" s="21"/>
      <c r="AM14" s="30"/>
      <c r="AN14" s="11">
        <f t="shared" si="18"/>
        <v>0</v>
      </c>
      <c r="AO14" s="31"/>
      <c r="AP14" s="15">
        <f t="shared" si="19"/>
        <v>0</v>
      </c>
      <c r="AR14" s="21"/>
      <c r="AS14" s="30"/>
      <c r="AT14" s="11">
        <f t="shared" si="21"/>
        <v>0</v>
      </c>
      <c r="AU14" s="31"/>
      <c r="AV14" s="15">
        <f t="shared" si="22"/>
        <v>0</v>
      </c>
      <c r="AY14" s="21"/>
      <c r="AZ14" s="30"/>
      <c r="BA14" s="11">
        <f t="shared" si="24"/>
        <v>0</v>
      </c>
      <c r="BB14" s="31"/>
      <c r="BC14" s="15">
        <f t="shared" si="25"/>
        <v>0</v>
      </c>
      <c r="BE14" s="21"/>
      <c r="BF14" s="30"/>
      <c r="BG14" s="11">
        <f t="shared" si="27"/>
        <v>0</v>
      </c>
      <c r="BH14" s="31"/>
      <c r="BI14" s="15">
        <f t="shared" si="57"/>
        <v>0</v>
      </c>
      <c r="BK14" s="21"/>
      <c r="BL14" s="30"/>
      <c r="BM14" s="11">
        <f t="shared" si="29"/>
        <v>0</v>
      </c>
      <c r="BN14" s="31"/>
      <c r="BO14" s="15">
        <f t="shared" si="30"/>
        <v>0</v>
      </c>
      <c r="BQ14" s="21"/>
      <c r="BR14" s="30"/>
      <c r="BS14" s="11">
        <f t="shared" si="32"/>
        <v>0</v>
      </c>
      <c r="BT14" s="31"/>
      <c r="BU14" s="15">
        <f t="shared" si="33"/>
        <v>0</v>
      </c>
      <c r="BW14" s="21"/>
      <c r="BX14" s="30"/>
      <c r="BY14" s="11">
        <f t="shared" si="35"/>
        <v>0</v>
      </c>
      <c r="BZ14" s="31"/>
      <c r="CA14" s="15">
        <f t="shared" si="36"/>
        <v>0</v>
      </c>
      <c r="CD14" s="21"/>
      <c r="CE14" s="30"/>
      <c r="CF14" s="11">
        <f t="shared" si="38"/>
        <v>0</v>
      </c>
      <c r="CG14" s="31"/>
      <c r="CH14" s="15">
        <f t="shared" si="39"/>
        <v>0</v>
      </c>
      <c r="CK14" s="21"/>
      <c r="CL14" s="30"/>
      <c r="CM14" s="11">
        <f t="shared" si="41"/>
        <v>0</v>
      </c>
      <c r="CN14" s="31"/>
      <c r="CO14" s="15">
        <f t="shared" si="42"/>
        <v>0</v>
      </c>
      <c r="CQ14" s="21"/>
      <c r="CR14" s="30"/>
      <c r="CS14" s="11">
        <f t="shared" si="44"/>
        <v>0</v>
      </c>
      <c r="CT14" s="31"/>
      <c r="CU14" s="15">
        <f t="shared" si="45"/>
        <v>0</v>
      </c>
      <c r="CW14" s="21"/>
      <c r="CX14" s="30"/>
      <c r="CY14" s="11">
        <f t="shared" si="47"/>
        <v>0</v>
      </c>
      <c r="CZ14" s="31"/>
      <c r="DA14" s="15">
        <f t="shared" si="48"/>
        <v>0</v>
      </c>
      <c r="DC14" s="21"/>
      <c r="DD14" s="30"/>
      <c r="DE14" s="11">
        <f t="shared" si="62"/>
        <v>0</v>
      </c>
      <c r="DF14" s="31"/>
      <c r="DG14" s="15">
        <f t="shared" si="61"/>
        <v>0</v>
      </c>
      <c r="DI14" s="21"/>
      <c r="DJ14" s="30"/>
      <c r="DK14" s="11">
        <f t="shared" si="51"/>
        <v>0</v>
      </c>
      <c r="DL14" s="31"/>
      <c r="DM14" s="15">
        <f t="shared" si="52"/>
        <v>0</v>
      </c>
      <c r="DP14" s="21"/>
      <c r="DQ14" s="30"/>
      <c r="DR14" s="11">
        <f t="shared" si="58"/>
        <v>0</v>
      </c>
      <c r="DS14" s="31"/>
      <c r="DT14" s="15">
        <f t="shared" si="54"/>
        <v>0</v>
      </c>
      <c r="DW14" s="21"/>
      <c r="DX14" s="30"/>
      <c r="DY14" s="11">
        <f t="shared" si="59"/>
        <v>0</v>
      </c>
      <c r="DZ14" s="31"/>
      <c r="EA14" s="15">
        <f t="shared" si="0"/>
        <v>0</v>
      </c>
    </row>
    <row r="15" spans="2:132" x14ac:dyDescent="0.25">
      <c r="B15" s="9"/>
      <c r="C15" s="10"/>
      <c r="D15" s="11">
        <f t="shared" si="1"/>
        <v>0</v>
      </c>
      <c r="E15" s="12"/>
      <c r="F15" s="15">
        <f t="shared" si="2"/>
        <v>0</v>
      </c>
      <c r="H15" s="9"/>
      <c r="I15" s="10"/>
      <c r="J15" s="11">
        <f t="shared" si="4"/>
        <v>0</v>
      </c>
      <c r="K15" s="12"/>
      <c r="L15" s="15">
        <f t="shared" si="5"/>
        <v>0</v>
      </c>
      <c r="N15" s="9"/>
      <c r="O15" s="10"/>
      <c r="P15" s="11">
        <f t="shared" si="7"/>
        <v>0</v>
      </c>
      <c r="Q15" s="12"/>
      <c r="R15" s="15">
        <f t="shared" si="8"/>
        <v>0</v>
      </c>
      <c r="T15" s="9"/>
      <c r="U15" s="10"/>
      <c r="V15" s="11">
        <f t="shared" si="10"/>
        <v>0</v>
      </c>
      <c r="W15" s="12"/>
      <c r="X15" s="15">
        <f t="shared" si="11"/>
        <v>0</v>
      </c>
      <c r="Z15" s="9"/>
      <c r="AA15" s="10"/>
      <c r="AB15" s="11">
        <f t="shared" si="13"/>
        <v>0</v>
      </c>
      <c r="AC15" s="12"/>
      <c r="AD15" s="15">
        <f t="shared" si="60"/>
        <v>0</v>
      </c>
      <c r="AF15" s="9"/>
      <c r="AG15" s="10"/>
      <c r="AH15" s="11">
        <f t="shared" si="15"/>
        <v>0</v>
      </c>
      <c r="AI15" s="12"/>
      <c r="AJ15" s="15">
        <f t="shared" si="16"/>
        <v>0</v>
      </c>
      <c r="AL15" s="9"/>
      <c r="AM15" s="10"/>
      <c r="AN15" s="11">
        <f t="shared" si="18"/>
        <v>0</v>
      </c>
      <c r="AO15" s="12"/>
      <c r="AP15" s="15">
        <f t="shared" si="19"/>
        <v>0</v>
      </c>
      <c r="AR15" s="9"/>
      <c r="AS15" s="10"/>
      <c r="AT15" s="11">
        <f t="shared" si="21"/>
        <v>0</v>
      </c>
      <c r="AU15" s="12"/>
      <c r="AV15" s="15">
        <f t="shared" si="22"/>
        <v>0</v>
      </c>
      <c r="AY15" s="9"/>
      <c r="AZ15" s="10"/>
      <c r="BA15" s="11">
        <f t="shared" si="24"/>
        <v>0</v>
      </c>
      <c r="BB15" s="12"/>
      <c r="BC15" s="15">
        <f t="shared" si="25"/>
        <v>0</v>
      </c>
      <c r="BE15" s="9"/>
      <c r="BF15" s="10"/>
      <c r="BG15" s="11">
        <f t="shared" si="27"/>
        <v>0</v>
      </c>
      <c r="BH15" s="12"/>
      <c r="BI15" s="15">
        <f t="shared" si="57"/>
        <v>0</v>
      </c>
      <c r="BK15" s="9"/>
      <c r="BL15" s="10"/>
      <c r="BM15" s="11">
        <f t="shared" si="29"/>
        <v>0</v>
      </c>
      <c r="BN15" s="12"/>
      <c r="BO15" s="15">
        <f t="shared" si="30"/>
        <v>0</v>
      </c>
      <c r="BQ15" s="9"/>
      <c r="BR15" s="10"/>
      <c r="BS15" s="11">
        <f t="shared" si="32"/>
        <v>0</v>
      </c>
      <c r="BT15" s="12"/>
      <c r="BU15" s="15">
        <f t="shared" si="33"/>
        <v>0</v>
      </c>
      <c r="BW15" s="9"/>
      <c r="BX15" s="10"/>
      <c r="BY15" s="11">
        <f t="shared" si="35"/>
        <v>0</v>
      </c>
      <c r="BZ15" s="12"/>
      <c r="CA15" s="15">
        <f t="shared" si="36"/>
        <v>0</v>
      </c>
      <c r="CD15" s="9"/>
      <c r="CE15" s="10"/>
      <c r="CF15" s="11">
        <f t="shared" si="38"/>
        <v>0</v>
      </c>
      <c r="CG15" s="12"/>
      <c r="CH15" s="15">
        <f t="shared" si="39"/>
        <v>0</v>
      </c>
      <c r="CK15" s="9"/>
      <c r="CL15" s="10"/>
      <c r="CM15" s="11">
        <f t="shared" si="41"/>
        <v>0</v>
      </c>
      <c r="CN15" s="12"/>
      <c r="CO15" s="15">
        <f t="shared" si="42"/>
        <v>0</v>
      </c>
      <c r="CQ15" s="9"/>
      <c r="CR15" s="10"/>
      <c r="CS15" s="11">
        <f t="shared" si="44"/>
        <v>0</v>
      </c>
      <c r="CT15" s="12"/>
      <c r="CU15" s="15">
        <f t="shared" si="45"/>
        <v>0</v>
      </c>
      <c r="CW15" s="9"/>
      <c r="CX15" s="10"/>
      <c r="CY15" s="11">
        <f t="shared" si="47"/>
        <v>0</v>
      </c>
      <c r="CZ15" s="12"/>
      <c r="DA15" s="15">
        <f t="shared" si="48"/>
        <v>0</v>
      </c>
      <c r="DC15" s="9"/>
      <c r="DD15" s="10"/>
      <c r="DE15" s="11">
        <f t="shared" si="62"/>
        <v>0</v>
      </c>
      <c r="DF15" s="12"/>
      <c r="DG15" s="15">
        <f t="shared" si="61"/>
        <v>0</v>
      </c>
      <c r="DI15" s="9"/>
      <c r="DJ15" s="10"/>
      <c r="DK15" s="11">
        <f t="shared" si="51"/>
        <v>0</v>
      </c>
      <c r="DL15" s="12"/>
      <c r="DM15" s="15">
        <f t="shared" si="52"/>
        <v>0</v>
      </c>
      <c r="DP15" s="9"/>
      <c r="DQ15" s="10"/>
      <c r="DR15" s="11">
        <f t="shared" si="58"/>
        <v>0</v>
      </c>
      <c r="DS15" s="12"/>
      <c r="DT15" s="15">
        <f t="shared" si="54"/>
        <v>0</v>
      </c>
      <c r="DW15" s="9"/>
      <c r="DX15" s="10"/>
      <c r="DY15" s="11">
        <f t="shared" si="59"/>
        <v>0</v>
      </c>
      <c r="DZ15" s="12"/>
      <c r="EA15" s="15">
        <f t="shared" si="0"/>
        <v>0</v>
      </c>
    </row>
    <row r="16" spans="2:132" x14ac:dyDescent="0.25">
      <c r="B16" s="9"/>
      <c r="C16" s="10"/>
      <c r="D16" s="11">
        <f t="shared" si="1"/>
        <v>0</v>
      </c>
      <c r="E16" s="12"/>
      <c r="F16" s="15">
        <f t="shared" si="2"/>
        <v>0</v>
      </c>
      <c r="H16" s="9"/>
      <c r="I16" s="10"/>
      <c r="J16" s="11">
        <f t="shared" si="4"/>
        <v>0</v>
      </c>
      <c r="K16" s="12"/>
      <c r="L16" s="15">
        <f t="shared" si="5"/>
        <v>0</v>
      </c>
      <c r="N16" s="9"/>
      <c r="O16" s="10"/>
      <c r="P16" s="11">
        <f t="shared" si="7"/>
        <v>0</v>
      </c>
      <c r="Q16" s="12"/>
      <c r="R16" s="15">
        <f t="shared" si="8"/>
        <v>0</v>
      </c>
      <c r="T16" s="9"/>
      <c r="U16" s="10"/>
      <c r="V16" s="11">
        <f t="shared" si="10"/>
        <v>0</v>
      </c>
      <c r="W16" s="12"/>
      <c r="X16" s="15">
        <f t="shared" si="11"/>
        <v>0</v>
      </c>
      <c r="Z16" s="9"/>
      <c r="AA16" s="10"/>
      <c r="AB16" s="11">
        <f t="shared" si="13"/>
        <v>0</v>
      </c>
      <c r="AC16" s="12"/>
      <c r="AD16" s="15">
        <f t="shared" si="60"/>
        <v>0</v>
      </c>
      <c r="AF16" s="9"/>
      <c r="AG16" s="10"/>
      <c r="AH16" s="11">
        <f t="shared" si="15"/>
        <v>0</v>
      </c>
      <c r="AI16" s="12"/>
      <c r="AJ16" s="15">
        <f t="shared" si="16"/>
        <v>0</v>
      </c>
      <c r="AL16" s="9"/>
      <c r="AM16" s="10"/>
      <c r="AN16" s="11">
        <f t="shared" si="18"/>
        <v>0</v>
      </c>
      <c r="AO16" s="12"/>
      <c r="AP16" s="15">
        <f t="shared" si="19"/>
        <v>0</v>
      </c>
      <c r="AR16" s="9"/>
      <c r="AS16" s="10"/>
      <c r="AT16" s="11">
        <f t="shared" si="21"/>
        <v>0</v>
      </c>
      <c r="AU16" s="12"/>
      <c r="AV16" s="15">
        <f t="shared" si="22"/>
        <v>0</v>
      </c>
      <c r="AY16" s="9"/>
      <c r="AZ16" s="10"/>
      <c r="BA16" s="11">
        <f t="shared" si="24"/>
        <v>0</v>
      </c>
      <c r="BB16" s="12"/>
      <c r="BC16" s="15">
        <f t="shared" si="25"/>
        <v>0</v>
      </c>
      <c r="BE16" s="9"/>
      <c r="BF16" s="10"/>
      <c r="BG16" s="11">
        <f t="shared" si="27"/>
        <v>0</v>
      </c>
      <c r="BH16" s="12"/>
      <c r="BI16" s="15">
        <f t="shared" si="57"/>
        <v>0</v>
      </c>
      <c r="BK16" s="9"/>
      <c r="BL16" s="10"/>
      <c r="BM16" s="11">
        <f t="shared" si="29"/>
        <v>0</v>
      </c>
      <c r="BN16" s="12"/>
      <c r="BO16" s="15">
        <f t="shared" si="30"/>
        <v>0</v>
      </c>
      <c r="BQ16" s="9"/>
      <c r="BR16" s="10"/>
      <c r="BS16" s="11">
        <f t="shared" si="32"/>
        <v>0</v>
      </c>
      <c r="BT16" s="12"/>
      <c r="BU16" s="15">
        <f t="shared" si="33"/>
        <v>0</v>
      </c>
      <c r="BW16" s="9"/>
      <c r="BX16" s="10"/>
      <c r="BY16" s="11">
        <f t="shared" si="35"/>
        <v>0</v>
      </c>
      <c r="BZ16" s="12"/>
      <c r="CA16" s="15">
        <f t="shared" si="36"/>
        <v>0</v>
      </c>
      <c r="CD16" s="9"/>
      <c r="CE16" s="10"/>
      <c r="CF16" s="11">
        <f t="shared" si="38"/>
        <v>0</v>
      </c>
      <c r="CG16" s="12"/>
      <c r="CH16" s="15">
        <f t="shared" si="39"/>
        <v>0</v>
      </c>
      <c r="CK16" s="9"/>
      <c r="CL16" s="10"/>
      <c r="CM16" s="11">
        <f t="shared" si="41"/>
        <v>0</v>
      </c>
      <c r="CN16" s="12"/>
      <c r="CO16" s="15">
        <f t="shared" si="42"/>
        <v>0</v>
      </c>
      <c r="CQ16" s="9"/>
      <c r="CR16" s="10"/>
      <c r="CS16" s="11">
        <f t="shared" si="44"/>
        <v>0</v>
      </c>
      <c r="CT16" s="12"/>
      <c r="CU16" s="15">
        <f t="shared" si="45"/>
        <v>0</v>
      </c>
      <c r="CW16" s="9"/>
      <c r="CX16" s="10"/>
      <c r="CY16" s="11">
        <f t="shared" si="47"/>
        <v>0</v>
      </c>
      <c r="CZ16" s="12"/>
      <c r="DA16" s="15">
        <f t="shared" si="48"/>
        <v>0</v>
      </c>
      <c r="DC16" s="9"/>
      <c r="DD16" s="10"/>
      <c r="DE16" s="11">
        <f t="shared" si="62"/>
        <v>0</v>
      </c>
      <c r="DF16" s="12"/>
      <c r="DG16" s="15">
        <f t="shared" si="61"/>
        <v>0</v>
      </c>
      <c r="DI16" s="9"/>
      <c r="DJ16" s="10"/>
      <c r="DK16" s="11">
        <f t="shared" si="51"/>
        <v>0</v>
      </c>
      <c r="DL16" s="12"/>
      <c r="DM16" s="15">
        <f t="shared" si="52"/>
        <v>0</v>
      </c>
      <c r="DP16" s="9"/>
      <c r="DQ16" s="10"/>
      <c r="DR16" s="11">
        <f t="shared" si="58"/>
        <v>0</v>
      </c>
      <c r="DS16" s="12"/>
      <c r="DT16" s="15">
        <f t="shared" si="54"/>
        <v>0</v>
      </c>
      <c r="DW16" s="9"/>
      <c r="DX16" s="10"/>
      <c r="DY16" s="11">
        <f t="shared" si="59"/>
        <v>0</v>
      </c>
      <c r="DZ16" s="12"/>
      <c r="EA16" s="15">
        <f t="shared" si="0"/>
        <v>0</v>
      </c>
    </row>
    <row r="17" spans="2:131" x14ac:dyDescent="0.25">
      <c r="B17" s="9"/>
      <c r="C17" s="10"/>
      <c r="D17" s="11">
        <f t="shared" si="1"/>
        <v>0</v>
      </c>
      <c r="E17" s="12"/>
      <c r="F17" s="15">
        <f t="shared" si="2"/>
        <v>0</v>
      </c>
      <c r="H17" s="9"/>
      <c r="I17" s="10"/>
      <c r="J17" s="11">
        <f t="shared" si="4"/>
        <v>0</v>
      </c>
      <c r="K17" s="12"/>
      <c r="L17" s="15">
        <f t="shared" si="5"/>
        <v>0</v>
      </c>
      <c r="N17" s="9"/>
      <c r="O17" s="10"/>
      <c r="P17" s="11">
        <f t="shared" si="7"/>
        <v>0</v>
      </c>
      <c r="Q17" s="12"/>
      <c r="R17" s="15">
        <f t="shared" si="8"/>
        <v>0</v>
      </c>
      <c r="T17" s="9"/>
      <c r="U17" s="10"/>
      <c r="V17" s="11">
        <f t="shared" si="10"/>
        <v>0</v>
      </c>
      <c r="W17" s="12"/>
      <c r="X17" s="15">
        <f t="shared" si="11"/>
        <v>0</v>
      </c>
      <c r="Z17" s="9"/>
      <c r="AA17" s="10"/>
      <c r="AB17" s="11">
        <f t="shared" si="13"/>
        <v>0</v>
      </c>
      <c r="AC17" s="12"/>
      <c r="AD17" s="15">
        <f t="shared" si="60"/>
        <v>0</v>
      </c>
      <c r="AF17" s="9"/>
      <c r="AG17" s="10"/>
      <c r="AH17" s="11">
        <f t="shared" si="15"/>
        <v>0</v>
      </c>
      <c r="AI17" s="12"/>
      <c r="AJ17" s="15">
        <f t="shared" si="16"/>
        <v>0</v>
      </c>
      <c r="AL17" s="9"/>
      <c r="AM17" s="10"/>
      <c r="AN17" s="11">
        <f t="shared" si="18"/>
        <v>0</v>
      </c>
      <c r="AO17" s="12"/>
      <c r="AP17" s="15">
        <f t="shared" si="19"/>
        <v>0</v>
      </c>
      <c r="AR17" s="9"/>
      <c r="AS17" s="10"/>
      <c r="AT17" s="11">
        <f t="shared" si="21"/>
        <v>0</v>
      </c>
      <c r="AU17" s="12"/>
      <c r="AV17" s="15">
        <f t="shared" si="22"/>
        <v>0</v>
      </c>
      <c r="AY17" s="9"/>
      <c r="AZ17" s="10"/>
      <c r="BA17" s="11">
        <f t="shared" si="24"/>
        <v>0</v>
      </c>
      <c r="BB17" s="12"/>
      <c r="BC17" s="15">
        <f t="shared" si="25"/>
        <v>0</v>
      </c>
      <c r="BE17" s="9"/>
      <c r="BF17" s="10"/>
      <c r="BG17" s="11">
        <f t="shared" si="27"/>
        <v>0</v>
      </c>
      <c r="BH17" s="12"/>
      <c r="BI17" s="15">
        <f t="shared" si="57"/>
        <v>0</v>
      </c>
      <c r="BK17" s="9"/>
      <c r="BL17" s="10"/>
      <c r="BM17" s="11">
        <f t="shared" si="29"/>
        <v>0</v>
      </c>
      <c r="BN17" s="12"/>
      <c r="BO17" s="15">
        <f t="shared" si="30"/>
        <v>0</v>
      </c>
      <c r="BQ17" s="9"/>
      <c r="BR17" s="10"/>
      <c r="BS17" s="11">
        <f t="shared" si="32"/>
        <v>0</v>
      </c>
      <c r="BT17" s="12"/>
      <c r="BU17" s="15">
        <f t="shared" si="33"/>
        <v>0</v>
      </c>
      <c r="BW17" s="9"/>
      <c r="BX17" s="10"/>
      <c r="BY17" s="11">
        <f t="shared" si="35"/>
        <v>0</v>
      </c>
      <c r="BZ17" s="12"/>
      <c r="CA17" s="15">
        <f t="shared" si="36"/>
        <v>0</v>
      </c>
      <c r="CD17" s="9"/>
      <c r="CE17" s="10"/>
      <c r="CF17" s="11">
        <f t="shared" si="38"/>
        <v>0</v>
      </c>
      <c r="CG17" s="12"/>
      <c r="CH17" s="15">
        <f t="shared" si="39"/>
        <v>0</v>
      </c>
      <c r="CK17" s="9"/>
      <c r="CL17" s="10"/>
      <c r="CM17" s="11">
        <f t="shared" si="41"/>
        <v>0</v>
      </c>
      <c r="CN17" s="12"/>
      <c r="CO17" s="15">
        <f t="shared" si="42"/>
        <v>0</v>
      </c>
      <c r="CQ17" s="9"/>
      <c r="CR17" s="10"/>
      <c r="CS17" s="11">
        <f t="shared" si="44"/>
        <v>0</v>
      </c>
      <c r="CT17" s="12"/>
      <c r="CU17" s="15">
        <f t="shared" si="45"/>
        <v>0</v>
      </c>
      <c r="CW17" s="9"/>
      <c r="CX17" s="10"/>
      <c r="CY17" s="11">
        <f t="shared" si="47"/>
        <v>0</v>
      </c>
      <c r="CZ17" s="12"/>
      <c r="DA17" s="15">
        <f t="shared" si="48"/>
        <v>0</v>
      </c>
      <c r="DC17" s="9"/>
      <c r="DD17" s="10"/>
      <c r="DE17" s="11">
        <f t="shared" si="62"/>
        <v>0</v>
      </c>
      <c r="DF17" s="12"/>
      <c r="DG17" s="15">
        <f t="shared" si="61"/>
        <v>0</v>
      </c>
      <c r="DI17" s="9"/>
      <c r="DJ17" s="10"/>
      <c r="DK17" s="11">
        <f t="shared" si="51"/>
        <v>0</v>
      </c>
      <c r="DL17" s="12"/>
      <c r="DM17" s="15">
        <f t="shared" si="52"/>
        <v>0</v>
      </c>
      <c r="DP17" s="9"/>
      <c r="DQ17" s="10"/>
      <c r="DR17" s="11">
        <f t="shared" si="58"/>
        <v>0</v>
      </c>
      <c r="DS17" s="12"/>
      <c r="DT17" s="15">
        <f t="shared" si="54"/>
        <v>0</v>
      </c>
      <c r="DW17" s="9"/>
      <c r="DX17" s="10"/>
      <c r="DY17" s="11">
        <f t="shared" si="59"/>
        <v>0</v>
      </c>
      <c r="DZ17" s="12"/>
      <c r="EA17" s="15">
        <f t="shared" si="0"/>
        <v>0</v>
      </c>
    </row>
    <row r="18" spans="2:131" x14ac:dyDescent="0.25">
      <c r="B18" s="9"/>
      <c r="C18" s="10"/>
      <c r="D18" s="11">
        <f t="shared" si="1"/>
        <v>0</v>
      </c>
      <c r="E18" s="12"/>
      <c r="F18" s="15">
        <f t="shared" si="2"/>
        <v>0</v>
      </c>
      <c r="H18" s="9"/>
      <c r="I18" s="10"/>
      <c r="J18" s="11">
        <f t="shared" si="4"/>
        <v>0</v>
      </c>
      <c r="K18" s="12"/>
      <c r="L18" s="15">
        <f t="shared" si="5"/>
        <v>0</v>
      </c>
      <c r="N18" s="9"/>
      <c r="O18" s="10"/>
      <c r="P18" s="11">
        <f t="shared" si="7"/>
        <v>0</v>
      </c>
      <c r="Q18" s="12"/>
      <c r="R18" s="15">
        <f t="shared" si="8"/>
        <v>0</v>
      </c>
      <c r="T18" s="9"/>
      <c r="U18" s="10"/>
      <c r="V18" s="11">
        <f t="shared" si="10"/>
        <v>0</v>
      </c>
      <c r="W18" s="12"/>
      <c r="X18" s="15">
        <f t="shared" si="11"/>
        <v>0</v>
      </c>
      <c r="Z18" s="9"/>
      <c r="AA18" s="10"/>
      <c r="AB18" s="11">
        <f t="shared" si="13"/>
        <v>0</v>
      </c>
      <c r="AC18" s="12"/>
      <c r="AD18" s="15">
        <f t="shared" si="60"/>
        <v>0</v>
      </c>
      <c r="AF18" s="9"/>
      <c r="AG18" s="10"/>
      <c r="AH18" s="11">
        <f t="shared" si="15"/>
        <v>0</v>
      </c>
      <c r="AI18" s="12"/>
      <c r="AJ18" s="15">
        <f t="shared" si="16"/>
        <v>0</v>
      </c>
      <c r="AL18" s="9"/>
      <c r="AM18" s="10"/>
      <c r="AN18" s="11">
        <f t="shared" si="18"/>
        <v>0</v>
      </c>
      <c r="AO18" s="12"/>
      <c r="AP18" s="15">
        <f t="shared" si="19"/>
        <v>0</v>
      </c>
      <c r="AR18" s="9"/>
      <c r="AS18" s="10"/>
      <c r="AT18" s="11">
        <f t="shared" si="21"/>
        <v>0</v>
      </c>
      <c r="AU18" s="12"/>
      <c r="AV18" s="15">
        <f t="shared" si="22"/>
        <v>0</v>
      </c>
      <c r="AY18" s="9"/>
      <c r="AZ18" s="10"/>
      <c r="BA18" s="11">
        <f t="shared" si="24"/>
        <v>0</v>
      </c>
      <c r="BB18" s="12"/>
      <c r="BC18" s="15">
        <f t="shared" si="25"/>
        <v>0</v>
      </c>
      <c r="BE18" s="9"/>
      <c r="BF18" s="10"/>
      <c r="BG18" s="11">
        <f t="shared" si="27"/>
        <v>0</v>
      </c>
      <c r="BH18" s="12"/>
      <c r="BI18" s="15">
        <f t="shared" si="57"/>
        <v>0</v>
      </c>
      <c r="BK18" s="9"/>
      <c r="BL18" s="10"/>
      <c r="BM18" s="11">
        <f t="shared" si="29"/>
        <v>0</v>
      </c>
      <c r="BN18" s="12"/>
      <c r="BO18" s="15">
        <f t="shared" si="30"/>
        <v>0</v>
      </c>
      <c r="BQ18" s="9"/>
      <c r="BR18" s="10"/>
      <c r="BS18" s="11">
        <f t="shared" si="32"/>
        <v>0</v>
      </c>
      <c r="BT18" s="12"/>
      <c r="BU18" s="15">
        <f t="shared" si="33"/>
        <v>0</v>
      </c>
      <c r="BW18" s="9"/>
      <c r="BX18" s="10"/>
      <c r="BY18" s="11">
        <f t="shared" si="35"/>
        <v>0</v>
      </c>
      <c r="BZ18" s="12"/>
      <c r="CA18" s="15">
        <f t="shared" si="36"/>
        <v>0</v>
      </c>
      <c r="CD18" s="9"/>
      <c r="CE18" s="10"/>
      <c r="CF18" s="11">
        <f t="shared" si="38"/>
        <v>0</v>
      </c>
      <c r="CG18" s="12"/>
      <c r="CH18" s="15">
        <f t="shared" si="39"/>
        <v>0</v>
      </c>
      <c r="CK18" s="9"/>
      <c r="CL18" s="10"/>
      <c r="CM18" s="11">
        <f t="shared" si="41"/>
        <v>0</v>
      </c>
      <c r="CN18" s="12"/>
      <c r="CO18" s="15">
        <f t="shared" si="42"/>
        <v>0</v>
      </c>
      <c r="CQ18" s="9"/>
      <c r="CR18" s="10"/>
      <c r="CS18" s="11">
        <f t="shared" si="44"/>
        <v>0</v>
      </c>
      <c r="CT18" s="12"/>
      <c r="CU18" s="15">
        <f t="shared" si="45"/>
        <v>0</v>
      </c>
      <c r="CW18" s="9"/>
      <c r="CX18" s="10"/>
      <c r="CY18" s="11">
        <f t="shared" si="47"/>
        <v>0</v>
      </c>
      <c r="CZ18" s="12"/>
      <c r="DA18" s="15">
        <f t="shared" si="48"/>
        <v>0</v>
      </c>
      <c r="DC18" s="9"/>
      <c r="DD18" s="10"/>
      <c r="DE18" s="11">
        <f t="shared" si="62"/>
        <v>0</v>
      </c>
      <c r="DF18" s="12"/>
      <c r="DG18" s="15">
        <f t="shared" si="61"/>
        <v>0</v>
      </c>
      <c r="DI18" s="9"/>
      <c r="DJ18" s="10"/>
      <c r="DK18" s="11">
        <f t="shared" si="51"/>
        <v>0</v>
      </c>
      <c r="DL18" s="12"/>
      <c r="DM18" s="15">
        <f t="shared" si="52"/>
        <v>0</v>
      </c>
      <c r="DP18" s="9"/>
      <c r="DQ18" s="10"/>
      <c r="DR18" s="11">
        <f t="shared" si="58"/>
        <v>0</v>
      </c>
      <c r="DS18" s="12"/>
      <c r="DT18" s="15">
        <f t="shared" si="54"/>
        <v>0</v>
      </c>
      <c r="DW18" s="9"/>
      <c r="DX18" s="10"/>
      <c r="DY18" s="11">
        <f t="shared" si="59"/>
        <v>0</v>
      </c>
      <c r="DZ18" s="12"/>
      <c r="EA18" s="15">
        <f t="shared" si="0"/>
        <v>0</v>
      </c>
    </row>
    <row r="19" spans="2:131" x14ac:dyDescent="0.25">
      <c r="B19" s="9"/>
      <c r="C19" s="10"/>
      <c r="D19" s="11">
        <f t="shared" si="1"/>
        <v>0</v>
      </c>
      <c r="E19" s="12"/>
      <c r="F19" s="15">
        <f t="shared" si="2"/>
        <v>0</v>
      </c>
      <c r="H19" s="9"/>
      <c r="I19" s="10"/>
      <c r="J19" s="11">
        <f t="shared" si="4"/>
        <v>0</v>
      </c>
      <c r="K19" s="12"/>
      <c r="L19" s="15">
        <f t="shared" si="5"/>
        <v>0</v>
      </c>
      <c r="N19" s="9"/>
      <c r="O19" s="10"/>
      <c r="P19" s="11">
        <f t="shared" si="7"/>
        <v>0</v>
      </c>
      <c r="Q19" s="12"/>
      <c r="R19" s="15">
        <f t="shared" si="8"/>
        <v>0</v>
      </c>
      <c r="T19" s="9"/>
      <c r="U19" s="10"/>
      <c r="V19" s="11">
        <f t="shared" si="10"/>
        <v>0</v>
      </c>
      <c r="W19" s="12"/>
      <c r="X19" s="15">
        <f t="shared" si="11"/>
        <v>0</v>
      </c>
      <c r="Z19" s="9"/>
      <c r="AA19" s="10"/>
      <c r="AB19" s="11">
        <f t="shared" si="13"/>
        <v>0</v>
      </c>
      <c r="AC19" s="12"/>
      <c r="AD19" s="15">
        <f t="shared" si="60"/>
        <v>0</v>
      </c>
      <c r="AF19" s="9"/>
      <c r="AG19" s="10"/>
      <c r="AH19" s="11">
        <f t="shared" si="15"/>
        <v>0</v>
      </c>
      <c r="AI19" s="12"/>
      <c r="AJ19" s="15">
        <f t="shared" si="16"/>
        <v>0</v>
      </c>
      <c r="AL19" s="9"/>
      <c r="AM19" s="10"/>
      <c r="AN19" s="11">
        <f t="shared" si="18"/>
        <v>0</v>
      </c>
      <c r="AO19" s="12"/>
      <c r="AP19" s="15">
        <f t="shared" si="19"/>
        <v>0</v>
      </c>
      <c r="AR19" s="9"/>
      <c r="AS19" s="10"/>
      <c r="AT19" s="11">
        <f t="shared" si="21"/>
        <v>0</v>
      </c>
      <c r="AU19" s="12"/>
      <c r="AV19" s="15">
        <f t="shared" si="22"/>
        <v>0</v>
      </c>
      <c r="AY19" s="9"/>
      <c r="AZ19" s="10"/>
      <c r="BA19" s="11">
        <f t="shared" si="24"/>
        <v>0</v>
      </c>
      <c r="BB19" s="12"/>
      <c r="BC19" s="15">
        <f t="shared" si="25"/>
        <v>0</v>
      </c>
      <c r="BE19" s="9"/>
      <c r="BF19" s="10"/>
      <c r="BG19" s="11">
        <f t="shared" si="27"/>
        <v>0</v>
      </c>
      <c r="BH19" s="12"/>
      <c r="BI19" s="15">
        <f t="shared" si="57"/>
        <v>0</v>
      </c>
      <c r="BK19" s="9"/>
      <c r="BL19" s="10"/>
      <c r="BM19" s="11">
        <f t="shared" si="29"/>
        <v>0</v>
      </c>
      <c r="BN19" s="12"/>
      <c r="BO19" s="15">
        <f t="shared" si="30"/>
        <v>0</v>
      </c>
      <c r="BQ19" s="9"/>
      <c r="BR19" s="10"/>
      <c r="BS19" s="11">
        <f t="shared" si="32"/>
        <v>0</v>
      </c>
      <c r="BT19" s="12"/>
      <c r="BU19" s="15">
        <f t="shared" si="33"/>
        <v>0</v>
      </c>
      <c r="BW19" s="9"/>
      <c r="BX19" s="10"/>
      <c r="BY19" s="11">
        <f t="shared" si="35"/>
        <v>0</v>
      </c>
      <c r="BZ19" s="12"/>
      <c r="CA19" s="15">
        <f t="shared" si="36"/>
        <v>0</v>
      </c>
      <c r="CD19" s="9"/>
      <c r="CE19" s="10"/>
      <c r="CF19" s="11">
        <f t="shared" si="38"/>
        <v>0</v>
      </c>
      <c r="CG19" s="12"/>
      <c r="CH19" s="15">
        <f t="shared" si="39"/>
        <v>0</v>
      </c>
      <c r="CK19" s="9"/>
      <c r="CL19" s="10"/>
      <c r="CM19" s="11">
        <f t="shared" si="41"/>
        <v>0</v>
      </c>
      <c r="CN19" s="12"/>
      <c r="CO19" s="15">
        <f t="shared" si="42"/>
        <v>0</v>
      </c>
      <c r="CQ19" s="9"/>
      <c r="CR19" s="10"/>
      <c r="CS19" s="11">
        <f t="shared" si="44"/>
        <v>0</v>
      </c>
      <c r="CT19" s="12"/>
      <c r="CU19" s="15">
        <f t="shared" si="45"/>
        <v>0</v>
      </c>
      <c r="CW19" s="9"/>
      <c r="CX19" s="10"/>
      <c r="CY19" s="11">
        <f t="shared" si="47"/>
        <v>0</v>
      </c>
      <c r="CZ19" s="12"/>
      <c r="DA19" s="15">
        <f t="shared" si="48"/>
        <v>0</v>
      </c>
      <c r="DC19" s="9"/>
      <c r="DD19" s="10"/>
      <c r="DE19" s="11">
        <f t="shared" si="62"/>
        <v>0</v>
      </c>
      <c r="DF19" s="12"/>
      <c r="DG19" s="15">
        <f t="shared" si="61"/>
        <v>0</v>
      </c>
      <c r="DI19" s="9"/>
      <c r="DJ19" s="10"/>
      <c r="DK19" s="11">
        <f t="shared" si="51"/>
        <v>0</v>
      </c>
      <c r="DL19" s="12"/>
      <c r="DM19" s="15">
        <f t="shared" si="52"/>
        <v>0</v>
      </c>
      <c r="DP19" s="9"/>
      <c r="DQ19" s="10"/>
      <c r="DR19" s="11">
        <f t="shared" si="58"/>
        <v>0</v>
      </c>
      <c r="DS19" s="12"/>
      <c r="DT19" s="15">
        <f t="shared" si="54"/>
        <v>0</v>
      </c>
      <c r="DW19" s="9"/>
      <c r="DX19" s="10"/>
      <c r="DY19" s="11">
        <f t="shared" si="59"/>
        <v>0</v>
      </c>
      <c r="DZ19" s="12"/>
      <c r="EA19" s="15">
        <f t="shared" si="0"/>
        <v>0</v>
      </c>
    </row>
    <row r="20" spans="2:131" x14ac:dyDescent="0.25">
      <c r="B20" s="9"/>
      <c r="C20" s="10"/>
      <c r="D20" s="11">
        <f t="shared" si="1"/>
        <v>0</v>
      </c>
      <c r="E20" s="12"/>
      <c r="F20" s="15">
        <f t="shared" si="2"/>
        <v>0</v>
      </c>
      <c r="H20" s="9"/>
      <c r="I20" s="10"/>
      <c r="J20" s="11">
        <f t="shared" si="4"/>
        <v>0</v>
      </c>
      <c r="K20" s="12"/>
      <c r="L20" s="15">
        <f t="shared" si="5"/>
        <v>0</v>
      </c>
      <c r="N20" s="9"/>
      <c r="O20" s="10"/>
      <c r="P20" s="11">
        <f t="shared" si="7"/>
        <v>0</v>
      </c>
      <c r="Q20" s="12"/>
      <c r="R20" s="15">
        <f t="shared" si="8"/>
        <v>0</v>
      </c>
      <c r="T20" s="9"/>
      <c r="U20" s="10"/>
      <c r="V20" s="11">
        <f t="shared" si="10"/>
        <v>0</v>
      </c>
      <c r="W20" s="12"/>
      <c r="X20" s="15">
        <f t="shared" si="11"/>
        <v>0</v>
      </c>
      <c r="Z20" s="9"/>
      <c r="AA20" s="10"/>
      <c r="AB20" s="11">
        <f t="shared" si="13"/>
        <v>0</v>
      </c>
      <c r="AC20" s="12"/>
      <c r="AD20" s="15">
        <f t="shared" si="60"/>
        <v>0</v>
      </c>
      <c r="AF20" s="9"/>
      <c r="AG20" s="10"/>
      <c r="AH20" s="11">
        <f t="shared" si="15"/>
        <v>0</v>
      </c>
      <c r="AI20" s="12"/>
      <c r="AJ20" s="15">
        <f t="shared" si="16"/>
        <v>0</v>
      </c>
      <c r="AL20" s="9"/>
      <c r="AM20" s="10"/>
      <c r="AN20" s="11">
        <f t="shared" si="18"/>
        <v>0</v>
      </c>
      <c r="AO20" s="12"/>
      <c r="AP20" s="15">
        <f t="shared" si="19"/>
        <v>0</v>
      </c>
      <c r="AR20" s="9"/>
      <c r="AS20" s="10"/>
      <c r="AT20" s="11">
        <f t="shared" si="21"/>
        <v>0</v>
      </c>
      <c r="AU20" s="12"/>
      <c r="AV20" s="15">
        <f t="shared" si="22"/>
        <v>0</v>
      </c>
      <c r="AY20" s="9"/>
      <c r="AZ20" s="10"/>
      <c r="BA20" s="11">
        <f t="shared" si="24"/>
        <v>0</v>
      </c>
      <c r="BB20" s="12"/>
      <c r="BC20" s="15">
        <f t="shared" si="25"/>
        <v>0</v>
      </c>
      <c r="BE20" s="9"/>
      <c r="BF20" s="10"/>
      <c r="BG20" s="11">
        <f t="shared" si="27"/>
        <v>0</v>
      </c>
      <c r="BH20" s="12"/>
      <c r="BI20" s="15">
        <f t="shared" si="57"/>
        <v>0</v>
      </c>
      <c r="BK20" s="9"/>
      <c r="BL20" s="10"/>
      <c r="BM20" s="11">
        <f t="shared" si="29"/>
        <v>0</v>
      </c>
      <c r="BN20" s="12"/>
      <c r="BO20" s="15">
        <f t="shared" si="30"/>
        <v>0</v>
      </c>
      <c r="BQ20" s="9"/>
      <c r="BR20" s="10"/>
      <c r="BS20" s="11">
        <f t="shared" si="32"/>
        <v>0</v>
      </c>
      <c r="BT20" s="12"/>
      <c r="BU20" s="15">
        <f t="shared" si="33"/>
        <v>0</v>
      </c>
      <c r="BW20" s="9"/>
      <c r="BX20" s="10"/>
      <c r="BY20" s="11">
        <f t="shared" si="35"/>
        <v>0</v>
      </c>
      <c r="BZ20" s="12"/>
      <c r="CA20" s="15">
        <f t="shared" si="36"/>
        <v>0</v>
      </c>
      <c r="CD20" s="9"/>
      <c r="CE20" s="10"/>
      <c r="CF20" s="11">
        <f t="shared" si="38"/>
        <v>0</v>
      </c>
      <c r="CG20" s="12"/>
      <c r="CH20" s="15">
        <f t="shared" si="39"/>
        <v>0</v>
      </c>
      <c r="CK20" s="9"/>
      <c r="CL20" s="10"/>
      <c r="CM20" s="11">
        <f t="shared" si="41"/>
        <v>0</v>
      </c>
      <c r="CN20" s="12"/>
      <c r="CO20" s="15">
        <f t="shared" si="42"/>
        <v>0</v>
      </c>
      <c r="CQ20" s="9"/>
      <c r="CR20" s="10"/>
      <c r="CS20" s="11">
        <f t="shared" si="44"/>
        <v>0</v>
      </c>
      <c r="CT20" s="12"/>
      <c r="CU20" s="15">
        <f t="shared" si="45"/>
        <v>0</v>
      </c>
      <c r="CW20" s="9"/>
      <c r="CX20" s="10"/>
      <c r="CY20" s="11">
        <f t="shared" si="47"/>
        <v>0</v>
      </c>
      <c r="CZ20" s="12"/>
      <c r="DA20" s="15">
        <f t="shared" si="48"/>
        <v>0</v>
      </c>
      <c r="DC20" s="9"/>
      <c r="DD20" s="10"/>
      <c r="DE20" s="11">
        <f t="shared" si="62"/>
        <v>0</v>
      </c>
      <c r="DF20" s="12"/>
      <c r="DG20" s="15">
        <f t="shared" si="61"/>
        <v>0</v>
      </c>
      <c r="DI20" s="9"/>
      <c r="DJ20" s="10"/>
      <c r="DK20" s="11">
        <f t="shared" si="51"/>
        <v>0</v>
      </c>
      <c r="DL20" s="12"/>
      <c r="DM20" s="15">
        <f t="shared" si="52"/>
        <v>0</v>
      </c>
      <c r="DP20" s="9"/>
      <c r="DQ20" s="10"/>
      <c r="DR20" s="11">
        <f t="shared" si="58"/>
        <v>0</v>
      </c>
      <c r="DS20" s="12"/>
      <c r="DT20" s="15">
        <f t="shared" si="54"/>
        <v>0</v>
      </c>
      <c r="DW20" s="9"/>
      <c r="DX20" s="10"/>
      <c r="DY20" s="11">
        <f t="shared" si="59"/>
        <v>0</v>
      </c>
      <c r="DZ20" s="12"/>
      <c r="EA20" s="15">
        <f t="shared" si="0"/>
        <v>0</v>
      </c>
    </row>
    <row r="21" spans="2:131" x14ac:dyDescent="0.25">
      <c r="B21" s="9"/>
      <c r="C21" s="10"/>
      <c r="D21" s="11">
        <f t="shared" si="1"/>
        <v>0</v>
      </c>
      <c r="E21" s="12"/>
      <c r="F21" s="15">
        <f t="shared" si="2"/>
        <v>0</v>
      </c>
      <c r="H21" s="9"/>
      <c r="I21" s="10"/>
      <c r="J21" s="11">
        <f t="shared" si="4"/>
        <v>0</v>
      </c>
      <c r="K21" s="12"/>
      <c r="L21" s="15">
        <f t="shared" si="5"/>
        <v>0</v>
      </c>
      <c r="N21" s="9"/>
      <c r="O21" s="10"/>
      <c r="P21" s="11">
        <f t="shared" si="7"/>
        <v>0</v>
      </c>
      <c r="Q21" s="12"/>
      <c r="R21" s="15">
        <f t="shared" si="8"/>
        <v>0</v>
      </c>
      <c r="T21" s="9"/>
      <c r="U21" s="10"/>
      <c r="V21" s="11">
        <f t="shared" si="10"/>
        <v>0</v>
      </c>
      <c r="W21" s="12"/>
      <c r="X21" s="15">
        <f t="shared" si="11"/>
        <v>0</v>
      </c>
      <c r="Z21" s="9"/>
      <c r="AA21" s="10"/>
      <c r="AB21" s="11">
        <f t="shared" si="13"/>
        <v>0</v>
      </c>
      <c r="AC21" s="12"/>
      <c r="AD21" s="15">
        <f t="shared" si="60"/>
        <v>0</v>
      </c>
      <c r="AF21" s="9"/>
      <c r="AG21" s="10"/>
      <c r="AH21" s="11">
        <f t="shared" si="15"/>
        <v>0</v>
      </c>
      <c r="AI21" s="12"/>
      <c r="AJ21" s="15">
        <f t="shared" si="16"/>
        <v>0</v>
      </c>
      <c r="AL21" s="9"/>
      <c r="AM21" s="10"/>
      <c r="AN21" s="11">
        <f t="shared" si="18"/>
        <v>0</v>
      </c>
      <c r="AO21" s="12"/>
      <c r="AP21" s="15">
        <f t="shared" si="19"/>
        <v>0</v>
      </c>
      <c r="AR21" s="9"/>
      <c r="AS21" s="10"/>
      <c r="AT21" s="11">
        <f t="shared" si="21"/>
        <v>0</v>
      </c>
      <c r="AU21" s="12"/>
      <c r="AV21" s="15">
        <f t="shared" si="22"/>
        <v>0</v>
      </c>
      <c r="AY21" s="9"/>
      <c r="AZ21" s="10"/>
      <c r="BA21" s="11">
        <f t="shared" si="24"/>
        <v>0</v>
      </c>
      <c r="BB21" s="12"/>
      <c r="BC21" s="15">
        <f t="shared" si="25"/>
        <v>0</v>
      </c>
      <c r="BE21" s="9"/>
      <c r="BF21" s="10"/>
      <c r="BG21" s="11">
        <f t="shared" si="27"/>
        <v>0</v>
      </c>
      <c r="BH21" s="12"/>
      <c r="BI21" s="15">
        <f t="shared" si="57"/>
        <v>0</v>
      </c>
      <c r="BK21" s="9"/>
      <c r="BL21" s="10"/>
      <c r="BM21" s="11">
        <f t="shared" si="29"/>
        <v>0</v>
      </c>
      <c r="BN21" s="12"/>
      <c r="BO21" s="15">
        <f t="shared" si="30"/>
        <v>0</v>
      </c>
      <c r="BQ21" s="9"/>
      <c r="BR21" s="10"/>
      <c r="BS21" s="11">
        <f t="shared" si="32"/>
        <v>0</v>
      </c>
      <c r="BT21" s="12"/>
      <c r="BU21" s="15">
        <f t="shared" si="33"/>
        <v>0</v>
      </c>
      <c r="BW21" s="9"/>
      <c r="BX21" s="10"/>
      <c r="BY21" s="11">
        <f t="shared" si="35"/>
        <v>0</v>
      </c>
      <c r="BZ21" s="12"/>
      <c r="CA21" s="15">
        <f t="shared" si="36"/>
        <v>0</v>
      </c>
      <c r="CD21" s="9"/>
      <c r="CE21" s="10"/>
      <c r="CF21" s="11">
        <f t="shared" si="38"/>
        <v>0</v>
      </c>
      <c r="CG21" s="12"/>
      <c r="CH21" s="15">
        <f t="shared" si="39"/>
        <v>0</v>
      </c>
      <c r="CK21" s="9"/>
      <c r="CL21" s="10"/>
      <c r="CM21" s="11">
        <f t="shared" si="41"/>
        <v>0</v>
      </c>
      <c r="CN21" s="12"/>
      <c r="CO21" s="15">
        <f t="shared" si="42"/>
        <v>0</v>
      </c>
      <c r="CQ21" s="9"/>
      <c r="CR21" s="10"/>
      <c r="CS21" s="11">
        <f t="shared" si="44"/>
        <v>0</v>
      </c>
      <c r="CT21" s="12"/>
      <c r="CU21" s="15">
        <f t="shared" si="45"/>
        <v>0</v>
      </c>
      <c r="CW21" s="9"/>
      <c r="CX21" s="10"/>
      <c r="CY21" s="11">
        <f t="shared" si="47"/>
        <v>0</v>
      </c>
      <c r="CZ21" s="12"/>
      <c r="DA21" s="15">
        <f t="shared" si="48"/>
        <v>0</v>
      </c>
      <c r="DC21" s="9"/>
      <c r="DD21" s="10"/>
      <c r="DE21" s="11">
        <f t="shared" si="62"/>
        <v>0</v>
      </c>
      <c r="DF21" s="12"/>
      <c r="DG21" s="15">
        <f t="shared" si="61"/>
        <v>0</v>
      </c>
      <c r="DI21" s="9"/>
      <c r="DJ21" s="10"/>
      <c r="DK21" s="11">
        <f t="shared" si="51"/>
        <v>0</v>
      </c>
      <c r="DL21" s="12"/>
      <c r="DM21" s="15">
        <f t="shared" si="52"/>
        <v>0</v>
      </c>
      <c r="DP21" s="9"/>
      <c r="DQ21" s="10"/>
      <c r="DR21" s="11">
        <f t="shared" si="58"/>
        <v>0</v>
      </c>
      <c r="DS21" s="12"/>
      <c r="DT21" s="15">
        <f t="shared" si="54"/>
        <v>0</v>
      </c>
      <c r="DW21" s="9"/>
      <c r="DX21" s="10"/>
      <c r="DY21" s="11">
        <f t="shared" si="59"/>
        <v>0</v>
      </c>
      <c r="DZ21" s="12"/>
      <c r="EA21" s="15">
        <f t="shared" si="0"/>
        <v>0</v>
      </c>
    </row>
    <row r="22" spans="2:131" x14ac:dyDescent="0.25">
      <c r="B22" s="9"/>
      <c r="C22" s="10"/>
      <c r="D22" s="11">
        <f t="shared" si="1"/>
        <v>0</v>
      </c>
      <c r="E22" s="12"/>
      <c r="F22" s="15">
        <f t="shared" si="2"/>
        <v>0</v>
      </c>
      <c r="H22" s="9"/>
      <c r="I22" s="10"/>
      <c r="J22" s="11">
        <f t="shared" si="4"/>
        <v>0</v>
      </c>
      <c r="K22" s="12"/>
      <c r="L22" s="15">
        <f t="shared" si="5"/>
        <v>0</v>
      </c>
      <c r="N22" s="9"/>
      <c r="O22" s="10"/>
      <c r="P22" s="11">
        <f t="shared" si="7"/>
        <v>0</v>
      </c>
      <c r="Q22" s="12"/>
      <c r="R22" s="15">
        <f t="shared" si="8"/>
        <v>0</v>
      </c>
      <c r="T22" s="9"/>
      <c r="U22" s="10"/>
      <c r="V22" s="11">
        <f t="shared" si="10"/>
        <v>0</v>
      </c>
      <c r="W22" s="12"/>
      <c r="X22" s="15">
        <f t="shared" si="11"/>
        <v>0</v>
      </c>
      <c r="Z22" s="9"/>
      <c r="AA22" s="10"/>
      <c r="AB22" s="11">
        <f t="shared" si="13"/>
        <v>0</v>
      </c>
      <c r="AC22" s="12"/>
      <c r="AD22" s="15">
        <f t="shared" si="60"/>
        <v>0</v>
      </c>
      <c r="AF22" s="9"/>
      <c r="AG22" s="10"/>
      <c r="AH22" s="11">
        <f t="shared" si="15"/>
        <v>0</v>
      </c>
      <c r="AI22" s="12"/>
      <c r="AJ22" s="15">
        <f t="shared" si="16"/>
        <v>0</v>
      </c>
      <c r="AL22" s="9"/>
      <c r="AM22" s="10"/>
      <c r="AN22" s="11">
        <f t="shared" si="18"/>
        <v>0</v>
      </c>
      <c r="AO22" s="12"/>
      <c r="AP22" s="15">
        <f t="shared" si="19"/>
        <v>0</v>
      </c>
      <c r="AR22" s="9"/>
      <c r="AS22" s="10"/>
      <c r="AT22" s="11">
        <f t="shared" si="21"/>
        <v>0</v>
      </c>
      <c r="AU22" s="12"/>
      <c r="AV22" s="15">
        <f t="shared" si="22"/>
        <v>0</v>
      </c>
      <c r="AY22" s="9"/>
      <c r="AZ22" s="10"/>
      <c r="BA22" s="11">
        <f t="shared" si="24"/>
        <v>0</v>
      </c>
      <c r="BB22" s="12"/>
      <c r="BC22" s="15">
        <f t="shared" si="25"/>
        <v>0</v>
      </c>
      <c r="BE22" s="9"/>
      <c r="BF22" s="10"/>
      <c r="BG22" s="11">
        <f t="shared" si="27"/>
        <v>0</v>
      </c>
      <c r="BH22" s="12"/>
      <c r="BI22" s="15">
        <f t="shared" si="57"/>
        <v>0</v>
      </c>
      <c r="BK22" s="9"/>
      <c r="BL22" s="10"/>
      <c r="BM22" s="11">
        <f t="shared" si="29"/>
        <v>0</v>
      </c>
      <c r="BN22" s="12"/>
      <c r="BO22" s="15">
        <f t="shared" si="30"/>
        <v>0</v>
      </c>
      <c r="BQ22" s="9"/>
      <c r="BR22" s="10"/>
      <c r="BS22" s="11">
        <f t="shared" si="32"/>
        <v>0</v>
      </c>
      <c r="BT22" s="12"/>
      <c r="BU22" s="15">
        <f t="shared" si="33"/>
        <v>0</v>
      </c>
      <c r="BW22" s="9"/>
      <c r="BX22" s="10"/>
      <c r="BY22" s="11">
        <f t="shared" si="35"/>
        <v>0</v>
      </c>
      <c r="BZ22" s="12"/>
      <c r="CA22" s="15">
        <f t="shared" si="36"/>
        <v>0</v>
      </c>
      <c r="CD22" s="9"/>
      <c r="CE22" s="10"/>
      <c r="CF22" s="11">
        <f t="shared" si="38"/>
        <v>0</v>
      </c>
      <c r="CG22" s="12"/>
      <c r="CH22" s="15">
        <f t="shared" si="39"/>
        <v>0</v>
      </c>
      <c r="CK22" s="9"/>
      <c r="CL22" s="10"/>
      <c r="CM22" s="11">
        <f t="shared" si="41"/>
        <v>0</v>
      </c>
      <c r="CN22" s="12"/>
      <c r="CO22" s="15">
        <f t="shared" si="42"/>
        <v>0</v>
      </c>
      <c r="CQ22" s="9"/>
      <c r="CR22" s="10"/>
      <c r="CS22" s="11">
        <f t="shared" si="44"/>
        <v>0</v>
      </c>
      <c r="CT22" s="12"/>
      <c r="CU22" s="15">
        <f t="shared" si="45"/>
        <v>0</v>
      </c>
      <c r="CW22" s="9"/>
      <c r="CX22" s="10"/>
      <c r="CY22" s="11">
        <f t="shared" si="47"/>
        <v>0</v>
      </c>
      <c r="CZ22" s="12"/>
      <c r="DA22" s="15">
        <f t="shared" si="48"/>
        <v>0</v>
      </c>
      <c r="DC22" s="9"/>
      <c r="DD22" s="10"/>
      <c r="DE22" s="11">
        <f t="shared" si="62"/>
        <v>0</v>
      </c>
      <c r="DF22" s="12"/>
      <c r="DG22" s="15">
        <f t="shared" si="61"/>
        <v>0</v>
      </c>
      <c r="DI22" s="9"/>
      <c r="DJ22" s="10"/>
      <c r="DK22" s="11">
        <f t="shared" si="51"/>
        <v>0</v>
      </c>
      <c r="DL22" s="12"/>
      <c r="DM22" s="15">
        <f t="shared" si="52"/>
        <v>0</v>
      </c>
      <c r="DP22" s="9"/>
      <c r="DQ22" s="10"/>
      <c r="DR22" s="11">
        <f t="shared" si="58"/>
        <v>0</v>
      </c>
      <c r="DS22" s="12"/>
      <c r="DT22" s="15">
        <f t="shared" si="54"/>
        <v>0</v>
      </c>
      <c r="DW22" s="9"/>
      <c r="DX22" s="10"/>
      <c r="DY22" s="11">
        <f t="shared" si="59"/>
        <v>0</v>
      </c>
      <c r="DZ22" s="12"/>
      <c r="EA22" s="15">
        <f t="shared" si="0"/>
        <v>0</v>
      </c>
    </row>
    <row r="23" spans="2:131" x14ac:dyDescent="0.25">
      <c r="B23" s="9"/>
      <c r="C23" s="10"/>
      <c r="D23" s="11">
        <f t="shared" si="1"/>
        <v>0</v>
      </c>
      <c r="E23" s="12"/>
      <c r="F23" s="15">
        <f t="shared" si="2"/>
        <v>0</v>
      </c>
      <c r="H23" s="9"/>
      <c r="I23" s="10"/>
      <c r="J23" s="11">
        <f t="shared" si="4"/>
        <v>0</v>
      </c>
      <c r="K23" s="12"/>
      <c r="L23" s="15">
        <f t="shared" si="5"/>
        <v>0</v>
      </c>
      <c r="N23" s="9"/>
      <c r="O23" s="10"/>
      <c r="P23" s="11">
        <f t="shared" si="7"/>
        <v>0</v>
      </c>
      <c r="Q23" s="12"/>
      <c r="R23" s="15">
        <f t="shared" si="8"/>
        <v>0</v>
      </c>
      <c r="T23" s="9"/>
      <c r="U23" s="10"/>
      <c r="V23" s="11">
        <f t="shared" si="10"/>
        <v>0</v>
      </c>
      <c r="W23" s="12"/>
      <c r="X23" s="15">
        <f t="shared" si="11"/>
        <v>0</v>
      </c>
      <c r="Z23" s="9"/>
      <c r="AA23" s="10"/>
      <c r="AB23" s="11">
        <f t="shared" si="13"/>
        <v>0</v>
      </c>
      <c r="AC23" s="12"/>
      <c r="AD23" s="15">
        <f t="shared" si="60"/>
        <v>0</v>
      </c>
      <c r="AF23" s="9"/>
      <c r="AG23" s="10"/>
      <c r="AH23" s="11">
        <f t="shared" si="15"/>
        <v>0</v>
      </c>
      <c r="AI23" s="12"/>
      <c r="AJ23" s="15">
        <f t="shared" si="16"/>
        <v>0</v>
      </c>
      <c r="AL23" s="9"/>
      <c r="AM23" s="10"/>
      <c r="AN23" s="11">
        <f t="shared" si="18"/>
        <v>0</v>
      </c>
      <c r="AO23" s="12"/>
      <c r="AP23" s="15">
        <f t="shared" si="19"/>
        <v>0</v>
      </c>
      <c r="AR23" s="9"/>
      <c r="AS23" s="10"/>
      <c r="AT23" s="11">
        <f t="shared" si="21"/>
        <v>0</v>
      </c>
      <c r="AU23" s="12"/>
      <c r="AV23" s="15">
        <f t="shared" si="22"/>
        <v>0</v>
      </c>
      <c r="AY23" s="9"/>
      <c r="AZ23" s="10"/>
      <c r="BA23" s="11">
        <f t="shared" si="24"/>
        <v>0</v>
      </c>
      <c r="BB23" s="12"/>
      <c r="BC23" s="15">
        <f t="shared" si="25"/>
        <v>0</v>
      </c>
      <c r="BE23" s="9"/>
      <c r="BF23" s="10"/>
      <c r="BG23" s="11">
        <f t="shared" si="27"/>
        <v>0</v>
      </c>
      <c r="BH23" s="12"/>
      <c r="BI23" s="15">
        <f t="shared" si="57"/>
        <v>0</v>
      </c>
      <c r="BK23" s="9"/>
      <c r="BL23" s="10"/>
      <c r="BM23" s="11">
        <f t="shared" si="29"/>
        <v>0</v>
      </c>
      <c r="BN23" s="12"/>
      <c r="BO23" s="15">
        <f t="shared" si="30"/>
        <v>0</v>
      </c>
      <c r="BQ23" s="9"/>
      <c r="BR23" s="10"/>
      <c r="BS23" s="11">
        <f t="shared" si="32"/>
        <v>0</v>
      </c>
      <c r="BT23" s="12"/>
      <c r="BU23" s="15">
        <f t="shared" si="33"/>
        <v>0</v>
      </c>
      <c r="BW23" s="9"/>
      <c r="BX23" s="10"/>
      <c r="BY23" s="11">
        <f t="shared" si="35"/>
        <v>0</v>
      </c>
      <c r="BZ23" s="12"/>
      <c r="CA23" s="15">
        <f t="shared" si="36"/>
        <v>0</v>
      </c>
      <c r="CD23" s="9"/>
      <c r="CE23" s="10"/>
      <c r="CF23" s="11">
        <f t="shared" si="38"/>
        <v>0</v>
      </c>
      <c r="CG23" s="12"/>
      <c r="CH23" s="15">
        <f t="shared" si="39"/>
        <v>0</v>
      </c>
      <c r="CK23" s="9"/>
      <c r="CL23" s="10"/>
      <c r="CM23" s="11">
        <f t="shared" si="41"/>
        <v>0</v>
      </c>
      <c r="CN23" s="12"/>
      <c r="CO23" s="15">
        <f t="shared" si="42"/>
        <v>0</v>
      </c>
      <c r="CQ23" s="9"/>
      <c r="CR23" s="10"/>
      <c r="CS23" s="11">
        <f t="shared" si="44"/>
        <v>0</v>
      </c>
      <c r="CT23" s="12"/>
      <c r="CU23" s="15">
        <f t="shared" si="45"/>
        <v>0</v>
      </c>
      <c r="CW23" s="9"/>
      <c r="CX23" s="10"/>
      <c r="CY23" s="11">
        <f t="shared" si="47"/>
        <v>0</v>
      </c>
      <c r="CZ23" s="12"/>
      <c r="DA23" s="15">
        <f t="shared" si="48"/>
        <v>0</v>
      </c>
      <c r="DC23" s="9"/>
      <c r="DD23" s="10"/>
      <c r="DE23" s="11">
        <f t="shared" si="62"/>
        <v>0</v>
      </c>
      <c r="DF23" s="12"/>
      <c r="DG23" s="15">
        <f t="shared" si="61"/>
        <v>0</v>
      </c>
      <c r="DI23" s="9"/>
      <c r="DJ23" s="10"/>
      <c r="DK23" s="11">
        <f t="shared" si="51"/>
        <v>0</v>
      </c>
      <c r="DL23" s="12"/>
      <c r="DM23" s="15">
        <f t="shared" si="52"/>
        <v>0</v>
      </c>
      <c r="DP23" s="9"/>
      <c r="DQ23" s="10"/>
      <c r="DR23" s="11">
        <f t="shared" si="58"/>
        <v>0</v>
      </c>
      <c r="DS23" s="12"/>
      <c r="DT23" s="15">
        <f t="shared" si="54"/>
        <v>0</v>
      </c>
      <c r="DW23" s="9"/>
      <c r="DX23" s="10"/>
      <c r="DY23" s="11">
        <f t="shared" si="59"/>
        <v>0</v>
      </c>
      <c r="DZ23" s="12"/>
      <c r="EA23" s="15">
        <f t="shared" si="0"/>
        <v>0</v>
      </c>
    </row>
    <row r="24" spans="2:131" x14ac:dyDescent="0.25">
      <c r="B24" s="9"/>
      <c r="C24" s="10"/>
      <c r="D24" s="11">
        <f t="shared" si="1"/>
        <v>0</v>
      </c>
      <c r="E24" s="12"/>
      <c r="F24" s="15">
        <f t="shared" si="2"/>
        <v>0</v>
      </c>
      <c r="H24" s="9"/>
      <c r="I24" s="10"/>
      <c r="J24" s="11">
        <f t="shared" si="4"/>
        <v>0</v>
      </c>
      <c r="K24" s="12"/>
      <c r="L24" s="15">
        <f t="shared" si="5"/>
        <v>0</v>
      </c>
      <c r="N24" s="9"/>
      <c r="O24" s="10"/>
      <c r="P24" s="11">
        <f t="shared" si="7"/>
        <v>0</v>
      </c>
      <c r="Q24" s="12"/>
      <c r="R24" s="15">
        <f t="shared" si="8"/>
        <v>0</v>
      </c>
      <c r="T24" s="9"/>
      <c r="U24" s="10"/>
      <c r="V24" s="11">
        <f t="shared" si="10"/>
        <v>0</v>
      </c>
      <c r="W24" s="12"/>
      <c r="X24" s="15">
        <f t="shared" si="11"/>
        <v>0</v>
      </c>
      <c r="Z24" s="9"/>
      <c r="AA24" s="10"/>
      <c r="AB24" s="11">
        <f t="shared" si="13"/>
        <v>0</v>
      </c>
      <c r="AC24" s="12"/>
      <c r="AD24" s="15">
        <f t="shared" si="60"/>
        <v>0</v>
      </c>
      <c r="AF24" s="9"/>
      <c r="AG24" s="10"/>
      <c r="AH24" s="11">
        <f t="shared" si="15"/>
        <v>0</v>
      </c>
      <c r="AI24" s="12"/>
      <c r="AJ24" s="15">
        <f t="shared" si="16"/>
        <v>0</v>
      </c>
      <c r="AL24" s="9"/>
      <c r="AM24" s="10"/>
      <c r="AN24" s="11">
        <f t="shared" si="18"/>
        <v>0</v>
      </c>
      <c r="AO24" s="12"/>
      <c r="AP24" s="15">
        <f t="shared" si="19"/>
        <v>0</v>
      </c>
      <c r="AR24" s="9"/>
      <c r="AS24" s="10"/>
      <c r="AT24" s="11">
        <f t="shared" si="21"/>
        <v>0</v>
      </c>
      <c r="AU24" s="12"/>
      <c r="AV24" s="15">
        <f t="shared" si="22"/>
        <v>0</v>
      </c>
      <c r="AY24" s="9"/>
      <c r="AZ24" s="10"/>
      <c r="BA24" s="11">
        <f t="shared" si="24"/>
        <v>0</v>
      </c>
      <c r="BB24" s="12"/>
      <c r="BC24" s="15">
        <f t="shared" si="25"/>
        <v>0</v>
      </c>
      <c r="BE24" s="9"/>
      <c r="BF24" s="10"/>
      <c r="BG24" s="11">
        <f t="shared" si="27"/>
        <v>0</v>
      </c>
      <c r="BH24" s="12"/>
      <c r="BI24" s="15">
        <f t="shared" si="57"/>
        <v>0</v>
      </c>
      <c r="BK24" s="9"/>
      <c r="BL24" s="10"/>
      <c r="BM24" s="11">
        <f t="shared" si="29"/>
        <v>0</v>
      </c>
      <c r="BN24" s="12"/>
      <c r="BO24" s="15">
        <f t="shared" si="30"/>
        <v>0</v>
      </c>
      <c r="BQ24" s="9"/>
      <c r="BR24" s="10"/>
      <c r="BS24" s="11">
        <f t="shared" si="32"/>
        <v>0</v>
      </c>
      <c r="BT24" s="12"/>
      <c r="BU24" s="15">
        <f t="shared" si="33"/>
        <v>0</v>
      </c>
      <c r="BW24" s="9"/>
      <c r="BX24" s="10"/>
      <c r="BY24" s="11">
        <f t="shared" si="35"/>
        <v>0</v>
      </c>
      <c r="BZ24" s="12"/>
      <c r="CA24" s="15">
        <f t="shared" si="36"/>
        <v>0</v>
      </c>
      <c r="CD24" s="9"/>
      <c r="CE24" s="10"/>
      <c r="CF24" s="11">
        <f t="shared" si="38"/>
        <v>0</v>
      </c>
      <c r="CG24" s="12"/>
      <c r="CH24" s="15">
        <f t="shared" si="39"/>
        <v>0</v>
      </c>
      <c r="CK24" s="9"/>
      <c r="CL24" s="10"/>
      <c r="CM24" s="11">
        <f t="shared" si="41"/>
        <v>0</v>
      </c>
      <c r="CN24" s="12"/>
      <c r="CO24" s="15">
        <f t="shared" si="42"/>
        <v>0</v>
      </c>
      <c r="CQ24" s="9"/>
      <c r="CR24" s="10"/>
      <c r="CS24" s="11">
        <f t="shared" si="44"/>
        <v>0</v>
      </c>
      <c r="CT24" s="12"/>
      <c r="CU24" s="15">
        <f t="shared" si="45"/>
        <v>0</v>
      </c>
      <c r="CW24" s="9"/>
      <c r="CX24" s="10"/>
      <c r="CY24" s="11">
        <f t="shared" si="47"/>
        <v>0</v>
      </c>
      <c r="CZ24" s="12"/>
      <c r="DA24" s="15">
        <f t="shared" si="48"/>
        <v>0</v>
      </c>
      <c r="DC24" s="9"/>
      <c r="DD24" s="10"/>
      <c r="DE24" s="11">
        <f t="shared" si="62"/>
        <v>0</v>
      </c>
      <c r="DF24" s="12"/>
      <c r="DG24" s="15">
        <f t="shared" si="61"/>
        <v>0</v>
      </c>
      <c r="DI24" s="9"/>
      <c r="DJ24" s="10"/>
      <c r="DK24" s="11">
        <f t="shared" si="51"/>
        <v>0</v>
      </c>
      <c r="DL24" s="12"/>
      <c r="DM24" s="15">
        <f t="shared" si="52"/>
        <v>0</v>
      </c>
      <c r="DP24" s="9"/>
      <c r="DQ24" s="10"/>
      <c r="DR24" s="11">
        <f t="shared" si="58"/>
        <v>0</v>
      </c>
      <c r="DS24" s="12"/>
      <c r="DT24" s="15">
        <f t="shared" si="54"/>
        <v>0</v>
      </c>
      <c r="DW24" s="9"/>
      <c r="DX24" s="10"/>
      <c r="DY24" s="11">
        <f t="shared" si="59"/>
        <v>0</v>
      </c>
      <c r="DZ24" s="12"/>
      <c r="EA24" s="15">
        <f t="shared" si="0"/>
        <v>0</v>
      </c>
    </row>
    <row r="25" spans="2:131" x14ac:dyDescent="0.25">
      <c r="B25" s="9"/>
      <c r="C25" s="10"/>
      <c r="D25" s="11">
        <f t="shared" si="1"/>
        <v>0</v>
      </c>
      <c r="E25" s="12"/>
      <c r="F25" s="13"/>
      <c r="H25" s="9"/>
      <c r="I25" s="10"/>
      <c r="J25" s="11">
        <f t="shared" si="4"/>
        <v>0</v>
      </c>
      <c r="K25" s="12"/>
      <c r="L25" s="13"/>
      <c r="N25" s="9"/>
      <c r="O25" s="10"/>
      <c r="P25" s="11">
        <f t="shared" si="7"/>
        <v>0</v>
      </c>
      <c r="Q25" s="12"/>
      <c r="R25" s="13"/>
      <c r="T25" s="9"/>
      <c r="U25" s="10"/>
      <c r="V25" s="11">
        <f t="shared" si="10"/>
        <v>0</v>
      </c>
      <c r="W25" s="12"/>
      <c r="X25" s="13"/>
      <c r="Z25" s="9"/>
      <c r="AA25" s="10"/>
      <c r="AB25" s="11">
        <f t="shared" si="13"/>
        <v>0</v>
      </c>
      <c r="AC25" s="12"/>
      <c r="AD25" s="13"/>
      <c r="AF25" s="9"/>
      <c r="AG25" s="10"/>
      <c r="AH25" s="11">
        <f t="shared" si="15"/>
        <v>0</v>
      </c>
      <c r="AI25" s="12"/>
      <c r="AJ25" s="13"/>
      <c r="AL25" s="9"/>
      <c r="AM25" s="10"/>
      <c r="AN25" s="11">
        <f t="shared" si="18"/>
        <v>0</v>
      </c>
      <c r="AO25" s="12"/>
      <c r="AP25" s="13"/>
      <c r="AR25" s="9"/>
      <c r="AS25" s="10"/>
      <c r="AT25" s="11">
        <f t="shared" si="21"/>
        <v>0</v>
      </c>
      <c r="AU25" s="12"/>
      <c r="AV25" s="13"/>
      <c r="AY25" s="9"/>
      <c r="AZ25" s="10"/>
      <c r="BA25" s="11">
        <f t="shared" si="24"/>
        <v>0</v>
      </c>
      <c r="BB25" s="12"/>
      <c r="BC25" s="13"/>
      <c r="BE25" s="9"/>
      <c r="BF25" s="10"/>
      <c r="BG25" s="11">
        <f t="shared" si="27"/>
        <v>0</v>
      </c>
      <c r="BH25" s="12"/>
      <c r="BI25" s="13"/>
      <c r="BK25" s="9"/>
      <c r="BL25" s="10"/>
      <c r="BM25" s="11">
        <f t="shared" si="29"/>
        <v>0</v>
      </c>
      <c r="BN25" s="12"/>
      <c r="BO25" s="13"/>
      <c r="BQ25" s="9"/>
      <c r="BR25" s="10"/>
      <c r="BS25" s="11">
        <f t="shared" si="32"/>
        <v>0</v>
      </c>
      <c r="BT25" s="12"/>
      <c r="BU25" s="13"/>
      <c r="BW25" s="9"/>
      <c r="BX25" s="10"/>
      <c r="BY25" s="11">
        <f t="shared" si="35"/>
        <v>0</v>
      </c>
      <c r="BZ25" s="12"/>
      <c r="CA25" s="13"/>
      <c r="CD25" s="9"/>
      <c r="CE25" s="10"/>
      <c r="CF25" s="11">
        <f t="shared" si="38"/>
        <v>0</v>
      </c>
      <c r="CG25" s="12"/>
      <c r="CH25" s="13"/>
      <c r="CK25" s="9"/>
      <c r="CL25" s="10"/>
      <c r="CM25" s="11">
        <f t="shared" si="41"/>
        <v>0</v>
      </c>
      <c r="CN25" s="12"/>
      <c r="CO25" s="13"/>
      <c r="CQ25" s="9"/>
      <c r="CR25" s="10"/>
      <c r="CS25" s="11">
        <f t="shared" si="44"/>
        <v>0</v>
      </c>
      <c r="CT25" s="12"/>
      <c r="CU25" s="13"/>
      <c r="CW25" s="9"/>
      <c r="CX25" s="10"/>
      <c r="CY25" s="11">
        <f t="shared" si="47"/>
        <v>0</v>
      </c>
      <c r="CZ25" s="12"/>
      <c r="DA25" s="13"/>
      <c r="DC25" s="9"/>
      <c r="DD25" s="10"/>
      <c r="DE25" s="11">
        <f t="shared" si="62"/>
        <v>0</v>
      </c>
      <c r="DF25" s="12"/>
      <c r="DG25" s="13"/>
      <c r="DI25" s="9"/>
      <c r="DJ25" s="10"/>
      <c r="DK25" s="11">
        <f t="shared" si="51"/>
        <v>0</v>
      </c>
      <c r="DL25" s="12"/>
      <c r="DM25" s="13"/>
      <c r="DP25" s="9"/>
      <c r="DQ25" s="10"/>
      <c r="DR25" s="11">
        <f t="shared" si="58"/>
        <v>0</v>
      </c>
      <c r="DS25" s="12"/>
      <c r="DT25" s="13"/>
      <c r="DW25" s="9"/>
      <c r="DX25" s="10"/>
      <c r="DY25" s="11">
        <f t="shared" si="59"/>
        <v>0</v>
      </c>
      <c r="DZ25" s="12"/>
      <c r="EA25" s="13"/>
    </row>
    <row r="26" spans="2:131" x14ac:dyDescent="0.25">
      <c r="B26" s="9"/>
      <c r="C26" s="10"/>
      <c r="D26" s="11">
        <f t="shared" ref="D26" si="63">+B26*C26/1.19</f>
        <v>0</v>
      </c>
      <c r="E26" s="12"/>
      <c r="F26" s="13">
        <f t="shared" ref="F26:F27" si="64">+D26*E26</f>
        <v>0</v>
      </c>
      <c r="H26" s="9"/>
      <c r="I26" s="10"/>
      <c r="J26" s="11">
        <f t="shared" si="4"/>
        <v>0</v>
      </c>
      <c r="K26" s="12"/>
      <c r="L26" s="13">
        <f t="shared" ref="L26:L27" si="65">+J26*K26</f>
        <v>0</v>
      </c>
      <c r="N26" s="9"/>
      <c r="O26" s="10"/>
      <c r="P26" s="11">
        <f t="shared" si="7"/>
        <v>0</v>
      </c>
      <c r="Q26" s="12"/>
      <c r="R26" s="13">
        <f t="shared" ref="R26:R27" si="66">+P26*Q26</f>
        <v>0</v>
      </c>
      <c r="T26" s="9"/>
      <c r="U26" s="10"/>
      <c r="V26" s="11">
        <f t="shared" si="10"/>
        <v>0</v>
      </c>
      <c r="W26" s="12"/>
      <c r="X26" s="13">
        <f t="shared" ref="X26:X27" si="67">+V26*W26</f>
        <v>0</v>
      </c>
      <c r="Z26" s="9"/>
      <c r="AA26" s="10"/>
      <c r="AB26" s="11">
        <f t="shared" si="13"/>
        <v>0</v>
      </c>
      <c r="AC26" s="12"/>
      <c r="AD26" s="13">
        <f t="shared" ref="AD26:AD27" si="68">+AB26*AC26</f>
        <v>0</v>
      </c>
      <c r="AF26" s="9"/>
      <c r="AG26" s="10"/>
      <c r="AH26" s="11">
        <f t="shared" si="15"/>
        <v>0</v>
      </c>
      <c r="AI26" s="12"/>
      <c r="AJ26" s="13">
        <f t="shared" ref="AJ26:AJ27" si="69">+AH26*AI26</f>
        <v>0</v>
      </c>
      <c r="AL26" s="9"/>
      <c r="AM26" s="10"/>
      <c r="AN26" s="11">
        <f t="shared" si="18"/>
        <v>0</v>
      </c>
      <c r="AO26" s="12"/>
      <c r="AP26" s="13">
        <f t="shared" ref="AP26:AP27" si="70">+AN26*AO26</f>
        <v>0</v>
      </c>
      <c r="AR26" s="9"/>
      <c r="AS26" s="10"/>
      <c r="AT26" s="11">
        <f t="shared" si="21"/>
        <v>0</v>
      </c>
      <c r="AU26" s="12"/>
      <c r="AV26" s="13">
        <f t="shared" ref="AV26:AV27" si="71">+AT26*AU26</f>
        <v>0</v>
      </c>
      <c r="AY26" s="9"/>
      <c r="AZ26" s="10"/>
      <c r="BA26" s="11">
        <f t="shared" si="24"/>
        <v>0</v>
      </c>
      <c r="BB26" s="12"/>
      <c r="BC26" s="13">
        <f t="shared" ref="BC26:BC27" si="72">+BA26*BB26</f>
        <v>0</v>
      </c>
      <c r="BE26" s="9"/>
      <c r="BF26" s="10"/>
      <c r="BG26" s="11">
        <f t="shared" si="27"/>
        <v>0</v>
      </c>
      <c r="BH26" s="12"/>
      <c r="BI26" s="13">
        <f t="shared" ref="BI26:BI27" si="73">+BG26*BH26</f>
        <v>0</v>
      </c>
      <c r="BK26" s="9"/>
      <c r="BL26" s="10"/>
      <c r="BM26" s="11">
        <f t="shared" si="29"/>
        <v>0</v>
      </c>
      <c r="BN26" s="12"/>
      <c r="BO26" s="13">
        <f t="shared" ref="BO26:BO27" si="74">+BM26*BN26</f>
        <v>0</v>
      </c>
      <c r="BQ26" s="9"/>
      <c r="BR26" s="10"/>
      <c r="BS26" s="11">
        <f t="shared" si="32"/>
        <v>0</v>
      </c>
      <c r="BT26" s="12"/>
      <c r="BU26" s="13">
        <f t="shared" ref="BU26:BU27" si="75">+BS26*BT26</f>
        <v>0</v>
      </c>
      <c r="BW26" s="9"/>
      <c r="BX26" s="10"/>
      <c r="BY26" s="11">
        <f t="shared" si="35"/>
        <v>0</v>
      </c>
      <c r="BZ26" s="12"/>
      <c r="CA26" s="13">
        <f t="shared" ref="CA26:CA27" si="76">+BY26*BZ26</f>
        <v>0</v>
      </c>
      <c r="CD26" s="9"/>
      <c r="CE26" s="10"/>
      <c r="CF26" s="11">
        <f t="shared" si="38"/>
        <v>0</v>
      </c>
      <c r="CG26" s="12"/>
      <c r="CH26" s="13">
        <f t="shared" ref="CH26:CH27" si="77">+CF26*CG26</f>
        <v>0</v>
      </c>
      <c r="CK26" s="9"/>
      <c r="CL26" s="10"/>
      <c r="CM26" s="11">
        <f t="shared" si="41"/>
        <v>0</v>
      </c>
      <c r="CN26" s="12"/>
      <c r="CO26" s="13">
        <f t="shared" ref="CO26:CO27" si="78">+CM26*CN26</f>
        <v>0</v>
      </c>
      <c r="CQ26" s="9"/>
      <c r="CR26" s="10"/>
      <c r="CS26" s="11">
        <f t="shared" si="44"/>
        <v>0</v>
      </c>
      <c r="CT26" s="12"/>
      <c r="CU26" s="13">
        <f t="shared" ref="CU26:CU27" si="79">+CS26*CT26</f>
        <v>0</v>
      </c>
      <c r="CW26" s="9"/>
      <c r="CX26" s="10"/>
      <c r="CY26" s="11">
        <f t="shared" si="47"/>
        <v>0</v>
      </c>
      <c r="CZ26" s="12"/>
      <c r="DA26" s="13">
        <f t="shared" ref="DA26:DA27" si="80">+CY26*CZ26</f>
        <v>0</v>
      </c>
      <c r="DC26" s="9"/>
      <c r="DD26" s="10"/>
      <c r="DE26" s="11">
        <f t="shared" si="62"/>
        <v>0</v>
      </c>
      <c r="DF26" s="12"/>
      <c r="DG26" s="13">
        <f t="shared" ref="DG26:DG27" si="81">+DE26*DF26</f>
        <v>0</v>
      </c>
      <c r="DI26" s="9"/>
      <c r="DJ26" s="10"/>
      <c r="DK26" s="11">
        <f t="shared" si="51"/>
        <v>0</v>
      </c>
      <c r="DL26" s="12"/>
      <c r="DM26" s="13">
        <f t="shared" ref="DM26:DM27" si="82">+DK26*DL26</f>
        <v>0</v>
      </c>
      <c r="DP26" s="9"/>
      <c r="DQ26" s="10"/>
      <c r="DR26" s="11">
        <f t="shared" si="58"/>
        <v>0</v>
      </c>
      <c r="DS26" s="12"/>
      <c r="DT26" s="13">
        <f t="shared" ref="DT26:DT27" si="83">+DR26*DS26</f>
        <v>0</v>
      </c>
      <c r="DW26" s="9"/>
      <c r="DX26" s="10"/>
      <c r="DY26" s="11">
        <f t="shared" si="59"/>
        <v>0</v>
      </c>
      <c r="DZ26" s="12"/>
      <c r="EA26" s="13">
        <f t="shared" ref="EA26:EA27" si="84">+DY26*DZ26</f>
        <v>0</v>
      </c>
    </row>
    <row r="27" spans="2:131" x14ac:dyDescent="0.25">
      <c r="B27" s="9">
        <f>SUM(B6:B26)</f>
        <v>10</v>
      </c>
      <c r="C27" s="10"/>
      <c r="D27" s="15">
        <f t="shared" ref="D27" si="85">+B27*C27</f>
        <v>0</v>
      </c>
      <c r="E27" s="12"/>
      <c r="F27" s="13">
        <f t="shared" si="64"/>
        <v>0</v>
      </c>
      <c r="H27" s="9">
        <f>SUM(H6:H26)</f>
        <v>108</v>
      </c>
      <c r="I27" s="10"/>
      <c r="J27" s="15">
        <f t="shared" ref="J27" si="86">+H27*I27</f>
        <v>0</v>
      </c>
      <c r="K27" s="12"/>
      <c r="L27" s="13">
        <f t="shared" si="65"/>
        <v>0</v>
      </c>
      <c r="N27" s="9">
        <f>SUM(N6:N26)</f>
        <v>325</v>
      </c>
      <c r="O27" s="10"/>
      <c r="P27" s="15">
        <f t="shared" ref="P27" si="87">+N27*O27</f>
        <v>0</v>
      </c>
      <c r="Q27" s="12"/>
      <c r="R27" s="13">
        <f t="shared" si="66"/>
        <v>0</v>
      </c>
      <c r="T27" s="9">
        <f>SUM(T6:T26)</f>
        <v>252</v>
      </c>
      <c r="U27" s="10"/>
      <c r="V27" s="15">
        <f t="shared" ref="V27" si="88">+T27*U27</f>
        <v>0</v>
      </c>
      <c r="W27" s="12"/>
      <c r="X27" s="13">
        <f t="shared" si="67"/>
        <v>0</v>
      </c>
      <c r="Z27" s="9">
        <f>SUM(Z6:Z26)</f>
        <v>30</v>
      </c>
      <c r="AA27" s="10"/>
      <c r="AB27" s="15">
        <f t="shared" ref="AB27" si="89">+Z27*AA27</f>
        <v>0</v>
      </c>
      <c r="AC27" s="12"/>
      <c r="AD27" s="13">
        <f t="shared" si="68"/>
        <v>0</v>
      </c>
      <c r="AF27" s="9">
        <f>SUM(AF6:AF26)</f>
        <v>51</v>
      </c>
      <c r="AG27" s="10"/>
      <c r="AH27" s="15">
        <f t="shared" ref="AH27" si="90">+AF27*AG27</f>
        <v>0</v>
      </c>
      <c r="AI27" s="12"/>
      <c r="AJ27" s="13">
        <f t="shared" si="69"/>
        <v>0</v>
      </c>
      <c r="AL27" s="9">
        <f>SUM(AL6:AL26)</f>
        <v>7</v>
      </c>
      <c r="AM27" s="10"/>
      <c r="AN27" s="15">
        <f t="shared" ref="AN27" si="91">+AL27*AM27</f>
        <v>0</v>
      </c>
      <c r="AO27" s="12"/>
      <c r="AP27" s="13">
        <f t="shared" si="70"/>
        <v>0</v>
      </c>
      <c r="AR27" s="9">
        <f>SUM(AR6:AR26)</f>
        <v>370</v>
      </c>
      <c r="AS27" s="10"/>
      <c r="AT27" s="15">
        <f t="shared" ref="AT27" si="92">+AR27*AS27</f>
        <v>0</v>
      </c>
      <c r="AU27" s="12"/>
      <c r="AV27" s="13">
        <f t="shared" si="71"/>
        <v>0</v>
      </c>
      <c r="AY27" s="9">
        <f>SUM(AY6:AY26)</f>
        <v>83</v>
      </c>
      <c r="AZ27" s="10"/>
      <c r="BA27" s="15">
        <f t="shared" ref="BA27" si="93">+AY27*AZ27</f>
        <v>0</v>
      </c>
      <c r="BB27" s="12"/>
      <c r="BC27" s="13">
        <f t="shared" si="72"/>
        <v>0</v>
      </c>
      <c r="BE27" s="9">
        <f>SUM(BE6:BE26)</f>
        <v>26</v>
      </c>
      <c r="BF27" s="10"/>
      <c r="BG27" s="15">
        <f t="shared" ref="BG27" si="94">+BE27*BF27</f>
        <v>0</v>
      </c>
      <c r="BH27" s="12"/>
      <c r="BI27" s="13">
        <f t="shared" si="73"/>
        <v>0</v>
      </c>
      <c r="BK27" s="9">
        <f>SUM(BK6:BK26)</f>
        <v>7</v>
      </c>
      <c r="BL27" s="10"/>
      <c r="BM27" s="15">
        <f t="shared" ref="BM27" si="95">+BK27*BL27</f>
        <v>0</v>
      </c>
      <c r="BN27" s="12"/>
      <c r="BO27" s="13">
        <f t="shared" si="74"/>
        <v>0</v>
      </c>
      <c r="BQ27" s="9">
        <f>SUM(BQ6:BQ26)</f>
        <v>14</v>
      </c>
      <c r="BR27" s="10"/>
      <c r="BS27" s="15">
        <f t="shared" ref="BS27" si="96">+BQ27*BR27</f>
        <v>0</v>
      </c>
      <c r="BT27" s="12"/>
      <c r="BU27" s="13">
        <f t="shared" si="75"/>
        <v>0</v>
      </c>
      <c r="BW27" s="9">
        <f>SUM(BW6:BW26)</f>
        <v>18</v>
      </c>
      <c r="BX27" s="10"/>
      <c r="BY27" s="15">
        <f t="shared" ref="BY27" si="97">+BW27*BX27</f>
        <v>0</v>
      </c>
      <c r="BZ27" s="12"/>
      <c r="CA27" s="13">
        <f t="shared" si="76"/>
        <v>0</v>
      </c>
      <c r="CD27" s="9">
        <f>SUM(CD6:CD26)</f>
        <v>2</v>
      </c>
      <c r="CE27" s="10"/>
      <c r="CF27" s="15">
        <f t="shared" ref="CF27" si="98">+CD27*CE27</f>
        <v>0</v>
      </c>
      <c r="CG27" s="12"/>
      <c r="CH27" s="13">
        <f t="shared" si="77"/>
        <v>0</v>
      </c>
      <c r="CK27" s="9">
        <f>SUM(CK6:CK26)</f>
        <v>817</v>
      </c>
      <c r="CL27" s="10"/>
      <c r="CM27" s="15">
        <f t="shared" ref="CM27" si="99">+CK27*CL27</f>
        <v>0</v>
      </c>
      <c r="CN27" s="12"/>
      <c r="CO27" s="13">
        <f t="shared" si="78"/>
        <v>0</v>
      </c>
      <c r="CQ27" s="9">
        <f>SUM(CQ6:CQ26)</f>
        <v>8</v>
      </c>
      <c r="CR27" s="10"/>
      <c r="CS27" s="15">
        <f t="shared" ref="CS27" si="100">+CQ27*CR27</f>
        <v>0</v>
      </c>
      <c r="CT27" s="12"/>
      <c r="CU27" s="13">
        <f t="shared" si="79"/>
        <v>0</v>
      </c>
      <c r="CW27" s="9">
        <f>SUM(CW6:CW26)</f>
        <v>2</v>
      </c>
      <c r="CX27" s="10"/>
      <c r="CY27" s="15">
        <f t="shared" ref="CY27" si="101">+CW27*CX27</f>
        <v>0</v>
      </c>
      <c r="CZ27" s="12"/>
      <c r="DA27" s="13">
        <f t="shared" si="80"/>
        <v>0</v>
      </c>
      <c r="DC27" s="9">
        <f>SUM(DC6:DC26)</f>
        <v>26</v>
      </c>
      <c r="DD27" s="10"/>
      <c r="DE27" s="15">
        <f t="shared" ref="DE27" si="102">+DC27*DD27</f>
        <v>0</v>
      </c>
      <c r="DF27" s="12"/>
      <c r="DG27" s="13">
        <f t="shared" si="81"/>
        <v>0</v>
      </c>
      <c r="DI27" s="9">
        <f>SUM(DI6:DI26)</f>
        <v>27</v>
      </c>
      <c r="DJ27" s="10"/>
      <c r="DK27" s="15">
        <f t="shared" ref="DK27" si="103">+DI27*DJ27</f>
        <v>0</v>
      </c>
      <c r="DL27" s="12"/>
      <c r="DM27" s="13">
        <f t="shared" si="82"/>
        <v>0</v>
      </c>
      <c r="DP27" s="9">
        <f>SUM(DP6:DP26)</f>
        <v>115</v>
      </c>
      <c r="DQ27" s="10"/>
      <c r="DR27" s="15">
        <f t="shared" ref="DR27" si="104">+DP27*DQ27</f>
        <v>0</v>
      </c>
      <c r="DS27" s="12"/>
      <c r="DT27" s="13">
        <f t="shared" si="83"/>
        <v>0</v>
      </c>
      <c r="DW27" s="9">
        <f>SUM(DW6:DW26)</f>
        <v>28</v>
      </c>
      <c r="DX27" s="10"/>
      <c r="DY27" s="15">
        <f t="shared" ref="DY27" si="105">+DW27*DX27</f>
        <v>0</v>
      </c>
      <c r="DZ27" s="12"/>
      <c r="EA27" s="13">
        <f t="shared" si="84"/>
        <v>0</v>
      </c>
    </row>
    <row r="28" spans="2:131" x14ac:dyDescent="0.25">
      <c r="I28" s="2"/>
      <c r="J28" s="3"/>
      <c r="K28" s="4"/>
      <c r="L28" s="3"/>
      <c r="O28" s="2"/>
      <c r="P28" s="3"/>
      <c r="Q28" s="4"/>
      <c r="R28" s="3"/>
      <c r="U28" s="2"/>
      <c r="V28" s="3"/>
      <c r="W28" s="4"/>
      <c r="X28" s="3"/>
      <c r="AA28" s="2"/>
      <c r="AB28" s="3"/>
      <c r="AC28" s="4"/>
      <c r="AD28" s="3"/>
      <c r="AG28" s="2"/>
      <c r="AH28" s="3"/>
      <c r="AI28" s="4"/>
      <c r="AJ28" s="3"/>
      <c r="AM28" s="2"/>
      <c r="AN28" s="3"/>
      <c r="AO28" s="4"/>
      <c r="AP28" s="3"/>
      <c r="AS28" s="2"/>
      <c r="AT28" s="3"/>
      <c r="AU28" s="4"/>
      <c r="AV28" s="3"/>
      <c r="AZ28" s="2"/>
      <c r="BA28" s="3"/>
      <c r="BB28" s="4"/>
      <c r="BC28" s="3"/>
      <c r="BF28" s="2"/>
      <c r="BG28" s="3"/>
      <c r="BH28" s="4"/>
      <c r="BI28" s="3"/>
      <c r="BL28" s="2"/>
      <c r="BM28" s="3"/>
      <c r="BN28" s="4"/>
      <c r="BO28" s="3"/>
      <c r="BR28" s="2"/>
      <c r="BS28" s="3"/>
      <c r="BT28" s="4"/>
      <c r="BU28" s="3"/>
      <c r="BX28" s="2"/>
      <c r="BY28" s="3"/>
      <c r="BZ28" s="4"/>
      <c r="CA28" s="3"/>
      <c r="CE28" s="2"/>
      <c r="CF28" s="3"/>
      <c r="CG28" s="4"/>
      <c r="CH28" s="3"/>
      <c r="CL28" s="2"/>
      <c r="CM28" s="3"/>
      <c r="CN28" s="4"/>
      <c r="CO28" s="3"/>
      <c r="CR28" s="2"/>
      <c r="CS28" s="3"/>
      <c r="CT28" s="4"/>
      <c r="CU28" s="3"/>
      <c r="CX28" s="2"/>
      <c r="CY28" s="3"/>
      <c r="CZ28" s="4"/>
      <c r="DA28" s="3"/>
      <c r="DD28" s="2"/>
      <c r="DE28" s="3"/>
      <c r="DF28" s="4"/>
      <c r="DG28" s="3"/>
      <c r="DJ28" s="2"/>
      <c r="DK28" s="3"/>
      <c r="DL28" s="4"/>
      <c r="DM28" s="3"/>
      <c r="DQ28" s="2"/>
      <c r="DR28" s="3"/>
      <c r="DS28" s="4"/>
      <c r="DT28" s="3"/>
      <c r="DX28" s="2"/>
      <c r="DY28" s="3"/>
      <c r="DZ28" s="4"/>
      <c r="EA28" s="3"/>
    </row>
    <row r="29" spans="2:131" x14ac:dyDescent="0.25">
      <c r="I29" s="2"/>
      <c r="J29" s="3"/>
      <c r="K29" s="4"/>
      <c r="L29" s="3"/>
      <c r="O29" s="2"/>
      <c r="P29" s="3"/>
      <c r="Q29" s="4"/>
      <c r="R29" s="3"/>
      <c r="U29" s="2"/>
      <c r="V29" s="3"/>
      <c r="W29" s="4"/>
      <c r="X29" s="3"/>
      <c r="AA29" s="2"/>
      <c r="AB29" s="3"/>
      <c r="AC29" s="4"/>
      <c r="AD29" s="3"/>
      <c r="AG29" s="2"/>
      <c r="AH29" s="3"/>
      <c r="AI29" s="4"/>
      <c r="AJ29" s="3"/>
      <c r="AM29" s="2"/>
      <c r="AN29" s="3"/>
      <c r="AO29" s="4"/>
      <c r="AP29" s="3"/>
      <c r="AS29" s="2"/>
      <c r="AT29" s="3"/>
      <c r="AU29" s="4"/>
      <c r="AV29" s="3"/>
      <c r="AZ29" s="2"/>
      <c r="BA29" s="3"/>
      <c r="BB29" s="4"/>
      <c r="BC29" s="3"/>
      <c r="BF29" s="2"/>
      <c r="BG29" s="3"/>
      <c r="BH29" s="4"/>
      <c r="BI29" s="3"/>
      <c r="BL29" s="2"/>
      <c r="BM29" s="3"/>
      <c r="BN29" s="4"/>
      <c r="BO29" s="3"/>
      <c r="BR29" s="2"/>
      <c r="BS29" s="3"/>
      <c r="BT29" s="4"/>
      <c r="BU29" s="3"/>
      <c r="BX29" s="2"/>
      <c r="BY29" s="3"/>
      <c r="BZ29" s="4"/>
      <c r="CA29" s="3"/>
      <c r="CE29" s="2"/>
      <c r="CF29" s="3"/>
      <c r="CG29" s="4"/>
      <c r="CH29" s="3"/>
      <c r="CL29" s="2"/>
      <c r="CM29" s="3"/>
      <c r="CN29" s="4"/>
      <c r="CO29" s="3"/>
      <c r="CR29" s="2"/>
      <c r="CS29" s="3"/>
      <c r="CT29" s="4"/>
      <c r="CU29" s="3"/>
      <c r="CX29" s="2"/>
      <c r="CY29" s="3"/>
      <c r="CZ29" s="4"/>
      <c r="DA29" s="3"/>
      <c r="DD29" s="2"/>
      <c r="DE29" s="3"/>
      <c r="DF29" s="4"/>
      <c r="DG29" s="3"/>
      <c r="DJ29" s="2"/>
      <c r="DK29" s="3"/>
      <c r="DL29" s="4"/>
      <c r="DM29" s="3"/>
      <c r="DQ29" s="2"/>
      <c r="DR29" s="3"/>
      <c r="DS29" s="4"/>
      <c r="DT29" s="3"/>
      <c r="DX29" s="2"/>
      <c r="DY29" s="3"/>
      <c r="DZ29" s="4"/>
      <c r="EA29" s="3"/>
    </row>
    <row r="30" spans="2:131" x14ac:dyDescent="0.25">
      <c r="C30" s="5" t="s">
        <v>22</v>
      </c>
      <c r="D30" s="16">
        <f>SUM(D6:D27)</f>
        <v>5653109.2436974794</v>
      </c>
      <c r="E30" s="17" t="s">
        <v>25</v>
      </c>
      <c r="F30" s="16">
        <f>SUM(F6:F27)</f>
        <v>1074090.7563025211</v>
      </c>
      <c r="I30" s="5" t="s">
        <v>22</v>
      </c>
      <c r="J30" s="16">
        <f>SUM(J6:J27)</f>
        <v>6485701.6806722693</v>
      </c>
      <c r="K30" s="17" t="s">
        <v>25</v>
      </c>
      <c r="L30" s="16">
        <f>SUM(L6:L27)</f>
        <v>1219648.3193277312</v>
      </c>
      <c r="O30" s="5" t="s">
        <v>22</v>
      </c>
      <c r="P30" s="16">
        <f>SUM(P6:P27)</f>
        <v>9194285.7142857146</v>
      </c>
      <c r="Q30" s="17" t="s">
        <v>25</v>
      </c>
      <c r="R30" s="16">
        <f>SUM(R6:R27)</f>
        <v>1746914.2857142859</v>
      </c>
      <c r="U30" s="5" t="s">
        <v>22</v>
      </c>
      <c r="V30" s="16">
        <f>SUM(V6:V27)</f>
        <v>7224705.8823529417</v>
      </c>
      <c r="W30" s="17" t="s">
        <v>25</v>
      </c>
      <c r="X30" s="16">
        <f>SUM(X6:X27)</f>
        <v>1372694.1176470588</v>
      </c>
      <c r="AA30" s="5" t="s">
        <v>22</v>
      </c>
      <c r="AB30" s="16">
        <f>SUM(AB6:AB27)</f>
        <v>6468319.3277310934</v>
      </c>
      <c r="AC30" s="17" t="s">
        <v>25</v>
      </c>
      <c r="AD30" s="16">
        <f>SUM(AD6:AD27)</f>
        <v>1228980.6722689075</v>
      </c>
      <c r="AG30" s="5" t="s">
        <v>22</v>
      </c>
      <c r="AH30" s="16">
        <f>SUM(AH6:AH27)</f>
        <v>5632941.176470588</v>
      </c>
      <c r="AI30" s="17" t="s">
        <v>25</v>
      </c>
      <c r="AJ30" s="16">
        <f>SUM(AJ6:AJ27)</f>
        <v>1070258.8235294118</v>
      </c>
      <c r="AM30" s="5" t="s">
        <v>22</v>
      </c>
      <c r="AN30" s="16">
        <f>SUM(AN6:AN27)</f>
        <v>1777310.9243697482</v>
      </c>
      <c r="AO30" s="17" t="s">
        <v>25</v>
      </c>
      <c r="AP30" s="16">
        <f>SUM(AP6:AP27)</f>
        <v>337689.07563025213</v>
      </c>
      <c r="AS30" s="5" t="s">
        <v>22</v>
      </c>
      <c r="AT30" s="16">
        <f>SUM(AT6:AT27)</f>
        <v>4739976.4705882352</v>
      </c>
      <c r="AU30" s="17" t="s">
        <v>25</v>
      </c>
      <c r="AV30" s="16">
        <f>SUM(AV6:AV27)</f>
        <v>775423.5294117647</v>
      </c>
      <c r="AZ30" s="5" t="s">
        <v>22</v>
      </c>
      <c r="BA30" s="16">
        <f>SUM(BA6:BA27)</f>
        <v>7428571.4285714291</v>
      </c>
      <c r="BB30" s="17" t="s">
        <v>25</v>
      </c>
      <c r="BC30" s="16">
        <f>SUM(BC6:BC27)</f>
        <v>1008275.6302521009</v>
      </c>
      <c r="BF30" s="5" t="s">
        <v>22</v>
      </c>
      <c r="BG30" s="16">
        <f>SUM(BG6:BG27)</f>
        <v>5802773.1092436984</v>
      </c>
      <c r="BH30" s="17" t="s">
        <v>25</v>
      </c>
      <c r="BI30" s="16">
        <f>SUM(BI6:BI27)</f>
        <v>1102526.8907563025</v>
      </c>
      <c r="BL30" s="5" t="s">
        <v>22</v>
      </c>
      <c r="BM30" s="16">
        <f>SUM(BM6:BM27)</f>
        <v>4105042.0168067226</v>
      </c>
      <c r="BN30" s="17" t="s">
        <v>25</v>
      </c>
      <c r="BO30" s="16">
        <f>SUM(BO6:BO27)</f>
        <v>779957.98319327738</v>
      </c>
      <c r="BR30" s="5" t="s">
        <v>22</v>
      </c>
      <c r="BS30" s="16">
        <f>SUM(BS6:BS27)</f>
        <v>6053781.5126050422</v>
      </c>
      <c r="BT30" s="17" t="s">
        <v>25</v>
      </c>
      <c r="BU30" s="16">
        <f>SUM(BU6:BU27)</f>
        <v>1150218.4873949583</v>
      </c>
      <c r="BX30" s="5" t="s">
        <v>22</v>
      </c>
      <c r="BY30" s="16">
        <f>SUM(BY6:BY27)</f>
        <v>2959663.8655462186</v>
      </c>
      <c r="BZ30" s="17" t="s">
        <v>25</v>
      </c>
      <c r="CA30" s="16">
        <f>SUM(CA6:CA27)</f>
        <v>562336.13445378153</v>
      </c>
      <c r="CE30" s="5" t="s">
        <v>22</v>
      </c>
      <c r="CF30" s="16">
        <f>SUM(CF6:CF27)</f>
        <v>1088235.2941176472</v>
      </c>
      <c r="CG30" s="17" t="s">
        <v>25</v>
      </c>
      <c r="CH30" s="16">
        <f>SUM(CH6:CH27)</f>
        <v>206764.70588235295</v>
      </c>
      <c r="CL30" s="5" t="s">
        <v>22</v>
      </c>
      <c r="CM30" s="16">
        <f>SUM(CM6:CM27)</f>
        <v>6856134.4537815135</v>
      </c>
      <c r="CN30" s="17" t="s">
        <v>25</v>
      </c>
      <c r="CO30" s="16">
        <f>SUM(CO6:CO27)</f>
        <v>1302665.5462184874</v>
      </c>
      <c r="CR30" s="5" t="s">
        <v>22</v>
      </c>
      <c r="CS30" s="16">
        <f>SUM(CS6:CS27)</f>
        <v>1983193.2773109244</v>
      </c>
      <c r="CT30" s="17" t="s">
        <v>25</v>
      </c>
      <c r="CU30" s="16">
        <f>SUM(CU6:CU27)</f>
        <v>376806.72268907563</v>
      </c>
      <c r="CX30" s="5" t="s">
        <v>22</v>
      </c>
      <c r="CY30" s="16">
        <f>SUM(CY6:CY27)</f>
        <v>1638655.4621848741</v>
      </c>
      <c r="CZ30" s="17" t="s">
        <v>25</v>
      </c>
      <c r="DA30" s="16">
        <f>SUM(DA6:DA27)</f>
        <v>311344.53781512607</v>
      </c>
      <c r="DD30" s="5" t="s">
        <v>22</v>
      </c>
      <c r="DE30" s="16">
        <f>SUM(DE6:DE27)</f>
        <v>7476750.7002801131</v>
      </c>
      <c r="DF30" s="17" t="s">
        <v>25</v>
      </c>
      <c r="DG30" s="16">
        <f>SUM(DG6:DG27)</f>
        <v>1363249.299719888</v>
      </c>
      <c r="DJ30" s="5" t="s">
        <v>22</v>
      </c>
      <c r="DK30" s="16">
        <f>SUM(DK6:DK27)</f>
        <v>1889411.7647058824</v>
      </c>
      <c r="DL30" s="17" t="s">
        <v>25</v>
      </c>
      <c r="DM30" s="16">
        <f>SUM(DM6:DM27)</f>
        <v>358988.23529411765</v>
      </c>
      <c r="DQ30" s="5" t="s">
        <v>22</v>
      </c>
      <c r="DR30" s="16">
        <f>SUM(DR6:DR27)</f>
        <v>3851260.5042016814</v>
      </c>
      <c r="DS30" s="17" t="s">
        <v>25</v>
      </c>
      <c r="DT30" s="16">
        <f>SUM(DT6:DT27)</f>
        <v>686139.49579831946</v>
      </c>
      <c r="DX30" s="5" t="s">
        <v>22</v>
      </c>
      <c r="DY30" s="16">
        <f>SUM(DY6:DY27)</f>
        <v>5404201.6806722693</v>
      </c>
      <c r="DZ30" s="17" t="s">
        <v>25</v>
      </c>
      <c r="EA30" s="16">
        <f>SUM(EA6:EA27)</f>
        <v>1026798.3193277312</v>
      </c>
    </row>
    <row r="31" spans="2:131" x14ac:dyDescent="0.25">
      <c r="C31" s="5"/>
      <c r="E31" s="6"/>
      <c r="F31" s="18"/>
      <c r="I31" s="5"/>
      <c r="J31" s="3"/>
      <c r="K31" s="6"/>
      <c r="L31" s="18"/>
      <c r="O31" s="5"/>
      <c r="P31" s="3"/>
      <c r="Q31" s="6"/>
      <c r="R31" s="18"/>
      <c r="U31" s="5"/>
      <c r="V31" s="3"/>
      <c r="W31" s="6"/>
      <c r="X31" s="18"/>
      <c r="AA31" s="5"/>
      <c r="AB31" s="3"/>
      <c r="AC31" s="6"/>
      <c r="AD31" s="18"/>
      <c r="AG31" s="5"/>
      <c r="AH31" s="3"/>
      <c r="AI31" s="6"/>
      <c r="AJ31" s="18"/>
      <c r="AM31" s="5"/>
      <c r="AN31" s="3"/>
      <c r="AO31" s="6"/>
      <c r="AP31" s="18"/>
      <c r="AS31" s="5"/>
      <c r="AT31" s="3"/>
      <c r="AU31" s="6"/>
      <c r="AV31" s="18"/>
      <c r="AZ31" s="5"/>
      <c r="BA31" s="3"/>
      <c r="BB31" s="6"/>
      <c r="BC31" s="18"/>
      <c r="BF31" s="5"/>
      <c r="BG31" s="3"/>
      <c r="BH31" s="6"/>
      <c r="BI31" s="18"/>
      <c r="BL31" s="5"/>
      <c r="BM31" s="3"/>
      <c r="BN31" s="6"/>
      <c r="BO31" s="18"/>
      <c r="BR31" s="5"/>
      <c r="BS31" s="3"/>
      <c r="BT31" s="6"/>
      <c r="BU31" s="18"/>
      <c r="BX31" s="5"/>
      <c r="BY31" s="3"/>
      <c r="BZ31" s="6"/>
      <c r="CA31" s="18"/>
      <c r="CE31" s="5"/>
      <c r="CF31" s="3"/>
      <c r="CG31" s="6"/>
      <c r="CH31" s="18"/>
      <c r="CL31" s="5"/>
      <c r="CM31" s="3"/>
      <c r="CN31" s="6"/>
      <c r="CO31" s="18"/>
      <c r="CR31" s="5"/>
      <c r="CS31" s="3"/>
      <c r="CT31" s="6"/>
      <c r="CU31" s="18"/>
      <c r="CX31" s="5"/>
      <c r="CY31" s="3"/>
      <c r="CZ31" s="6"/>
      <c r="DA31" s="18"/>
      <c r="DD31" s="5"/>
      <c r="DE31" s="3"/>
      <c r="DF31" s="6"/>
      <c r="DG31" s="18"/>
      <c r="DJ31" s="5"/>
      <c r="DK31" s="3"/>
      <c r="DL31" s="6"/>
      <c r="DM31" s="18"/>
      <c r="DQ31" s="5"/>
      <c r="DR31" s="3"/>
      <c r="DS31" s="6"/>
      <c r="DT31" s="18"/>
      <c r="DX31" s="5"/>
      <c r="DY31" s="3"/>
      <c r="DZ31" s="6"/>
      <c r="EA31" s="18"/>
    </row>
    <row r="32" spans="2:131" x14ac:dyDescent="0.25">
      <c r="C32" s="5" t="s">
        <v>26</v>
      </c>
      <c r="D32" s="16">
        <f>+D30+F30</f>
        <v>6727200</v>
      </c>
      <c r="E32" s="24" t="s">
        <v>27</v>
      </c>
      <c r="F32" s="19">
        <f>+D30-F31</f>
        <v>5653109.2436974794</v>
      </c>
      <c r="I32" s="5" t="s">
        <v>26</v>
      </c>
      <c r="J32" s="16">
        <f>+J30+L30</f>
        <v>7705350</v>
      </c>
      <c r="K32" s="24" t="s">
        <v>27</v>
      </c>
      <c r="L32" s="19">
        <f>+J30-L31</f>
        <v>6485701.6806722693</v>
      </c>
      <c r="O32" s="5" t="s">
        <v>26</v>
      </c>
      <c r="P32" s="16">
        <f>+P30+R30</f>
        <v>10941200</v>
      </c>
      <c r="Q32" s="24" t="s">
        <v>27</v>
      </c>
      <c r="R32" s="19">
        <f>+P30-R31</f>
        <v>9194285.7142857146</v>
      </c>
      <c r="U32" s="5" t="s">
        <v>26</v>
      </c>
      <c r="V32" s="16">
        <f>+V30+X30</f>
        <v>8597400</v>
      </c>
      <c r="W32" s="24" t="s">
        <v>27</v>
      </c>
      <c r="X32" s="19">
        <f>+V30-X31</f>
        <v>7224705.8823529417</v>
      </c>
      <c r="AA32" s="5" t="s">
        <v>26</v>
      </c>
      <c r="AB32" s="16">
        <f>+AB30+AD30</f>
        <v>7697300.0000000009</v>
      </c>
      <c r="AC32" s="24" t="s">
        <v>27</v>
      </c>
      <c r="AD32" s="19">
        <f>+AB30-AD31</f>
        <v>6468319.3277310934</v>
      </c>
      <c r="AG32" s="5" t="s">
        <v>26</v>
      </c>
      <c r="AH32" s="16">
        <f>+AH30+AJ30</f>
        <v>6703200</v>
      </c>
      <c r="AI32" s="24" t="s">
        <v>27</v>
      </c>
      <c r="AJ32" s="19">
        <f>+AH30-AJ31</f>
        <v>5632941.176470588</v>
      </c>
      <c r="AM32" s="5" t="s">
        <v>26</v>
      </c>
      <c r="AN32" s="16">
        <f>+AN30+AP30</f>
        <v>2115000.0000000005</v>
      </c>
      <c r="AO32" s="24" t="s">
        <v>27</v>
      </c>
      <c r="AP32" s="19">
        <f>+AN30-AP31</f>
        <v>1777310.9243697482</v>
      </c>
      <c r="AS32" s="5" t="s">
        <v>26</v>
      </c>
      <c r="AT32" s="16">
        <f>+AT30+AV30</f>
        <v>5515400</v>
      </c>
      <c r="AU32" s="24" t="s">
        <v>27</v>
      </c>
      <c r="AV32" s="19">
        <f>+AT30-AV31</f>
        <v>4739976.4705882352</v>
      </c>
      <c r="AZ32" s="5" t="s">
        <v>26</v>
      </c>
      <c r="BA32" s="16">
        <f>+BA30+BC30</f>
        <v>8436847.0588235296</v>
      </c>
      <c r="BB32" s="24" t="s">
        <v>27</v>
      </c>
      <c r="BC32" s="19">
        <f>+BA30-BC31</f>
        <v>7428571.4285714291</v>
      </c>
      <c r="BF32" s="5" t="s">
        <v>26</v>
      </c>
      <c r="BG32" s="16">
        <f>+BG30+BI30</f>
        <v>6905300.0000000009</v>
      </c>
      <c r="BH32" s="24" t="s">
        <v>27</v>
      </c>
      <c r="BI32" s="19">
        <f>+BG30-BI31</f>
        <v>5802773.1092436984</v>
      </c>
      <c r="BL32" s="5" t="s">
        <v>26</v>
      </c>
      <c r="BM32" s="16">
        <f>+BM30+BO30</f>
        <v>4885000</v>
      </c>
      <c r="BN32" s="24" t="s">
        <v>27</v>
      </c>
      <c r="BO32" s="19">
        <f>+BM30-BO31</f>
        <v>4105042.0168067226</v>
      </c>
      <c r="BR32" s="5" t="s">
        <v>26</v>
      </c>
      <c r="BS32" s="16">
        <f>+BS30+BU30</f>
        <v>7204000</v>
      </c>
      <c r="BT32" s="24" t="s">
        <v>27</v>
      </c>
      <c r="BU32" s="19">
        <f>+BS30-BU31</f>
        <v>6053781.5126050422</v>
      </c>
      <c r="BX32" s="5" t="s">
        <v>26</v>
      </c>
      <c r="BY32" s="16">
        <f>+BY30+CA30</f>
        <v>3522000</v>
      </c>
      <c r="BZ32" s="24" t="s">
        <v>27</v>
      </c>
      <c r="CA32" s="19">
        <f>+BY30-CA31</f>
        <v>2959663.8655462186</v>
      </c>
      <c r="CE32" s="5" t="s">
        <v>26</v>
      </c>
      <c r="CF32" s="16">
        <f>+CF30+CH30</f>
        <v>1295000.0000000002</v>
      </c>
      <c r="CG32" s="24" t="s">
        <v>27</v>
      </c>
      <c r="CH32" s="19">
        <f>+CF30-CH31</f>
        <v>1088235.2941176472</v>
      </c>
      <c r="CL32" s="5" t="s">
        <v>26</v>
      </c>
      <c r="CM32" s="16">
        <f>+CM30+CO30</f>
        <v>8158800.0000000009</v>
      </c>
      <c r="CN32" s="24" t="s">
        <v>27</v>
      </c>
      <c r="CO32" s="19">
        <f>+CM30-CO31</f>
        <v>6856134.4537815135</v>
      </c>
      <c r="CR32" s="5" t="s">
        <v>26</v>
      </c>
      <c r="CS32" s="16">
        <f>+CS30+CU30</f>
        <v>2360000</v>
      </c>
      <c r="CT32" s="24" t="s">
        <v>27</v>
      </c>
      <c r="CU32" s="19">
        <f>+CS30-CU31</f>
        <v>1983193.2773109244</v>
      </c>
      <c r="CX32" s="5" t="s">
        <v>26</v>
      </c>
      <c r="CY32" s="16">
        <f>+CY30+DA30</f>
        <v>1950000.0000000002</v>
      </c>
      <c r="CZ32" s="24" t="s">
        <v>27</v>
      </c>
      <c r="DA32" s="19">
        <f>+CY30-DA31</f>
        <v>1638655.4621848741</v>
      </c>
      <c r="DD32" s="5" t="s">
        <v>26</v>
      </c>
      <c r="DE32" s="16">
        <f>+DE30+DG30</f>
        <v>8840000.0000000019</v>
      </c>
      <c r="DF32" s="24" t="s">
        <v>27</v>
      </c>
      <c r="DG32" s="19">
        <f>+DE30-DG31</f>
        <v>7476750.7002801131</v>
      </c>
      <c r="DJ32" s="5" t="s">
        <v>26</v>
      </c>
      <c r="DK32" s="16">
        <f>+DK30+DM30</f>
        <v>2248400</v>
      </c>
      <c r="DL32" s="24" t="s">
        <v>27</v>
      </c>
      <c r="DM32" s="19">
        <f>+DK30-DM31</f>
        <v>1889411.7647058824</v>
      </c>
      <c r="DQ32" s="5" t="s">
        <v>26</v>
      </c>
      <c r="DR32" s="16">
        <f>+DR30+DT30</f>
        <v>4537400.0000000009</v>
      </c>
      <c r="DS32" s="24" t="s">
        <v>27</v>
      </c>
      <c r="DT32" s="19">
        <f>+DR30-DT31</f>
        <v>3851260.5042016814</v>
      </c>
      <c r="DX32" s="5" t="s">
        <v>26</v>
      </c>
      <c r="DY32" s="16">
        <f>+DY30+EA30</f>
        <v>6431000</v>
      </c>
      <c r="DZ32" s="24" t="s">
        <v>27</v>
      </c>
      <c r="EA32" s="19">
        <f>+DY30-EA31</f>
        <v>5404201.6806722693</v>
      </c>
    </row>
    <row r="33" spans="2:131" x14ac:dyDescent="0.25">
      <c r="I33" s="2"/>
      <c r="J33" s="3"/>
      <c r="K33" s="4"/>
      <c r="L33" s="3"/>
      <c r="O33" s="2"/>
      <c r="P33" s="3"/>
      <c r="Q33" s="4"/>
      <c r="R33" s="3"/>
      <c r="U33" s="2"/>
      <c r="V33" s="3"/>
      <c r="W33" s="4"/>
      <c r="X33" s="3"/>
      <c r="AA33" s="2"/>
      <c r="AB33" s="3"/>
      <c r="AC33" s="4"/>
      <c r="AD33" s="3"/>
      <c r="AG33" s="2"/>
      <c r="AH33" s="3"/>
      <c r="AI33" s="4"/>
      <c r="AJ33" s="3"/>
      <c r="AM33" s="2"/>
      <c r="AN33" s="3"/>
      <c r="AO33" s="4"/>
      <c r="AP33" s="3"/>
      <c r="AS33" s="2"/>
      <c r="AT33" s="3"/>
      <c r="AU33" s="4"/>
      <c r="AV33" s="3"/>
      <c r="AZ33" s="2"/>
      <c r="BA33" s="3"/>
      <c r="BB33" s="4"/>
      <c r="BC33" s="3"/>
      <c r="BF33" s="2"/>
      <c r="BG33" s="3"/>
      <c r="BH33" s="4"/>
      <c r="BI33" s="3"/>
      <c r="BL33" s="2"/>
      <c r="BM33" s="3"/>
      <c r="BN33" s="4"/>
      <c r="BO33" s="3"/>
      <c r="BR33" s="2"/>
      <c r="BS33" s="3"/>
      <c r="BT33" s="4"/>
      <c r="BU33" s="3"/>
      <c r="BX33" s="2"/>
      <c r="BY33" s="3"/>
      <c r="BZ33" s="4"/>
      <c r="CA33" s="3"/>
      <c r="CE33" s="2"/>
      <c r="CF33" s="3"/>
      <c r="CG33" s="4"/>
      <c r="CH33" s="3"/>
      <c r="CL33" s="2"/>
      <c r="CM33" s="3"/>
      <c r="CN33" s="4"/>
      <c r="CO33" s="3"/>
      <c r="CR33" s="2"/>
      <c r="CS33" s="3"/>
      <c r="CT33" s="4"/>
      <c r="CU33" s="3"/>
      <c r="CX33" s="2"/>
      <c r="CY33" s="3"/>
      <c r="CZ33" s="4"/>
      <c r="DA33" s="3"/>
      <c r="DD33" s="2"/>
      <c r="DE33" s="3"/>
      <c r="DF33" s="4"/>
      <c r="DG33" s="3"/>
      <c r="DJ33" s="2"/>
      <c r="DK33" s="3"/>
      <c r="DL33" s="4"/>
      <c r="DM33" s="3"/>
      <c r="DQ33" s="2"/>
      <c r="DR33" s="3"/>
      <c r="DS33" s="4"/>
      <c r="DT33" s="3"/>
      <c r="DX33" s="2"/>
      <c r="DY33" s="3"/>
      <c r="DZ33" s="4"/>
      <c r="EA33" s="3"/>
    </row>
    <row r="34" spans="2:131" x14ac:dyDescent="0.25">
      <c r="I34" s="2"/>
      <c r="J34" s="3"/>
      <c r="K34" s="4"/>
      <c r="L34" s="3"/>
      <c r="O34" s="2"/>
      <c r="P34" s="3"/>
      <c r="Q34" s="4"/>
      <c r="R34" s="3"/>
      <c r="U34" s="2"/>
      <c r="V34" s="3"/>
      <c r="W34" s="4"/>
      <c r="X34" s="3"/>
      <c r="AA34" s="2"/>
      <c r="AB34" s="3"/>
      <c r="AC34" s="4"/>
      <c r="AD34" s="3"/>
      <c r="AG34" s="2"/>
      <c r="AH34" s="3"/>
      <c r="AI34" s="4"/>
      <c r="AJ34" s="3"/>
      <c r="AM34" s="2"/>
      <c r="AN34" s="3"/>
      <c r="AO34" s="4"/>
      <c r="AP34" s="3"/>
      <c r="AS34" s="2"/>
      <c r="AT34" s="3"/>
      <c r="AU34" s="4"/>
      <c r="AV34" s="3"/>
      <c r="AZ34" s="2"/>
      <c r="BA34" s="3"/>
      <c r="BB34" s="4"/>
      <c r="BC34" s="3"/>
      <c r="BF34" s="2"/>
      <c r="BG34" s="3"/>
      <c r="BH34" s="4"/>
      <c r="BI34" s="3"/>
      <c r="BL34" s="2"/>
      <c r="BM34" s="3"/>
      <c r="BN34" s="4"/>
      <c r="BO34" s="3"/>
      <c r="BR34" s="2"/>
      <c r="BS34" s="3"/>
      <c r="BT34" s="4"/>
      <c r="BU34" s="3"/>
      <c r="BX34" s="2"/>
      <c r="BY34" s="3"/>
      <c r="BZ34" s="4"/>
      <c r="CA34" s="3"/>
      <c r="CE34" s="2"/>
      <c r="CF34" s="3"/>
      <c r="CG34" s="4"/>
      <c r="CH34" s="3"/>
      <c r="CL34" s="2"/>
      <c r="CM34" s="3"/>
      <c r="CN34" s="4"/>
      <c r="CO34" s="3"/>
      <c r="CR34" s="2"/>
      <c r="CS34" s="3"/>
      <c r="CT34" s="4"/>
      <c r="CU34" s="3"/>
      <c r="CX34" s="2"/>
      <c r="CY34" s="3"/>
      <c r="CZ34" s="4"/>
      <c r="DA34" s="3"/>
      <c r="DD34" s="2"/>
      <c r="DE34" s="3"/>
      <c r="DF34" s="4"/>
      <c r="DG34" s="3"/>
      <c r="DJ34" s="2"/>
      <c r="DK34" s="3"/>
      <c r="DL34" s="4"/>
      <c r="DM34" s="3"/>
      <c r="DQ34" s="2"/>
      <c r="DR34" s="3"/>
      <c r="DS34" s="4"/>
      <c r="DT34" s="3"/>
      <c r="DX34" s="2"/>
      <c r="DY34" s="3"/>
      <c r="DZ34" s="4"/>
      <c r="EA34" s="3"/>
    </row>
    <row r="35" spans="2:131" x14ac:dyDescent="0.25">
      <c r="C35" s="20" t="s">
        <v>28</v>
      </c>
      <c r="D35" s="15">
        <f>D30</f>
        <v>5653109.2436974794</v>
      </c>
      <c r="I35" s="20" t="s">
        <v>28</v>
      </c>
      <c r="J35" s="15">
        <f>J30</f>
        <v>6485701.6806722693</v>
      </c>
      <c r="K35" s="4"/>
      <c r="L35" s="3"/>
      <c r="O35" s="20" t="s">
        <v>28</v>
      </c>
      <c r="P35" s="15">
        <f>P30</f>
        <v>9194285.7142857146</v>
      </c>
      <c r="Q35" s="4"/>
      <c r="R35" s="3"/>
      <c r="U35" s="20" t="s">
        <v>28</v>
      </c>
      <c r="V35" s="15">
        <f>V30</f>
        <v>7224705.8823529417</v>
      </c>
      <c r="W35" s="4"/>
      <c r="X35" s="3"/>
      <c r="AA35" s="20" t="s">
        <v>28</v>
      </c>
      <c r="AB35" s="15">
        <f>AB30</f>
        <v>6468319.3277310934</v>
      </c>
      <c r="AC35" s="4"/>
      <c r="AD35" s="3"/>
      <c r="AG35" s="20" t="s">
        <v>28</v>
      </c>
      <c r="AH35" s="15">
        <f>AH30</f>
        <v>5632941.176470588</v>
      </c>
      <c r="AI35" s="4"/>
      <c r="AJ35" s="3"/>
      <c r="AM35" s="20" t="s">
        <v>28</v>
      </c>
      <c r="AN35" s="15">
        <f>AN30</f>
        <v>1777310.9243697482</v>
      </c>
      <c r="AO35" s="4"/>
      <c r="AP35" s="3"/>
      <c r="AS35" s="20" t="s">
        <v>28</v>
      </c>
      <c r="AT35" s="15">
        <f>AT30</f>
        <v>4739976.4705882352</v>
      </c>
      <c r="AU35" s="4"/>
      <c r="AV35" s="3"/>
      <c r="AZ35" s="20" t="s">
        <v>28</v>
      </c>
      <c r="BA35" s="15">
        <f>BA30</f>
        <v>7428571.4285714291</v>
      </c>
      <c r="BB35" s="4"/>
      <c r="BC35" s="3"/>
      <c r="BF35" s="20" t="s">
        <v>28</v>
      </c>
      <c r="BG35" s="15">
        <f>BG30</f>
        <v>5802773.1092436984</v>
      </c>
      <c r="BH35" s="4"/>
      <c r="BI35" s="3"/>
      <c r="BL35" s="20" t="s">
        <v>28</v>
      </c>
      <c r="BM35" s="15">
        <f>BM30</f>
        <v>4105042.0168067226</v>
      </c>
      <c r="BN35" s="4"/>
      <c r="BO35" s="3"/>
      <c r="BR35" s="20" t="s">
        <v>28</v>
      </c>
      <c r="BS35" s="15">
        <f>BS30</f>
        <v>6053781.5126050422</v>
      </c>
      <c r="BT35" s="4"/>
      <c r="BU35" s="3"/>
      <c r="BX35" s="20" t="s">
        <v>28</v>
      </c>
      <c r="BY35" s="15">
        <f>BY30</f>
        <v>2959663.8655462186</v>
      </c>
      <c r="BZ35" s="4"/>
      <c r="CA35" s="3"/>
      <c r="CE35" s="20" t="s">
        <v>28</v>
      </c>
      <c r="CF35" s="15">
        <f>CF30</f>
        <v>1088235.2941176472</v>
      </c>
      <c r="CG35" s="4"/>
      <c r="CH35" s="3"/>
      <c r="CL35" s="20" t="s">
        <v>28</v>
      </c>
      <c r="CM35" s="15">
        <f>CM30</f>
        <v>6856134.4537815135</v>
      </c>
      <c r="CN35" s="4"/>
      <c r="CO35" s="3"/>
      <c r="CR35" s="20" t="s">
        <v>28</v>
      </c>
      <c r="CS35" s="15">
        <f>CS30</f>
        <v>1983193.2773109244</v>
      </c>
      <c r="CT35" s="4"/>
      <c r="CU35" s="3"/>
      <c r="CX35" s="20" t="s">
        <v>28</v>
      </c>
      <c r="CY35" s="15">
        <f>CY30</f>
        <v>1638655.4621848741</v>
      </c>
      <c r="CZ35" s="4"/>
      <c r="DA35" s="3"/>
      <c r="DD35" s="20" t="s">
        <v>28</v>
      </c>
      <c r="DE35" s="15">
        <f>DE30</f>
        <v>7476750.7002801131</v>
      </c>
      <c r="DF35" s="4"/>
      <c r="DG35" s="3"/>
      <c r="DJ35" s="20" t="s">
        <v>28</v>
      </c>
      <c r="DK35" s="15">
        <f>DK30</f>
        <v>1889411.7647058824</v>
      </c>
      <c r="DL35" s="4"/>
      <c r="DM35" s="3"/>
      <c r="DQ35" s="20" t="s">
        <v>28</v>
      </c>
      <c r="DR35" s="15">
        <f>DR30</f>
        <v>3851260.5042016814</v>
      </c>
      <c r="DS35" s="4"/>
      <c r="DT35" s="3"/>
      <c r="DX35" s="20" t="s">
        <v>28</v>
      </c>
      <c r="DY35" s="15">
        <f>DY30</f>
        <v>5404201.6806722693</v>
      </c>
      <c r="DZ35" s="4"/>
      <c r="EA35" s="3"/>
    </row>
    <row r="36" spans="2:131" x14ac:dyDescent="0.25">
      <c r="C36" s="20" t="s">
        <v>29</v>
      </c>
      <c r="D36" s="15">
        <f>F30</f>
        <v>1074090.7563025211</v>
      </c>
      <c r="I36" s="20" t="s">
        <v>29</v>
      </c>
      <c r="J36" s="15">
        <f>L30</f>
        <v>1219648.3193277312</v>
      </c>
      <c r="K36" s="4"/>
      <c r="L36" s="3"/>
      <c r="O36" s="20" t="s">
        <v>29</v>
      </c>
      <c r="P36" s="15">
        <f>R30</f>
        <v>1746914.2857142859</v>
      </c>
      <c r="Q36" s="4"/>
      <c r="R36" s="3"/>
      <c r="U36" s="20" t="s">
        <v>29</v>
      </c>
      <c r="V36" s="15">
        <f>X30</f>
        <v>1372694.1176470588</v>
      </c>
      <c r="W36" s="4"/>
      <c r="X36" s="3"/>
      <c r="AA36" s="20" t="s">
        <v>29</v>
      </c>
      <c r="AB36" s="15">
        <f>AD30</f>
        <v>1228980.6722689075</v>
      </c>
      <c r="AC36" s="4"/>
      <c r="AD36" s="3"/>
      <c r="AG36" s="20" t="s">
        <v>29</v>
      </c>
      <c r="AH36" s="15">
        <f>AJ30</f>
        <v>1070258.8235294118</v>
      </c>
      <c r="AI36" s="4"/>
      <c r="AJ36" s="3"/>
      <c r="AM36" s="20" t="s">
        <v>29</v>
      </c>
      <c r="AN36" s="15">
        <f>AP30</f>
        <v>337689.07563025213</v>
      </c>
      <c r="AO36" s="4"/>
      <c r="AP36" s="3"/>
      <c r="AS36" s="20" t="s">
        <v>29</v>
      </c>
      <c r="AT36" s="15">
        <f>AV30</f>
        <v>775423.5294117647</v>
      </c>
      <c r="AU36" s="4"/>
      <c r="AV36" s="3"/>
      <c r="AZ36" s="20" t="s">
        <v>29</v>
      </c>
      <c r="BA36" s="15">
        <f>BC30</f>
        <v>1008275.6302521009</v>
      </c>
      <c r="BB36" s="4"/>
      <c r="BC36" s="3"/>
      <c r="BF36" s="20" t="s">
        <v>29</v>
      </c>
      <c r="BG36" s="15">
        <f>BI30</f>
        <v>1102526.8907563025</v>
      </c>
      <c r="BH36" s="4"/>
      <c r="BI36" s="3"/>
      <c r="BL36" s="20" t="s">
        <v>29</v>
      </c>
      <c r="BM36" s="15">
        <f>BO30</f>
        <v>779957.98319327738</v>
      </c>
      <c r="BN36" s="4"/>
      <c r="BO36" s="3"/>
      <c r="BR36" s="20" t="s">
        <v>29</v>
      </c>
      <c r="BS36" s="15">
        <f>BU30</f>
        <v>1150218.4873949583</v>
      </c>
      <c r="BT36" s="4"/>
      <c r="BU36" s="3"/>
      <c r="BX36" s="20" t="s">
        <v>29</v>
      </c>
      <c r="BY36" s="15">
        <f>CA30</f>
        <v>562336.13445378153</v>
      </c>
      <c r="BZ36" s="4"/>
      <c r="CA36" s="3"/>
      <c r="CE36" s="20" t="s">
        <v>29</v>
      </c>
      <c r="CF36" s="15">
        <f>CH30</f>
        <v>206764.70588235295</v>
      </c>
      <c r="CG36" s="4"/>
      <c r="CH36" s="3"/>
      <c r="CL36" s="20" t="s">
        <v>29</v>
      </c>
      <c r="CM36" s="15">
        <f>CO30</f>
        <v>1302665.5462184874</v>
      </c>
      <c r="CN36" s="4"/>
      <c r="CO36" s="3"/>
      <c r="CR36" s="20" t="s">
        <v>29</v>
      </c>
      <c r="CS36" s="15">
        <f>CU30</f>
        <v>376806.72268907563</v>
      </c>
      <c r="CT36" s="4"/>
      <c r="CU36" s="3"/>
      <c r="CX36" s="20" t="s">
        <v>29</v>
      </c>
      <c r="CY36" s="15">
        <f>DA30</f>
        <v>311344.53781512607</v>
      </c>
      <c r="CZ36" s="4"/>
      <c r="DA36" s="3"/>
      <c r="DD36" s="20" t="s">
        <v>29</v>
      </c>
      <c r="DE36" s="15">
        <f>DG30</f>
        <v>1363249.299719888</v>
      </c>
      <c r="DF36" s="4"/>
      <c r="DG36" s="3"/>
      <c r="DJ36" s="20" t="s">
        <v>29</v>
      </c>
      <c r="DK36" s="15">
        <f>DM30</f>
        <v>358988.23529411765</v>
      </c>
      <c r="DL36" s="4"/>
      <c r="DM36" s="3"/>
      <c r="DQ36" s="20" t="s">
        <v>29</v>
      </c>
      <c r="DR36" s="15">
        <f>DT30</f>
        <v>686139.49579831946</v>
      </c>
      <c r="DS36" s="4"/>
      <c r="DT36" s="3"/>
      <c r="DX36" s="20" t="s">
        <v>29</v>
      </c>
      <c r="DY36" s="15">
        <f>EA30</f>
        <v>1026798.3193277312</v>
      </c>
      <c r="DZ36" s="4"/>
      <c r="EA36" s="3"/>
    </row>
    <row r="37" spans="2:131" x14ac:dyDescent="0.25">
      <c r="C37" s="20" t="s">
        <v>30</v>
      </c>
      <c r="D37" s="15">
        <f>SUM(D35:D36)</f>
        <v>6727200</v>
      </c>
      <c r="F37" s="33"/>
      <c r="I37" s="20" t="s">
        <v>30</v>
      </c>
      <c r="J37" s="15">
        <f>SUM(J35:J36)</f>
        <v>7705350</v>
      </c>
      <c r="K37" s="4"/>
      <c r="L37" s="33"/>
      <c r="O37" s="20" t="s">
        <v>30</v>
      </c>
      <c r="P37" s="15">
        <f>SUM(P35:P36)</f>
        <v>10941200</v>
      </c>
      <c r="Q37" s="4"/>
      <c r="R37" s="33"/>
      <c r="U37" s="20" t="s">
        <v>30</v>
      </c>
      <c r="V37" s="15">
        <f>SUM(V35:V36)</f>
        <v>8597400</v>
      </c>
      <c r="W37" s="4"/>
      <c r="X37" s="33"/>
      <c r="AA37" s="20" t="s">
        <v>30</v>
      </c>
      <c r="AB37" s="15">
        <f>SUM(AB35:AB36)</f>
        <v>7697300.0000000009</v>
      </c>
      <c r="AC37" s="4"/>
      <c r="AD37" s="33"/>
      <c r="AG37" s="20" t="s">
        <v>30</v>
      </c>
      <c r="AH37" s="15">
        <f>SUM(AH35:AH36)</f>
        <v>6703200</v>
      </c>
      <c r="AI37" s="4"/>
      <c r="AJ37" s="33"/>
      <c r="AM37" s="20" t="s">
        <v>30</v>
      </c>
      <c r="AN37" s="15">
        <f>SUM(AN35:AN36)</f>
        <v>2115000.0000000005</v>
      </c>
      <c r="AO37" s="4"/>
      <c r="AP37" s="33"/>
      <c r="AS37" s="20" t="s">
        <v>30</v>
      </c>
      <c r="AT37" s="15">
        <f>SUM(AT35:AT36)</f>
        <v>5515400</v>
      </c>
      <c r="AU37" s="4"/>
      <c r="AV37" s="33"/>
      <c r="AZ37" s="20" t="s">
        <v>30</v>
      </c>
      <c r="BA37" s="15">
        <f>SUM(BA35:BA36)</f>
        <v>8436847.0588235296</v>
      </c>
      <c r="BB37" s="4"/>
      <c r="BC37" s="33"/>
      <c r="BF37" s="20" t="s">
        <v>30</v>
      </c>
      <c r="BG37" s="15">
        <f>SUM(BG35:BG36)</f>
        <v>6905300.0000000009</v>
      </c>
      <c r="BH37" s="4"/>
      <c r="BI37" s="33"/>
      <c r="BL37" s="20" t="s">
        <v>30</v>
      </c>
      <c r="BM37" s="15">
        <f>SUM(BM35:BM36)</f>
        <v>4885000</v>
      </c>
      <c r="BN37" s="4"/>
      <c r="BO37" s="33"/>
      <c r="BR37" s="20" t="s">
        <v>30</v>
      </c>
      <c r="BS37" s="15">
        <f>SUM(BS35:BS36)</f>
        <v>7204000</v>
      </c>
      <c r="BT37" s="4"/>
      <c r="BU37" s="33"/>
      <c r="BX37" s="20" t="s">
        <v>30</v>
      </c>
      <c r="BY37" s="15">
        <f>SUM(BY35:BY36)</f>
        <v>3522000</v>
      </c>
      <c r="BZ37" s="4"/>
      <c r="CA37" s="33"/>
      <c r="CE37" s="20" t="s">
        <v>30</v>
      </c>
      <c r="CF37" s="15">
        <f>SUM(CF35:CF36)</f>
        <v>1295000.0000000002</v>
      </c>
      <c r="CG37" s="4"/>
      <c r="CH37" s="33"/>
      <c r="CL37" s="20" t="s">
        <v>30</v>
      </c>
      <c r="CM37" s="15">
        <f>SUM(CM35:CM36)</f>
        <v>8158800.0000000009</v>
      </c>
      <c r="CN37" s="4"/>
      <c r="CO37" s="33"/>
      <c r="CR37" s="20" t="s">
        <v>30</v>
      </c>
      <c r="CS37" s="15">
        <f>SUM(CS35:CS36)</f>
        <v>2360000</v>
      </c>
      <c r="CT37" s="4"/>
      <c r="CU37" s="33"/>
      <c r="CX37" s="20" t="s">
        <v>30</v>
      </c>
      <c r="CY37" s="15">
        <f>SUM(CY35:CY36)</f>
        <v>1950000.0000000002</v>
      </c>
      <c r="CZ37" s="4"/>
      <c r="DA37" s="33"/>
      <c r="DD37" s="20" t="s">
        <v>30</v>
      </c>
      <c r="DE37" s="15">
        <f>SUM(DE35:DE36)</f>
        <v>8840000.0000000019</v>
      </c>
      <c r="DF37" s="4"/>
      <c r="DG37" s="33"/>
      <c r="DJ37" s="20" t="s">
        <v>30</v>
      </c>
      <c r="DK37" s="15">
        <f>SUM(DK35:DK36)</f>
        <v>2248400</v>
      </c>
      <c r="DL37" s="4"/>
      <c r="DM37" s="33"/>
      <c r="DQ37" s="20" t="s">
        <v>30</v>
      </c>
      <c r="DR37" s="15">
        <f>SUM(DR35:DR36)</f>
        <v>4537400.0000000009</v>
      </c>
      <c r="DS37" s="4"/>
      <c r="DT37" s="33"/>
      <c r="DX37" s="20" t="s">
        <v>30</v>
      </c>
      <c r="DY37" s="15">
        <f>SUM(DY35:DY36)</f>
        <v>6431000</v>
      </c>
      <c r="DZ37" s="4"/>
      <c r="EA37" s="33"/>
    </row>
    <row r="38" spans="2:131" x14ac:dyDescent="0.25">
      <c r="F38" s="32"/>
      <c r="I38" s="2"/>
      <c r="J38" s="3"/>
      <c r="K38" s="4"/>
      <c r="L38" s="32"/>
      <c r="O38" s="2"/>
      <c r="P38" s="3"/>
      <c r="Q38" s="4"/>
      <c r="R38" s="32"/>
      <c r="U38" s="2"/>
      <c r="V38" s="3"/>
      <c r="W38" s="4"/>
      <c r="X38" s="32"/>
      <c r="AA38" s="2"/>
      <c r="AB38" s="3"/>
      <c r="AC38" s="4"/>
      <c r="AD38" s="32"/>
      <c r="AG38" s="2"/>
      <c r="AH38" s="3"/>
      <c r="AI38" s="4"/>
      <c r="AJ38" s="32"/>
      <c r="AM38" s="2"/>
      <c r="AN38" s="3"/>
      <c r="AO38" s="4"/>
      <c r="AP38" s="32"/>
      <c r="AS38" s="2"/>
      <c r="AT38" s="3"/>
      <c r="AU38" s="4"/>
      <c r="AV38" s="32"/>
      <c r="AZ38" s="2"/>
      <c r="BA38" s="3"/>
      <c r="BB38" s="4"/>
      <c r="BC38" s="32"/>
      <c r="BF38" s="2"/>
      <c r="BG38" s="3"/>
      <c r="BH38" s="4"/>
      <c r="BI38" s="32"/>
      <c r="BL38" s="2"/>
      <c r="BM38" s="3"/>
      <c r="BN38" s="4"/>
      <c r="BO38" s="32"/>
      <c r="BR38" s="2"/>
      <c r="BS38" s="3"/>
      <c r="BT38" s="4"/>
      <c r="BU38" s="32"/>
      <c r="BX38" s="2"/>
      <c r="BY38" s="3"/>
      <c r="BZ38" s="4"/>
      <c r="CA38" s="32"/>
      <c r="CE38" s="2"/>
      <c r="CF38" s="3"/>
      <c r="CG38" s="4"/>
      <c r="CH38" s="32"/>
      <c r="CL38" s="2"/>
      <c r="CM38" s="3"/>
      <c r="CN38" s="4"/>
      <c r="CO38" s="32"/>
      <c r="CR38" s="2"/>
      <c r="CS38" s="3"/>
      <c r="CT38" s="4"/>
      <c r="CU38" s="32"/>
      <c r="CX38" s="2"/>
      <c r="CY38" s="3"/>
      <c r="CZ38" s="4"/>
      <c r="DA38" s="32"/>
      <c r="DD38" s="2"/>
      <c r="DE38" s="3"/>
      <c r="DF38" s="4"/>
      <c r="DG38" s="32"/>
      <c r="DJ38" s="2"/>
      <c r="DK38" s="3"/>
      <c r="DL38" s="4"/>
      <c r="DM38" s="32"/>
      <c r="DQ38" s="2"/>
      <c r="DR38" s="3"/>
      <c r="DS38" s="4"/>
      <c r="DT38" s="32"/>
      <c r="DX38" s="2"/>
      <c r="DY38" s="3"/>
      <c r="DZ38" s="4"/>
      <c r="EA38" s="32"/>
    </row>
    <row r="39" spans="2:131" x14ac:dyDescent="0.25">
      <c r="C39" s="20" t="s">
        <v>31</v>
      </c>
      <c r="D39" s="15">
        <f>D30</f>
        <v>5653109.2436974794</v>
      </c>
      <c r="I39" s="20" t="s">
        <v>31</v>
      </c>
      <c r="J39" s="15">
        <f>J30</f>
        <v>6485701.6806722693</v>
      </c>
      <c r="K39" s="4"/>
      <c r="L39" s="3"/>
      <c r="O39" s="20" t="s">
        <v>31</v>
      </c>
      <c r="P39" s="15">
        <f>P30</f>
        <v>9194285.7142857146</v>
      </c>
      <c r="Q39" s="4"/>
      <c r="R39" s="3"/>
      <c r="U39" s="20" t="s">
        <v>31</v>
      </c>
      <c r="V39" s="15">
        <f>V30</f>
        <v>7224705.8823529417</v>
      </c>
      <c r="W39" s="4"/>
      <c r="X39" s="3"/>
      <c r="AA39" s="20" t="s">
        <v>31</v>
      </c>
      <c r="AB39" s="15">
        <f>AB30</f>
        <v>6468319.3277310934</v>
      </c>
      <c r="AC39" s="4"/>
      <c r="AD39" s="3"/>
      <c r="AG39" s="20" t="s">
        <v>31</v>
      </c>
      <c r="AH39" s="15">
        <f>AH30</f>
        <v>5632941.176470588</v>
      </c>
      <c r="AI39" s="4"/>
      <c r="AJ39" s="3"/>
      <c r="AM39" s="20" t="s">
        <v>31</v>
      </c>
      <c r="AN39" s="15">
        <f>AN30</f>
        <v>1777310.9243697482</v>
      </c>
      <c r="AO39" s="4"/>
      <c r="AP39" s="3"/>
      <c r="AS39" s="20" t="s">
        <v>31</v>
      </c>
      <c r="AT39" s="15">
        <f>AT30</f>
        <v>4739976.4705882352</v>
      </c>
      <c r="AU39" s="4"/>
      <c r="AV39" s="3"/>
      <c r="AZ39" s="20" t="s">
        <v>31</v>
      </c>
      <c r="BA39" s="15">
        <f>BA30</f>
        <v>7428571.4285714291</v>
      </c>
      <c r="BB39" s="4"/>
      <c r="BC39" s="3"/>
      <c r="BF39" s="20" t="s">
        <v>31</v>
      </c>
      <c r="BG39" s="15">
        <f>BG30</f>
        <v>5802773.1092436984</v>
      </c>
      <c r="BH39" s="4"/>
      <c r="BI39" s="3"/>
      <c r="BL39" s="20" t="s">
        <v>31</v>
      </c>
      <c r="BM39" s="15">
        <f>BM30</f>
        <v>4105042.0168067226</v>
      </c>
      <c r="BN39" s="4"/>
      <c r="BO39" s="3"/>
      <c r="BR39" s="20" t="s">
        <v>31</v>
      </c>
      <c r="BS39" s="15">
        <f>BS30</f>
        <v>6053781.5126050422</v>
      </c>
      <c r="BT39" s="4"/>
      <c r="BU39" s="3"/>
      <c r="BX39" s="20" t="s">
        <v>31</v>
      </c>
      <c r="BY39" s="15">
        <f>BY30</f>
        <v>2959663.8655462186</v>
      </c>
      <c r="BZ39" s="4"/>
      <c r="CA39" s="3"/>
      <c r="CE39" s="20" t="s">
        <v>31</v>
      </c>
      <c r="CF39" s="15">
        <f>CF30</f>
        <v>1088235.2941176472</v>
      </c>
      <c r="CG39" s="4"/>
      <c r="CH39" s="3"/>
      <c r="CL39" s="20" t="s">
        <v>31</v>
      </c>
      <c r="CM39" s="15">
        <f>CM30</f>
        <v>6856134.4537815135</v>
      </c>
      <c r="CN39" s="4"/>
      <c r="CO39" s="3"/>
      <c r="CR39" s="20" t="s">
        <v>31</v>
      </c>
      <c r="CS39" s="15">
        <f>CS30</f>
        <v>1983193.2773109244</v>
      </c>
      <c r="CT39" s="4"/>
      <c r="CU39" s="3"/>
      <c r="CX39" s="20" t="s">
        <v>31</v>
      </c>
      <c r="CY39" s="15">
        <f>CY30</f>
        <v>1638655.4621848741</v>
      </c>
      <c r="CZ39" s="4"/>
      <c r="DA39" s="3"/>
      <c r="DD39" s="20" t="s">
        <v>31</v>
      </c>
      <c r="DE39" s="15">
        <f>DE30</f>
        <v>7476750.7002801131</v>
      </c>
      <c r="DF39" s="4"/>
      <c r="DG39" s="3"/>
      <c r="DJ39" s="20" t="s">
        <v>31</v>
      </c>
      <c r="DK39" s="15">
        <f>DK30</f>
        <v>1889411.7647058824</v>
      </c>
      <c r="DL39" s="4"/>
      <c r="DM39" s="3"/>
      <c r="DQ39" s="20" t="s">
        <v>31</v>
      </c>
      <c r="DR39" s="15">
        <f>DR30</f>
        <v>3851260.5042016814</v>
      </c>
      <c r="DS39" s="4"/>
      <c r="DT39" s="3"/>
      <c r="DX39" s="20" t="s">
        <v>31</v>
      </c>
      <c r="DY39" s="15">
        <f>DY30</f>
        <v>5404201.6806722693</v>
      </c>
      <c r="DZ39" s="4"/>
      <c r="EA39" s="3"/>
    </row>
    <row r="41" spans="2:131" x14ac:dyDescent="0.25">
      <c r="G41" s="14"/>
    </row>
    <row r="43" spans="2:131" x14ac:dyDescent="0.25">
      <c r="B43" s="40" t="s">
        <v>32</v>
      </c>
      <c r="C43" s="40"/>
      <c r="D43" s="40"/>
      <c r="E43" s="40"/>
    </row>
    <row r="44" spans="2:131" x14ac:dyDescent="0.25">
      <c r="G44" s="3"/>
      <c r="H44" s="3"/>
      <c r="I44" s="3"/>
      <c r="J44" s="3"/>
      <c r="K44" s="3"/>
      <c r="L44" s="3"/>
      <c r="N44" s="3"/>
      <c r="O44" s="3"/>
      <c r="P44" s="3"/>
      <c r="Q44" s="3"/>
      <c r="R44" s="3"/>
      <c r="T44" s="3"/>
      <c r="U44" s="3"/>
      <c r="V44" s="3"/>
      <c r="W44" s="3"/>
      <c r="X44" s="3"/>
      <c r="Z44" s="3"/>
      <c r="AA44" s="3"/>
      <c r="AB44" s="3"/>
      <c r="AC44" s="3"/>
      <c r="AD44" s="3"/>
      <c r="AF44" s="3"/>
      <c r="AG44" s="3"/>
      <c r="AH44" s="3"/>
      <c r="AI44" s="3"/>
      <c r="AJ44" s="3"/>
      <c r="AL44" s="3"/>
      <c r="AM44" s="3"/>
      <c r="AN44" s="3"/>
      <c r="AO44" s="3"/>
      <c r="AP44" s="3"/>
      <c r="AR44" s="3"/>
      <c r="AS44" s="3"/>
      <c r="AT44" s="3"/>
      <c r="AU44" s="3"/>
      <c r="AV44" s="3"/>
      <c r="AY44" s="3"/>
      <c r="AZ44" s="3"/>
      <c r="BA44" s="3"/>
      <c r="BB44" s="3"/>
      <c r="BC44" s="3"/>
      <c r="BE44" s="3"/>
      <c r="BF44" s="3"/>
      <c r="BG44" s="3"/>
      <c r="BH44" s="3"/>
      <c r="BI44" s="3"/>
      <c r="BK44" s="3"/>
      <c r="BL44" s="3"/>
      <c r="BM44" s="3"/>
      <c r="BN44" s="3"/>
      <c r="BO44" s="3"/>
      <c r="BQ44" s="3"/>
      <c r="BR44" s="3"/>
      <c r="BS44" s="3"/>
      <c r="BT44" s="3"/>
      <c r="BU44" s="3"/>
      <c r="BW44" s="3"/>
      <c r="BX44" s="3"/>
      <c r="BY44" s="3"/>
      <c r="BZ44" s="3"/>
      <c r="CA44" s="3"/>
      <c r="CD44" s="3"/>
      <c r="CE44" s="3"/>
      <c r="CF44" s="3"/>
      <c r="CG44" s="3"/>
      <c r="CH44" s="3"/>
      <c r="CK44" s="3"/>
      <c r="CL44" s="3"/>
      <c r="CM44" s="3"/>
      <c r="CN44" s="3"/>
      <c r="CO44" s="3"/>
      <c r="CQ44" s="3"/>
      <c r="CR44" s="3"/>
      <c r="CS44" s="3"/>
      <c r="CT44" s="3"/>
      <c r="CU44" s="3"/>
      <c r="CW44" s="3"/>
      <c r="CX44" s="3"/>
      <c r="CY44" s="3"/>
      <c r="CZ44" s="3"/>
      <c r="DA44" s="3"/>
      <c r="DC44" s="3"/>
      <c r="DD44" s="3"/>
      <c r="DE44" s="3"/>
      <c r="DF44" s="3"/>
      <c r="DG44" s="3"/>
      <c r="DI44" s="3"/>
      <c r="DJ44" s="3"/>
      <c r="DK44" s="3"/>
      <c r="DL44" s="3"/>
      <c r="DM44" s="3"/>
      <c r="DP44" s="3"/>
      <c r="DQ44" s="3"/>
      <c r="DR44" s="3"/>
      <c r="DS44" s="3"/>
      <c r="DT44" s="3"/>
    </row>
    <row r="45" spans="2:131" x14ac:dyDescent="0.25">
      <c r="B45" s="21" t="s">
        <v>33</v>
      </c>
      <c r="C45" s="22" t="s">
        <v>34</v>
      </c>
      <c r="D45" s="21" t="s">
        <v>35</v>
      </c>
      <c r="E45" s="21" t="s">
        <v>36</v>
      </c>
      <c r="G45" s="3"/>
      <c r="H45" s="3"/>
      <c r="I45" s="3"/>
      <c r="J45" s="3"/>
      <c r="K45" s="3"/>
      <c r="L45" s="3"/>
      <c r="N45" s="3"/>
      <c r="O45" s="3"/>
      <c r="P45" s="3"/>
      <c r="Q45" s="3"/>
      <c r="R45" s="3"/>
      <c r="T45" s="3"/>
      <c r="U45" s="3"/>
      <c r="V45" s="3"/>
      <c r="W45" s="3"/>
      <c r="X45" s="3"/>
      <c r="Z45" s="3"/>
      <c r="AA45" s="3"/>
      <c r="AB45" s="3"/>
      <c r="AC45" s="3"/>
      <c r="AD45" s="3"/>
      <c r="AF45" s="3"/>
      <c r="AG45" s="3"/>
      <c r="AH45" s="3"/>
      <c r="AI45" s="3"/>
      <c r="AJ45" s="3"/>
      <c r="AL45" s="3"/>
      <c r="AM45" s="3"/>
      <c r="AN45" s="3"/>
      <c r="AO45" s="3"/>
      <c r="AP45" s="3"/>
      <c r="AR45" s="3"/>
      <c r="AS45" s="3"/>
      <c r="AT45" s="3"/>
      <c r="AU45" s="3"/>
      <c r="AV45" s="3"/>
      <c r="AY45" s="3"/>
      <c r="AZ45" s="3"/>
      <c r="BA45" s="3"/>
      <c r="BB45" s="3"/>
      <c r="BC45" s="3"/>
      <c r="BE45" s="3"/>
      <c r="BF45" s="3"/>
      <c r="BG45" s="3"/>
      <c r="BH45" s="3"/>
      <c r="BI45" s="3"/>
      <c r="BK45" s="3"/>
      <c r="BL45" s="3"/>
      <c r="BM45" s="3"/>
      <c r="BN45" s="3"/>
      <c r="BO45" s="3"/>
      <c r="BQ45" s="3"/>
      <c r="BR45" s="3"/>
      <c r="BS45" s="3"/>
      <c r="BT45" s="3"/>
      <c r="BU45" s="3"/>
      <c r="BW45" s="3"/>
      <c r="BX45" s="3"/>
      <c r="BY45" s="3"/>
      <c r="BZ45" s="3"/>
      <c r="CA45" s="3"/>
      <c r="CD45" s="3"/>
      <c r="CE45" s="3"/>
      <c r="CF45" s="3"/>
      <c r="CG45" s="3"/>
      <c r="CH45" s="3"/>
      <c r="CK45" s="3"/>
      <c r="CL45" s="3"/>
      <c r="CM45" s="3"/>
      <c r="CN45" s="3"/>
      <c r="CO45" s="3"/>
      <c r="CQ45" s="3"/>
      <c r="CR45" s="3"/>
      <c r="CS45" s="3"/>
      <c r="CT45" s="3"/>
      <c r="CU45" s="3"/>
      <c r="CW45" s="3"/>
      <c r="CX45" s="3"/>
      <c r="CY45" s="3"/>
      <c r="CZ45" s="3"/>
      <c r="DA45" s="3"/>
      <c r="DC45" s="3"/>
      <c r="DD45" s="3"/>
      <c r="DE45" s="3"/>
      <c r="DF45" s="3"/>
      <c r="DG45" s="3"/>
      <c r="DI45" s="3"/>
      <c r="DJ45" s="3"/>
      <c r="DK45" s="3"/>
      <c r="DL45" s="3"/>
      <c r="DM45" s="3"/>
      <c r="DP45" s="3"/>
      <c r="DQ45" s="3"/>
      <c r="DR45" s="3"/>
      <c r="DS45" s="3"/>
      <c r="DT45" s="3"/>
    </row>
    <row r="46" spans="2:131" x14ac:dyDescent="0.25">
      <c r="B46" s="41" t="s">
        <v>42</v>
      </c>
      <c r="C46" s="30">
        <v>5862857.1399999997</v>
      </c>
      <c r="D46" s="30">
        <v>840342.86</v>
      </c>
      <c r="E46" s="22">
        <f>SUM(C46:D46)</f>
        <v>6703200</v>
      </c>
      <c r="G46" s="3"/>
      <c r="H46" s="3"/>
      <c r="I46" s="3"/>
      <c r="J46" s="3"/>
      <c r="K46" s="3"/>
      <c r="L46" s="3"/>
      <c r="N46" s="3"/>
      <c r="O46" s="3"/>
      <c r="P46" s="3"/>
      <c r="Q46" s="3"/>
      <c r="R46" s="3"/>
      <c r="T46" s="3"/>
      <c r="U46" s="3"/>
      <c r="V46" s="3"/>
      <c r="W46" s="3"/>
      <c r="X46" s="3"/>
      <c r="Z46" s="3"/>
      <c r="AA46" s="3"/>
      <c r="AB46" s="3"/>
      <c r="AC46" s="3"/>
      <c r="AD46" s="3"/>
      <c r="AF46" s="3"/>
      <c r="AG46" s="3"/>
      <c r="AH46" s="3"/>
      <c r="AI46" s="3"/>
      <c r="AJ46" s="3"/>
      <c r="AL46" s="3"/>
      <c r="AM46" s="3"/>
      <c r="AN46" s="3"/>
      <c r="AO46" s="3"/>
      <c r="AP46" s="3"/>
      <c r="AR46" s="3"/>
      <c r="AS46" s="3"/>
      <c r="AT46" s="3"/>
      <c r="AU46" s="3"/>
      <c r="AV46" s="3"/>
      <c r="AY46" s="3"/>
      <c r="AZ46" s="3"/>
      <c r="BA46" s="3"/>
      <c r="BB46" s="3"/>
      <c r="BC46" s="3"/>
      <c r="BE46" s="3"/>
      <c r="BF46" s="3"/>
      <c r="BG46" s="3"/>
      <c r="BH46" s="3"/>
      <c r="BI46" s="3"/>
      <c r="BK46" s="3"/>
      <c r="BL46" s="3"/>
      <c r="BM46" s="3"/>
      <c r="BN46" s="3"/>
      <c r="BO46" s="3"/>
      <c r="BQ46" s="3"/>
      <c r="BR46" s="3"/>
      <c r="BS46" s="3"/>
      <c r="BT46" s="3"/>
      <c r="BU46" s="3"/>
      <c r="BW46" s="3"/>
      <c r="BX46" s="3"/>
      <c r="BY46" s="3"/>
      <c r="BZ46" s="3"/>
      <c r="CA46" s="3"/>
      <c r="CD46" s="3"/>
      <c r="CE46" s="3"/>
      <c r="CF46" s="3"/>
      <c r="CG46" s="3"/>
      <c r="CH46" s="3"/>
      <c r="CK46" s="3"/>
      <c r="CL46" s="3"/>
      <c r="CM46" s="3"/>
      <c r="CN46" s="3"/>
      <c r="CO46" s="3"/>
      <c r="CQ46" s="3"/>
      <c r="CR46" s="3"/>
      <c r="CS46" s="3"/>
      <c r="CT46" s="3"/>
      <c r="CU46" s="3"/>
      <c r="CW46" s="3"/>
      <c r="CX46" s="3"/>
      <c r="CY46" s="3"/>
      <c r="CZ46" s="3"/>
      <c r="DA46" s="3"/>
      <c r="DC46" s="3"/>
      <c r="DD46" s="3"/>
      <c r="DE46" s="3"/>
      <c r="DF46" s="3"/>
      <c r="DG46" s="3"/>
      <c r="DI46" s="3"/>
      <c r="DJ46" s="3"/>
      <c r="DK46" s="3"/>
      <c r="DL46" s="3"/>
      <c r="DM46" s="3"/>
      <c r="DP46" s="3"/>
      <c r="DQ46" s="3"/>
      <c r="DR46" s="3"/>
      <c r="DS46" s="3"/>
      <c r="DT46" s="3"/>
    </row>
    <row r="47" spans="2:131" x14ac:dyDescent="0.25">
      <c r="B47" s="41" t="s">
        <v>43</v>
      </c>
      <c r="C47" s="30">
        <v>5557478.9900000002</v>
      </c>
      <c r="D47" s="30">
        <v>873521.01</v>
      </c>
      <c r="E47" s="22">
        <f t="shared" ref="E47:E66" si="106">SUM(C47:D47)</f>
        <v>6431000</v>
      </c>
      <c r="G47" s="3"/>
      <c r="H47" s="3"/>
      <c r="I47" s="3"/>
      <c r="J47" s="3"/>
      <c r="K47" s="3"/>
      <c r="L47" s="3"/>
      <c r="N47" s="3"/>
      <c r="O47" s="3"/>
      <c r="P47" s="3"/>
      <c r="Q47" s="3"/>
      <c r="R47" s="3"/>
      <c r="T47" s="3"/>
      <c r="U47" s="3"/>
      <c r="V47" s="3"/>
      <c r="W47" s="3"/>
      <c r="X47" s="3"/>
      <c r="Z47" s="3"/>
      <c r="AA47" s="3"/>
      <c r="AB47" s="3"/>
      <c r="AC47" s="3"/>
      <c r="AD47" s="3"/>
      <c r="AF47" s="3"/>
      <c r="AG47" s="3"/>
      <c r="AH47" s="3"/>
      <c r="AI47" s="3"/>
      <c r="AJ47" s="3"/>
      <c r="AL47" s="3"/>
      <c r="AM47" s="3"/>
      <c r="AN47" s="3"/>
      <c r="AO47" s="3"/>
      <c r="AP47" s="3"/>
      <c r="AR47" s="3"/>
      <c r="AS47" s="3"/>
      <c r="AT47" s="3"/>
      <c r="AU47" s="3"/>
      <c r="AV47" s="3"/>
      <c r="AY47" s="3"/>
      <c r="AZ47" s="3"/>
      <c r="BA47" s="3"/>
      <c r="BB47" s="3"/>
      <c r="BC47" s="3"/>
      <c r="BE47" s="3"/>
      <c r="BF47" s="3"/>
      <c r="BG47" s="3"/>
      <c r="BH47" s="3"/>
      <c r="BI47" s="3"/>
      <c r="BK47" s="3"/>
      <c r="BL47" s="3"/>
      <c r="BM47" s="3"/>
      <c r="BN47" s="3"/>
      <c r="BO47" s="3"/>
      <c r="BQ47" s="3"/>
      <c r="BR47" s="3"/>
      <c r="BS47" s="3"/>
      <c r="BT47" s="3"/>
      <c r="BU47" s="3"/>
      <c r="BW47" s="3"/>
      <c r="BX47" s="3"/>
      <c r="BY47" s="3"/>
      <c r="BZ47" s="3"/>
      <c r="CA47" s="3"/>
      <c r="CD47" s="3"/>
      <c r="CE47" s="3"/>
      <c r="CF47" s="3"/>
      <c r="CG47" s="3"/>
      <c r="CH47" s="3"/>
      <c r="CK47" s="3"/>
      <c r="CL47" s="3"/>
      <c r="CM47" s="3"/>
      <c r="CN47" s="3"/>
      <c r="CO47" s="3"/>
      <c r="CQ47" s="3"/>
      <c r="CR47" s="3"/>
      <c r="CS47" s="3"/>
      <c r="CT47" s="3"/>
      <c r="CU47" s="3"/>
      <c r="CW47" s="3"/>
      <c r="CX47" s="3"/>
      <c r="CY47" s="3"/>
      <c r="CZ47" s="3"/>
      <c r="DA47" s="3"/>
      <c r="DC47" s="3"/>
      <c r="DD47" s="3"/>
      <c r="DE47" s="3"/>
      <c r="DF47" s="3"/>
      <c r="DG47" s="3"/>
      <c r="DI47" s="3"/>
      <c r="DJ47" s="3"/>
      <c r="DK47" s="3"/>
      <c r="DL47" s="3"/>
      <c r="DM47" s="3"/>
      <c r="DP47" s="3"/>
      <c r="DQ47" s="3"/>
      <c r="DR47" s="3"/>
      <c r="DS47" s="3"/>
      <c r="DT47" s="3"/>
    </row>
    <row r="48" spans="2:131" x14ac:dyDescent="0.25">
      <c r="B48" s="41" t="s">
        <v>44</v>
      </c>
      <c r="C48" s="30">
        <v>1638655.46</v>
      </c>
      <c r="D48" s="30">
        <v>311344.53999999998</v>
      </c>
      <c r="E48" s="22">
        <f t="shared" si="106"/>
        <v>1950000</v>
      </c>
      <c r="G48" s="3"/>
      <c r="H48" s="3"/>
      <c r="I48" s="3"/>
      <c r="J48" s="3"/>
      <c r="K48" s="3"/>
      <c r="L48" s="3"/>
      <c r="N48" s="3"/>
      <c r="O48" s="3"/>
      <c r="P48" s="3"/>
      <c r="Q48" s="3"/>
      <c r="R48" s="3"/>
      <c r="T48" s="3"/>
      <c r="U48" s="3"/>
      <c r="V48" s="3"/>
      <c r="W48" s="3"/>
      <c r="X48" s="3"/>
      <c r="Z48" s="3"/>
      <c r="AA48" s="3"/>
      <c r="AB48" s="3"/>
      <c r="AC48" s="3"/>
      <c r="AD48" s="3"/>
      <c r="AF48" s="3"/>
      <c r="AG48" s="3"/>
      <c r="AH48" s="3"/>
      <c r="AI48" s="3"/>
      <c r="AJ48" s="3"/>
      <c r="AL48" s="3"/>
      <c r="AM48" s="3"/>
      <c r="AN48" s="3"/>
      <c r="AO48" s="3"/>
      <c r="AP48" s="3"/>
      <c r="AR48" s="3"/>
      <c r="AS48" s="3"/>
      <c r="AT48" s="3"/>
      <c r="AU48" s="3"/>
      <c r="AV48" s="3"/>
      <c r="AY48" s="3"/>
      <c r="AZ48" s="3"/>
      <c r="BA48" s="3"/>
      <c r="BB48" s="3"/>
      <c r="BC48" s="3"/>
      <c r="BE48" s="3"/>
      <c r="BF48" s="3"/>
      <c r="BG48" s="3"/>
      <c r="BH48" s="3"/>
      <c r="BI48" s="3"/>
      <c r="BK48" s="3"/>
      <c r="BL48" s="3"/>
      <c r="BM48" s="3"/>
      <c r="BN48" s="3"/>
      <c r="BO48" s="3"/>
      <c r="BQ48" s="3"/>
      <c r="BR48" s="3"/>
      <c r="BS48" s="3"/>
      <c r="BT48" s="3"/>
      <c r="BU48" s="3"/>
      <c r="BW48" s="3"/>
      <c r="BX48" s="3"/>
      <c r="BY48" s="3"/>
      <c r="BZ48" s="3"/>
      <c r="CA48" s="3"/>
      <c r="CD48" s="3"/>
      <c r="CE48" s="3"/>
      <c r="CF48" s="3"/>
      <c r="CG48" s="3"/>
      <c r="CH48" s="3"/>
      <c r="CK48" s="3"/>
      <c r="CL48" s="3"/>
      <c r="CM48" s="3"/>
      <c r="CN48" s="3"/>
      <c r="CO48" s="3"/>
      <c r="CQ48" s="3"/>
      <c r="CR48" s="3"/>
      <c r="CS48" s="3"/>
      <c r="CT48" s="3"/>
      <c r="CU48" s="3"/>
      <c r="CW48" s="3"/>
      <c r="CX48" s="3"/>
      <c r="CY48" s="3"/>
      <c r="CZ48" s="3"/>
      <c r="DA48" s="3"/>
      <c r="DC48" s="3"/>
      <c r="DD48" s="3"/>
      <c r="DE48" s="3"/>
      <c r="DF48" s="3"/>
      <c r="DG48" s="3"/>
      <c r="DI48" s="3"/>
      <c r="DJ48" s="3"/>
      <c r="DK48" s="3"/>
      <c r="DL48" s="3"/>
      <c r="DM48" s="3"/>
      <c r="DP48" s="3"/>
      <c r="DQ48" s="3"/>
      <c r="DR48" s="3"/>
      <c r="DS48" s="3"/>
      <c r="DT48" s="3"/>
    </row>
    <row r="49" spans="2:124" x14ac:dyDescent="0.25">
      <c r="B49" s="41" t="s">
        <v>45</v>
      </c>
      <c r="C49" s="30">
        <v>3851260.5</v>
      </c>
      <c r="D49" s="30">
        <f>669853.78+16285.71+0.01</f>
        <v>686139.5</v>
      </c>
      <c r="E49" s="22">
        <f t="shared" si="106"/>
        <v>4537400</v>
      </c>
      <c r="G49" s="3"/>
      <c r="H49" s="3"/>
      <c r="I49" s="3"/>
      <c r="J49" s="3"/>
      <c r="K49" s="3"/>
      <c r="L49" s="3"/>
      <c r="N49" s="3"/>
      <c r="O49" s="3"/>
      <c r="P49" s="3"/>
      <c r="Q49" s="3"/>
      <c r="R49" s="3"/>
      <c r="T49" s="3"/>
      <c r="U49" s="3"/>
      <c r="V49" s="3"/>
      <c r="W49" s="3"/>
      <c r="X49" s="3"/>
      <c r="Z49" s="3"/>
      <c r="AA49" s="3"/>
      <c r="AB49" s="3"/>
      <c r="AC49" s="3"/>
      <c r="AD49" s="3"/>
      <c r="AF49" s="3"/>
      <c r="AG49" s="3"/>
      <c r="AH49" s="3"/>
      <c r="AI49" s="3"/>
      <c r="AJ49" s="3"/>
      <c r="AL49" s="3"/>
      <c r="AM49" s="3"/>
      <c r="AN49" s="3"/>
      <c r="AO49" s="3"/>
      <c r="AP49" s="3"/>
      <c r="AR49" s="3"/>
      <c r="AS49" s="3"/>
      <c r="AT49" s="3"/>
      <c r="AU49" s="3"/>
      <c r="AV49" s="3"/>
      <c r="AY49" s="3"/>
      <c r="AZ49" s="3"/>
      <c r="BA49" s="3"/>
      <c r="BB49" s="3"/>
      <c r="BC49" s="3"/>
      <c r="BE49" s="3"/>
      <c r="BF49" s="3"/>
      <c r="BG49" s="3"/>
      <c r="BH49" s="3"/>
      <c r="BI49" s="3"/>
      <c r="BK49" s="3"/>
      <c r="BL49" s="3"/>
      <c r="BM49" s="3"/>
      <c r="BN49" s="3"/>
      <c r="BO49" s="3"/>
      <c r="BQ49" s="3"/>
      <c r="BR49" s="3"/>
      <c r="BS49" s="3"/>
      <c r="BT49" s="3"/>
      <c r="BU49" s="3"/>
      <c r="BW49" s="3"/>
      <c r="BX49" s="3"/>
      <c r="BY49" s="3"/>
      <c r="BZ49" s="3"/>
      <c r="CA49" s="3"/>
      <c r="CD49" s="3"/>
      <c r="CE49" s="3"/>
      <c r="CF49" s="3"/>
      <c r="CG49" s="3"/>
      <c r="CH49" s="3"/>
      <c r="CK49" s="3"/>
      <c r="CL49" s="3"/>
      <c r="CM49" s="3"/>
      <c r="CN49" s="3"/>
      <c r="CO49" s="3"/>
      <c r="CQ49" s="3"/>
      <c r="CR49" s="3"/>
      <c r="CS49" s="3"/>
      <c r="CT49" s="3"/>
      <c r="CU49" s="3"/>
      <c r="CW49" s="3"/>
      <c r="CX49" s="3"/>
      <c r="CY49" s="3"/>
      <c r="CZ49" s="3"/>
      <c r="DA49" s="3"/>
      <c r="DC49" s="3"/>
      <c r="DD49" s="3"/>
      <c r="DE49" s="3"/>
      <c r="DF49" s="3"/>
      <c r="DG49" s="3"/>
      <c r="DI49" s="3"/>
      <c r="DJ49" s="3"/>
      <c r="DK49" s="3"/>
      <c r="DL49" s="3"/>
      <c r="DM49" s="3"/>
      <c r="DP49" s="3"/>
      <c r="DQ49" s="3"/>
      <c r="DR49" s="3"/>
      <c r="DS49" s="3"/>
      <c r="DT49" s="3"/>
    </row>
    <row r="50" spans="2:124" x14ac:dyDescent="0.25">
      <c r="B50" s="41" t="s">
        <v>46</v>
      </c>
      <c r="C50" s="30">
        <v>7476750.7000000002</v>
      </c>
      <c r="D50" s="30">
        <f>1342773.11+20476.19</f>
        <v>1363249.3</v>
      </c>
      <c r="E50" s="22">
        <f t="shared" si="106"/>
        <v>8840000</v>
      </c>
      <c r="G50" s="3"/>
      <c r="H50" s="3"/>
      <c r="I50" s="3"/>
      <c r="J50" s="3"/>
      <c r="K50" s="3"/>
      <c r="L50" s="3"/>
      <c r="N50" s="3"/>
      <c r="O50" s="3"/>
      <c r="P50" s="3"/>
      <c r="Q50" s="3"/>
      <c r="R50" s="3"/>
      <c r="T50" s="3"/>
      <c r="U50" s="3"/>
      <c r="V50" s="3"/>
      <c r="W50" s="3"/>
      <c r="X50" s="3"/>
      <c r="Z50" s="3"/>
      <c r="AA50" s="3"/>
      <c r="AB50" s="3"/>
      <c r="AC50" s="3"/>
      <c r="AD50" s="3"/>
      <c r="AF50" s="3"/>
      <c r="AG50" s="3"/>
      <c r="AH50" s="3"/>
      <c r="AI50" s="3"/>
      <c r="AJ50" s="3"/>
      <c r="AL50" s="3"/>
      <c r="AM50" s="3"/>
      <c r="AN50" s="3"/>
      <c r="AO50" s="3"/>
      <c r="AP50" s="3"/>
      <c r="AR50" s="3"/>
      <c r="AS50" s="3"/>
      <c r="AT50" s="3"/>
      <c r="AU50" s="3"/>
      <c r="AV50" s="3"/>
      <c r="AY50" s="3"/>
      <c r="AZ50" s="3"/>
      <c r="BA50" s="3"/>
      <c r="BB50" s="3"/>
      <c r="BC50" s="3"/>
      <c r="BE50" s="3"/>
      <c r="BF50" s="3"/>
      <c r="BG50" s="3"/>
      <c r="BH50" s="3"/>
      <c r="BI50" s="3"/>
      <c r="BK50" s="3"/>
      <c r="BL50" s="3"/>
      <c r="BM50" s="3"/>
      <c r="BN50" s="3"/>
      <c r="BO50" s="3"/>
      <c r="BQ50" s="3"/>
      <c r="BR50" s="3"/>
      <c r="BS50" s="3"/>
      <c r="BT50" s="3"/>
      <c r="BU50" s="3"/>
      <c r="BW50" s="3"/>
      <c r="BX50" s="3"/>
      <c r="BY50" s="3"/>
      <c r="BZ50" s="3"/>
      <c r="CA50" s="3"/>
      <c r="CD50" s="3"/>
      <c r="CE50" s="3"/>
      <c r="CF50" s="3"/>
      <c r="CG50" s="3"/>
      <c r="CH50" s="3"/>
      <c r="CK50" s="3"/>
      <c r="CL50" s="3"/>
      <c r="CM50" s="3"/>
      <c r="CN50" s="3"/>
      <c r="CO50" s="3"/>
      <c r="CQ50" s="3"/>
      <c r="CR50" s="3"/>
      <c r="CS50" s="3"/>
      <c r="CT50" s="3"/>
      <c r="CU50" s="3"/>
      <c r="CW50" s="3"/>
      <c r="CX50" s="3"/>
      <c r="CY50" s="3"/>
      <c r="CZ50" s="3"/>
      <c r="DA50" s="3"/>
      <c r="DC50" s="3"/>
      <c r="DD50" s="3"/>
      <c r="DE50" s="3"/>
      <c r="DF50" s="3"/>
      <c r="DG50" s="3"/>
      <c r="DI50" s="3"/>
      <c r="DJ50" s="3"/>
      <c r="DK50" s="3"/>
      <c r="DL50" s="3"/>
      <c r="DM50" s="3"/>
      <c r="DP50" s="3"/>
      <c r="DQ50" s="3"/>
      <c r="DR50" s="3"/>
      <c r="DS50" s="3"/>
      <c r="DT50" s="3"/>
    </row>
    <row r="51" spans="2:124" x14ac:dyDescent="0.25">
      <c r="B51" s="41" t="s">
        <v>47</v>
      </c>
      <c r="C51" s="30">
        <v>1983193.28</v>
      </c>
      <c r="D51" s="30">
        <v>376806.72</v>
      </c>
      <c r="E51" s="22">
        <f t="shared" si="106"/>
        <v>2360000</v>
      </c>
      <c r="G51" s="3"/>
      <c r="H51" s="3"/>
      <c r="I51" s="3"/>
      <c r="J51" s="3"/>
      <c r="K51" s="3"/>
      <c r="L51" s="3"/>
      <c r="N51" s="3"/>
      <c r="O51" s="3"/>
      <c r="P51" s="3"/>
      <c r="Q51" s="3"/>
      <c r="R51" s="3"/>
      <c r="T51" s="3"/>
      <c r="U51" s="3"/>
      <c r="V51" s="3"/>
      <c r="W51" s="3"/>
      <c r="X51" s="3"/>
      <c r="Z51" s="3"/>
      <c r="AA51" s="3"/>
      <c r="AB51" s="3"/>
      <c r="AC51" s="3"/>
      <c r="AD51" s="3"/>
      <c r="AF51" s="3"/>
      <c r="AG51" s="3"/>
      <c r="AH51" s="3"/>
      <c r="AI51" s="3"/>
      <c r="AJ51" s="3"/>
      <c r="AL51" s="3"/>
      <c r="AM51" s="3"/>
      <c r="AN51" s="3"/>
      <c r="AO51" s="3"/>
      <c r="AP51" s="3"/>
      <c r="AR51" s="3"/>
      <c r="AS51" s="3"/>
      <c r="AT51" s="3"/>
      <c r="AU51" s="3"/>
      <c r="AV51" s="3"/>
      <c r="AY51" s="3"/>
      <c r="AZ51" s="3"/>
      <c r="BA51" s="3"/>
      <c r="BB51" s="3"/>
      <c r="BC51" s="3"/>
      <c r="BE51" s="3"/>
      <c r="BF51" s="3"/>
      <c r="BG51" s="3"/>
      <c r="BH51" s="3"/>
      <c r="BI51" s="3"/>
      <c r="BK51" s="3"/>
      <c r="BL51" s="3"/>
      <c r="BM51" s="3"/>
      <c r="BN51" s="3"/>
      <c r="BO51" s="3"/>
      <c r="BQ51" s="3"/>
      <c r="BR51" s="3"/>
      <c r="BS51" s="3"/>
      <c r="BT51" s="3"/>
      <c r="BU51" s="3"/>
      <c r="BW51" s="3"/>
      <c r="BX51" s="3"/>
      <c r="BY51" s="3"/>
      <c r="BZ51" s="3"/>
      <c r="CA51" s="3"/>
      <c r="CD51" s="3"/>
      <c r="CE51" s="3"/>
      <c r="CF51" s="3"/>
      <c r="CG51" s="3"/>
      <c r="CH51" s="3"/>
      <c r="CK51" s="3"/>
      <c r="CL51" s="3"/>
      <c r="CM51" s="3"/>
      <c r="CN51" s="3"/>
      <c r="CO51" s="3"/>
      <c r="CQ51" s="3"/>
      <c r="CR51" s="3"/>
      <c r="CS51" s="3"/>
      <c r="CT51" s="3"/>
      <c r="CU51" s="3"/>
      <c r="CW51" s="3"/>
      <c r="CX51" s="3"/>
      <c r="CY51" s="3"/>
      <c r="CZ51" s="3"/>
      <c r="DA51" s="3"/>
      <c r="DC51" s="3"/>
      <c r="DD51" s="3"/>
      <c r="DE51" s="3"/>
      <c r="DF51" s="3"/>
      <c r="DG51" s="3"/>
      <c r="DI51" s="3"/>
      <c r="DJ51" s="3"/>
      <c r="DK51" s="3"/>
      <c r="DL51" s="3"/>
      <c r="DM51" s="3"/>
      <c r="DP51" s="3"/>
      <c r="DQ51" s="3"/>
      <c r="DR51" s="3"/>
      <c r="DS51" s="3"/>
      <c r="DT51" s="3"/>
    </row>
    <row r="52" spans="2:124" x14ac:dyDescent="0.25">
      <c r="B52" s="41" t="s">
        <v>48</v>
      </c>
      <c r="C52" s="30">
        <v>1088235.29</v>
      </c>
      <c r="D52" s="30">
        <v>206764.71</v>
      </c>
      <c r="E52" s="22">
        <f t="shared" si="106"/>
        <v>1295000</v>
      </c>
      <c r="G52" s="3"/>
      <c r="H52" s="3"/>
      <c r="I52" s="3"/>
      <c r="J52" s="3"/>
      <c r="K52" s="3"/>
      <c r="L52" s="3"/>
      <c r="N52" s="3"/>
      <c r="O52" s="3"/>
      <c r="P52" s="3"/>
      <c r="Q52" s="3"/>
      <c r="R52" s="3"/>
      <c r="T52" s="3"/>
      <c r="U52" s="3"/>
      <c r="V52" s="3"/>
      <c r="W52" s="3"/>
      <c r="X52" s="3"/>
      <c r="Z52" s="3"/>
      <c r="AA52" s="3"/>
      <c r="AB52" s="3"/>
      <c r="AC52" s="3"/>
      <c r="AD52" s="3"/>
      <c r="AF52" s="3"/>
      <c r="AG52" s="3"/>
      <c r="AH52" s="3"/>
      <c r="AI52" s="3"/>
      <c r="AJ52" s="3"/>
      <c r="AL52" s="3"/>
      <c r="AM52" s="3"/>
      <c r="AN52" s="3"/>
      <c r="AO52" s="3"/>
      <c r="AP52" s="3"/>
      <c r="AR52" s="3"/>
      <c r="AS52" s="3"/>
      <c r="AT52" s="3"/>
      <c r="AU52" s="3"/>
      <c r="AV52" s="3"/>
      <c r="AY52" s="3"/>
      <c r="AZ52" s="3"/>
      <c r="BA52" s="3"/>
      <c r="BB52" s="3"/>
      <c r="BC52" s="3"/>
      <c r="BE52" s="3"/>
      <c r="BF52" s="3"/>
      <c r="BG52" s="3"/>
      <c r="BH52" s="3"/>
      <c r="BI52" s="3"/>
      <c r="BK52" s="3"/>
      <c r="BL52" s="3"/>
      <c r="BM52" s="3"/>
      <c r="BN52" s="3"/>
      <c r="BO52" s="3"/>
      <c r="BQ52" s="3"/>
      <c r="BR52" s="3"/>
      <c r="BS52" s="3"/>
      <c r="BT52" s="3"/>
      <c r="BU52" s="3"/>
      <c r="BW52" s="3"/>
      <c r="BX52" s="3"/>
      <c r="BY52" s="3"/>
      <c r="BZ52" s="3"/>
      <c r="CA52" s="3"/>
      <c r="CD52" s="3"/>
      <c r="CE52" s="3"/>
      <c r="CF52" s="3"/>
      <c r="CG52" s="3"/>
      <c r="CH52" s="3"/>
      <c r="CK52" s="3"/>
      <c r="CL52" s="3"/>
      <c r="CM52" s="3"/>
      <c r="CN52" s="3"/>
      <c r="CO52" s="3"/>
      <c r="CQ52" s="3"/>
      <c r="CR52" s="3"/>
      <c r="CS52" s="3"/>
      <c r="CT52" s="3"/>
      <c r="CU52" s="3"/>
      <c r="CW52" s="3"/>
      <c r="CX52" s="3"/>
      <c r="CY52" s="3"/>
      <c r="CZ52" s="3"/>
      <c r="DA52" s="3"/>
      <c r="DC52" s="3"/>
      <c r="DD52" s="3"/>
      <c r="DE52" s="3"/>
      <c r="DF52" s="3"/>
      <c r="DG52" s="3"/>
      <c r="DI52" s="3"/>
      <c r="DJ52" s="3"/>
      <c r="DK52" s="3"/>
      <c r="DL52" s="3"/>
      <c r="DM52" s="3"/>
      <c r="DP52" s="3"/>
      <c r="DQ52" s="3"/>
      <c r="DR52" s="3"/>
      <c r="DS52" s="3"/>
      <c r="DT52" s="3"/>
    </row>
    <row r="53" spans="2:124" x14ac:dyDescent="0.25">
      <c r="B53" s="41" t="s">
        <v>49</v>
      </c>
      <c r="C53" s="30">
        <v>2959663.87</v>
      </c>
      <c r="D53" s="30">
        <v>562336.13</v>
      </c>
      <c r="E53" s="22">
        <f t="shared" si="106"/>
        <v>3522000</v>
      </c>
      <c r="G53" s="3"/>
      <c r="H53" s="3"/>
      <c r="I53" s="3"/>
      <c r="J53" s="3"/>
      <c r="K53" s="3"/>
      <c r="L53" s="3"/>
      <c r="N53" s="3"/>
      <c r="O53" s="3"/>
      <c r="P53" s="3"/>
      <c r="Q53" s="3"/>
      <c r="R53" s="3"/>
      <c r="T53" s="3"/>
      <c r="U53" s="3"/>
      <c r="V53" s="3"/>
      <c r="W53" s="3"/>
      <c r="X53" s="3"/>
      <c r="Z53" s="3"/>
      <c r="AA53" s="3"/>
      <c r="AB53" s="3"/>
      <c r="AC53" s="3"/>
      <c r="AD53" s="3"/>
      <c r="AF53" s="3"/>
      <c r="AG53" s="3"/>
      <c r="AH53" s="3"/>
      <c r="AI53" s="3"/>
      <c r="AJ53" s="3"/>
      <c r="AL53" s="3"/>
      <c r="AM53" s="3"/>
      <c r="AN53" s="3"/>
      <c r="AO53" s="3"/>
      <c r="AP53" s="3"/>
      <c r="AR53" s="3"/>
      <c r="AS53" s="3"/>
      <c r="AT53" s="3"/>
      <c r="AU53" s="3"/>
      <c r="AV53" s="3"/>
      <c r="AY53" s="3"/>
      <c r="AZ53" s="3"/>
      <c r="BA53" s="3"/>
      <c r="BB53" s="3"/>
      <c r="BC53" s="3"/>
      <c r="BE53" s="3"/>
      <c r="BF53" s="3"/>
      <c r="BG53" s="3"/>
      <c r="BH53" s="3"/>
      <c r="BI53" s="3"/>
      <c r="BK53" s="3"/>
      <c r="BL53" s="3"/>
      <c r="BM53" s="3"/>
      <c r="BN53" s="3"/>
      <c r="BO53" s="3"/>
      <c r="BQ53" s="3"/>
      <c r="BR53" s="3"/>
      <c r="BS53" s="3"/>
      <c r="BT53" s="3"/>
      <c r="BU53" s="3"/>
      <c r="BW53" s="3"/>
      <c r="BX53" s="3"/>
      <c r="BY53" s="3"/>
      <c r="BZ53" s="3"/>
      <c r="CA53" s="3"/>
      <c r="CD53" s="3"/>
      <c r="CE53" s="3"/>
      <c r="CF53" s="3"/>
      <c r="CG53" s="3"/>
      <c r="CH53" s="3"/>
      <c r="CK53" s="3"/>
      <c r="CL53" s="3"/>
      <c r="CM53" s="3"/>
      <c r="CN53" s="3"/>
      <c r="CO53" s="3"/>
      <c r="CQ53" s="3"/>
      <c r="CR53" s="3"/>
      <c r="CS53" s="3"/>
      <c r="CT53" s="3"/>
      <c r="CU53" s="3"/>
      <c r="CW53" s="3"/>
      <c r="CX53" s="3"/>
      <c r="CY53" s="3"/>
      <c r="CZ53" s="3"/>
      <c r="DA53" s="3"/>
      <c r="DC53" s="3"/>
      <c r="DD53" s="3"/>
      <c r="DE53" s="3"/>
      <c r="DF53" s="3"/>
      <c r="DG53" s="3"/>
      <c r="DI53" s="3"/>
      <c r="DJ53" s="3"/>
      <c r="DK53" s="3"/>
      <c r="DL53" s="3"/>
      <c r="DM53" s="3"/>
      <c r="DP53" s="3"/>
      <c r="DQ53" s="3"/>
      <c r="DR53" s="3"/>
      <c r="DS53" s="3"/>
      <c r="DT53" s="3"/>
    </row>
    <row r="54" spans="2:124" x14ac:dyDescent="0.25">
      <c r="B54" s="41" t="s">
        <v>50</v>
      </c>
      <c r="C54" s="30">
        <v>4105042.02</v>
      </c>
      <c r="D54" s="30">
        <v>779957.98</v>
      </c>
      <c r="E54" s="22">
        <f t="shared" si="106"/>
        <v>4885000</v>
      </c>
      <c r="G54" s="3"/>
      <c r="H54" s="3"/>
      <c r="I54" s="3"/>
      <c r="J54" s="3"/>
      <c r="K54" s="3"/>
      <c r="L54" s="3"/>
      <c r="N54" s="3"/>
      <c r="O54" s="3"/>
      <c r="P54" s="3"/>
      <c r="Q54" s="3"/>
      <c r="R54" s="3"/>
      <c r="T54" s="3"/>
      <c r="U54" s="3"/>
      <c r="V54" s="3"/>
      <c r="W54" s="3"/>
      <c r="X54" s="3"/>
      <c r="Z54" s="3"/>
      <c r="AA54" s="3"/>
      <c r="AB54" s="3"/>
      <c r="AC54" s="3"/>
      <c r="AD54" s="3"/>
      <c r="AF54" s="3"/>
      <c r="AG54" s="3"/>
      <c r="AH54" s="3"/>
      <c r="AI54" s="3"/>
      <c r="AJ54" s="3"/>
      <c r="AL54" s="3"/>
      <c r="AM54" s="3"/>
      <c r="AN54" s="3"/>
      <c r="AO54" s="3"/>
      <c r="AP54" s="3"/>
      <c r="AR54" s="3"/>
      <c r="AS54" s="3"/>
      <c r="AT54" s="3"/>
      <c r="AU54" s="3"/>
      <c r="AV54" s="3"/>
      <c r="AY54" s="3"/>
      <c r="AZ54" s="3"/>
      <c r="BA54" s="3"/>
      <c r="BB54" s="3"/>
      <c r="BC54" s="3"/>
      <c r="BE54" s="3"/>
      <c r="BF54" s="3"/>
      <c r="BG54" s="3"/>
      <c r="BH54" s="3"/>
      <c r="BI54" s="3"/>
      <c r="BK54" s="3"/>
      <c r="BL54" s="3"/>
      <c r="BM54" s="3"/>
      <c r="BN54" s="3"/>
      <c r="BO54" s="3"/>
      <c r="BQ54" s="3"/>
      <c r="BR54" s="3"/>
      <c r="BS54" s="3"/>
      <c r="BT54" s="3"/>
      <c r="BU54" s="3"/>
      <c r="BW54" s="3"/>
      <c r="BX54" s="3"/>
      <c r="BY54" s="3"/>
      <c r="BZ54" s="3"/>
      <c r="CA54" s="3"/>
      <c r="CD54" s="3"/>
      <c r="CE54" s="3"/>
      <c r="CF54" s="3"/>
      <c r="CG54" s="3"/>
      <c r="CH54" s="3"/>
      <c r="CK54" s="3"/>
      <c r="CL54" s="3"/>
      <c r="CM54" s="3"/>
      <c r="CN54" s="3"/>
      <c r="CO54" s="3"/>
      <c r="CQ54" s="3"/>
      <c r="CR54" s="3"/>
      <c r="CS54" s="3"/>
      <c r="CT54" s="3"/>
      <c r="CU54" s="3"/>
      <c r="CW54" s="3"/>
      <c r="CX54" s="3"/>
      <c r="CY54" s="3"/>
      <c r="CZ54" s="3"/>
      <c r="DA54" s="3"/>
      <c r="DC54" s="3"/>
      <c r="DD54" s="3"/>
      <c r="DE54" s="3"/>
      <c r="DF54" s="3"/>
      <c r="DG54" s="3"/>
      <c r="DI54" s="3"/>
      <c r="DJ54" s="3"/>
      <c r="DK54" s="3"/>
      <c r="DL54" s="3"/>
      <c r="DM54" s="3"/>
      <c r="DP54" s="3"/>
      <c r="DQ54" s="3"/>
      <c r="DR54" s="3"/>
      <c r="DS54" s="3"/>
      <c r="DT54" s="3"/>
    </row>
    <row r="55" spans="2:124" x14ac:dyDescent="0.25">
      <c r="B55" s="41" t="s">
        <v>51</v>
      </c>
      <c r="C55" s="30">
        <v>5802773.1100000003</v>
      </c>
      <c r="D55" s="30">
        <v>1102526.8899999999</v>
      </c>
      <c r="E55" s="22">
        <f t="shared" si="106"/>
        <v>6905300</v>
      </c>
      <c r="G55" s="3"/>
      <c r="H55" s="3"/>
      <c r="I55" s="3"/>
      <c r="J55" s="3"/>
      <c r="K55" s="3"/>
      <c r="L55" s="3"/>
      <c r="N55" s="3"/>
      <c r="O55" s="3"/>
      <c r="P55" s="3"/>
      <c r="Q55" s="3"/>
      <c r="R55" s="3"/>
      <c r="T55" s="3"/>
      <c r="U55" s="3"/>
      <c r="V55" s="3"/>
      <c r="W55" s="3"/>
      <c r="X55" s="3"/>
      <c r="Z55" s="3"/>
      <c r="AA55" s="3"/>
      <c r="AB55" s="3"/>
      <c r="AC55" s="3"/>
      <c r="AD55" s="3"/>
      <c r="AF55" s="3"/>
      <c r="AG55" s="3"/>
      <c r="AH55" s="3"/>
      <c r="AI55" s="3"/>
      <c r="AJ55" s="3"/>
      <c r="AL55" s="3"/>
      <c r="AM55" s="3"/>
      <c r="AN55" s="3"/>
      <c r="AO55" s="3"/>
      <c r="AP55" s="3"/>
      <c r="AR55" s="3"/>
      <c r="AS55" s="3"/>
      <c r="AT55" s="3"/>
      <c r="AU55" s="3"/>
      <c r="AV55" s="3"/>
      <c r="AY55" s="3"/>
      <c r="AZ55" s="3"/>
      <c r="BA55" s="3"/>
      <c r="BB55" s="3"/>
      <c r="BC55" s="3"/>
      <c r="BE55" s="3"/>
      <c r="BF55" s="3"/>
      <c r="BG55" s="3"/>
      <c r="BH55" s="3"/>
      <c r="BI55" s="3"/>
      <c r="BK55" s="3"/>
      <c r="BL55" s="3"/>
      <c r="BM55" s="3"/>
      <c r="BN55" s="3"/>
      <c r="BO55" s="3"/>
      <c r="BQ55" s="3"/>
      <c r="BR55" s="3"/>
      <c r="BS55" s="3"/>
      <c r="BT55" s="3"/>
      <c r="BU55" s="3"/>
      <c r="BW55" s="3"/>
      <c r="BX55" s="3"/>
      <c r="BY55" s="3"/>
      <c r="BZ55" s="3"/>
      <c r="CA55" s="3"/>
      <c r="CD55" s="3"/>
      <c r="CE55" s="3"/>
      <c r="CF55" s="3"/>
      <c r="CG55" s="3"/>
      <c r="CH55" s="3"/>
      <c r="CK55" s="3"/>
      <c r="CL55" s="3"/>
      <c r="CM55" s="3"/>
      <c r="CN55" s="3"/>
      <c r="CO55" s="3"/>
      <c r="CQ55" s="3"/>
      <c r="CR55" s="3"/>
      <c r="CS55" s="3"/>
      <c r="CT55" s="3"/>
      <c r="CU55" s="3"/>
      <c r="CW55" s="3"/>
      <c r="CX55" s="3"/>
      <c r="CY55" s="3"/>
      <c r="CZ55" s="3"/>
      <c r="DA55" s="3"/>
      <c r="DC55" s="3"/>
      <c r="DD55" s="3"/>
      <c r="DE55" s="3"/>
      <c r="DF55" s="3"/>
      <c r="DG55" s="3"/>
      <c r="DI55" s="3"/>
      <c r="DJ55" s="3"/>
      <c r="DK55" s="3"/>
      <c r="DL55" s="3"/>
      <c r="DM55" s="3"/>
      <c r="DP55" s="3"/>
      <c r="DQ55" s="3"/>
      <c r="DR55" s="3"/>
      <c r="DS55" s="3"/>
      <c r="DT55" s="3"/>
    </row>
    <row r="56" spans="2:124" x14ac:dyDescent="0.25">
      <c r="B56" s="41" t="s">
        <v>52</v>
      </c>
      <c r="C56" s="30">
        <v>1777310.92</v>
      </c>
      <c r="D56" s="30">
        <v>337689.08</v>
      </c>
      <c r="E56" s="22">
        <f t="shared" si="106"/>
        <v>2115000</v>
      </c>
      <c r="G56" s="3"/>
      <c r="H56" s="3"/>
      <c r="I56" s="3"/>
      <c r="J56" s="3"/>
      <c r="K56" s="3"/>
      <c r="L56" s="3"/>
      <c r="N56" s="3"/>
      <c r="O56" s="3"/>
      <c r="P56" s="3"/>
      <c r="Q56" s="3"/>
      <c r="R56" s="3"/>
      <c r="T56" s="3"/>
      <c r="U56" s="3"/>
      <c r="V56" s="3"/>
      <c r="W56" s="3"/>
      <c r="X56" s="3"/>
      <c r="Z56" s="3"/>
      <c r="AA56" s="3"/>
      <c r="AB56" s="3"/>
      <c r="AC56" s="3"/>
      <c r="AD56" s="3"/>
      <c r="AF56" s="3"/>
      <c r="AG56" s="3"/>
      <c r="AH56" s="3"/>
      <c r="AI56" s="3"/>
      <c r="AJ56" s="3"/>
      <c r="AL56" s="3"/>
      <c r="AM56" s="3"/>
      <c r="AN56" s="3"/>
      <c r="AO56" s="3"/>
      <c r="AP56" s="3"/>
      <c r="AR56" s="3"/>
      <c r="AS56" s="3"/>
      <c r="AT56" s="3"/>
      <c r="AU56" s="3"/>
      <c r="AV56" s="3"/>
      <c r="AY56" s="3"/>
      <c r="AZ56" s="3"/>
      <c r="BA56" s="3"/>
      <c r="BB56" s="3"/>
      <c r="BC56" s="3"/>
      <c r="BE56" s="3"/>
      <c r="BF56" s="3"/>
      <c r="BG56" s="3"/>
      <c r="BH56" s="3"/>
      <c r="BI56" s="3"/>
      <c r="BK56" s="3"/>
      <c r="BL56" s="3"/>
      <c r="BM56" s="3"/>
      <c r="BN56" s="3"/>
      <c r="BO56" s="3"/>
      <c r="BQ56" s="3"/>
      <c r="BR56" s="3"/>
      <c r="BS56" s="3"/>
      <c r="BT56" s="3"/>
      <c r="BU56" s="3"/>
      <c r="BW56" s="3"/>
      <c r="BX56" s="3"/>
      <c r="BY56" s="3"/>
      <c r="BZ56" s="3"/>
      <c r="CA56" s="3"/>
      <c r="CD56" s="3"/>
      <c r="CE56" s="3"/>
      <c r="CF56" s="3"/>
      <c r="CG56" s="3"/>
      <c r="CH56" s="3"/>
      <c r="CK56" s="3"/>
      <c r="CL56" s="3"/>
      <c r="CM56" s="3"/>
      <c r="CN56" s="3"/>
      <c r="CO56" s="3"/>
      <c r="CQ56" s="3"/>
      <c r="CR56" s="3"/>
      <c r="CS56" s="3"/>
      <c r="CT56" s="3"/>
      <c r="CU56" s="3"/>
      <c r="CW56" s="3"/>
      <c r="CX56" s="3"/>
      <c r="CY56" s="3"/>
      <c r="CZ56" s="3"/>
      <c r="DA56" s="3"/>
      <c r="DC56" s="3"/>
      <c r="DD56" s="3"/>
      <c r="DE56" s="3"/>
      <c r="DF56" s="3"/>
      <c r="DG56" s="3"/>
      <c r="DI56" s="3"/>
      <c r="DJ56" s="3"/>
      <c r="DK56" s="3"/>
      <c r="DL56" s="3"/>
      <c r="DM56" s="3"/>
      <c r="DP56" s="3"/>
      <c r="DQ56" s="3"/>
      <c r="DR56" s="3"/>
      <c r="DS56" s="3"/>
      <c r="DT56" s="3"/>
    </row>
    <row r="57" spans="2:124" x14ac:dyDescent="0.25">
      <c r="B57" s="41" t="s">
        <v>53</v>
      </c>
      <c r="C57" s="30">
        <v>6468319.3300000001</v>
      </c>
      <c r="D57" s="30">
        <v>1228980.67</v>
      </c>
      <c r="E57" s="22">
        <f t="shared" si="106"/>
        <v>7697300</v>
      </c>
      <c r="G57" s="3"/>
      <c r="H57" s="3"/>
      <c r="I57" s="3"/>
      <c r="J57" s="3"/>
      <c r="K57" s="3"/>
      <c r="L57" s="3"/>
      <c r="N57" s="3"/>
      <c r="O57" s="3"/>
      <c r="P57" s="3"/>
      <c r="Q57" s="3"/>
      <c r="R57" s="3"/>
      <c r="T57" s="3"/>
      <c r="U57" s="3"/>
      <c r="V57" s="3"/>
      <c r="W57" s="3"/>
      <c r="X57" s="3"/>
      <c r="Z57" s="3"/>
      <c r="AA57" s="3"/>
      <c r="AB57" s="3"/>
      <c r="AC57" s="3"/>
      <c r="AD57" s="3"/>
      <c r="AF57" s="3"/>
      <c r="AG57" s="3"/>
      <c r="AH57" s="3"/>
      <c r="AI57" s="3"/>
      <c r="AJ57" s="3"/>
      <c r="AL57" s="3"/>
      <c r="AM57" s="3"/>
      <c r="AN57" s="3"/>
      <c r="AO57" s="3"/>
      <c r="AP57" s="3"/>
      <c r="AR57" s="3"/>
      <c r="AS57" s="3"/>
      <c r="AT57" s="3"/>
      <c r="AU57" s="3"/>
      <c r="AV57" s="3"/>
      <c r="AY57" s="3"/>
      <c r="AZ57" s="3"/>
      <c r="BA57" s="3"/>
      <c r="BB57" s="3"/>
      <c r="BC57" s="3"/>
      <c r="BE57" s="3"/>
      <c r="BF57" s="3"/>
      <c r="BG57" s="3"/>
      <c r="BH57" s="3"/>
      <c r="BI57" s="3"/>
      <c r="BK57" s="3"/>
      <c r="BL57" s="3"/>
      <c r="BM57" s="3"/>
      <c r="BN57" s="3"/>
      <c r="BO57" s="3"/>
      <c r="BQ57" s="3"/>
      <c r="BR57" s="3"/>
      <c r="BS57" s="3"/>
      <c r="BT57" s="3"/>
      <c r="BU57" s="3"/>
      <c r="BW57" s="3"/>
      <c r="BX57" s="3"/>
      <c r="BY57" s="3"/>
      <c r="BZ57" s="3"/>
      <c r="CA57" s="3"/>
      <c r="CD57" s="3"/>
      <c r="CE57" s="3"/>
      <c r="CF57" s="3"/>
      <c r="CG57" s="3"/>
      <c r="CH57" s="3"/>
      <c r="CK57" s="3"/>
      <c r="CL57" s="3"/>
      <c r="CM57" s="3"/>
      <c r="CN57" s="3"/>
      <c r="CO57" s="3"/>
      <c r="CQ57" s="3"/>
      <c r="CR57" s="3"/>
      <c r="CS57" s="3"/>
      <c r="CT57" s="3"/>
      <c r="CU57" s="3"/>
      <c r="CW57" s="3"/>
      <c r="CX57" s="3"/>
      <c r="CY57" s="3"/>
      <c r="CZ57" s="3"/>
      <c r="DA57" s="3"/>
      <c r="DC57" s="3"/>
      <c r="DD57" s="3"/>
      <c r="DE57" s="3"/>
      <c r="DF57" s="3"/>
      <c r="DG57" s="3"/>
      <c r="DI57" s="3"/>
      <c r="DJ57" s="3"/>
      <c r="DK57" s="3"/>
      <c r="DL57" s="3"/>
      <c r="DM57" s="3"/>
      <c r="DP57" s="3"/>
      <c r="DQ57" s="3"/>
      <c r="DR57" s="3"/>
      <c r="DS57" s="3"/>
      <c r="DT57" s="3"/>
    </row>
    <row r="58" spans="2:124" x14ac:dyDescent="0.25">
      <c r="B58" s="41" t="s">
        <v>54</v>
      </c>
      <c r="C58" s="30">
        <v>7224705.8799999999</v>
      </c>
      <c r="D58" s="30">
        <v>1372694.12</v>
      </c>
      <c r="E58" s="22">
        <f t="shared" si="106"/>
        <v>8597400</v>
      </c>
      <c r="G58" s="3"/>
      <c r="H58" s="3"/>
      <c r="I58" s="3"/>
      <c r="J58" s="3"/>
      <c r="K58" s="3"/>
      <c r="L58" s="3"/>
      <c r="N58" s="3"/>
      <c r="O58" s="3"/>
      <c r="P58" s="3"/>
      <c r="Q58" s="3"/>
      <c r="R58" s="3"/>
      <c r="T58" s="3"/>
      <c r="U58" s="3"/>
      <c r="V58" s="3"/>
      <c r="W58" s="3"/>
      <c r="X58" s="3"/>
      <c r="Z58" s="3"/>
      <c r="AA58" s="3"/>
      <c r="AB58" s="3"/>
      <c r="AC58" s="3"/>
      <c r="AD58" s="3"/>
      <c r="AF58" s="3"/>
      <c r="AG58" s="3"/>
      <c r="AH58" s="3"/>
      <c r="AI58" s="3"/>
      <c r="AJ58" s="3"/>
      <c r="AL58" s="3"/>
      <c r="AM58" s="3"/>
      <c r="AN58" s="3"/>
      <c r="AO58" s="3"/>
      <c r="AP58" s="3"/>
      <c r="AR58" s="3"/>
      <c r="AS58" s="3"/>
      <c r="AT58" s="3"/>
      <c r="AU58" s="3"/>
      <c r="AV58" s="3"/>
      <c r="AY58" s="3"/>
      <c r="AZ58" s="3"/>
      <c r="BA58" s="3"/>
      <c r="BB58" s="3"/>
      <c r="BC58" s="3"/>
      <c r="BE58" s="3"/>
      <c r="BF58" s="3"/>
      <c r="BG58" s="3"/>
      <c r="BH58" s="3"/>
      <c r="BI58" s="3"/>
      <c r="BK58" s="3"/>
      <c r="BL58" s="3"/>
      <c r="BM58" s="3"/>
      <c r="BN58" s="3"/>
      <c r="BO58" s="3"/>
      <c r="BQ58" s="3"/>
      <c r="BR58" s="3"/>
      <c r="BS58" s="3"/>
      <c r="BT58" s="3"/>
      <c r="BU58" s="3"/>
      <c r="BW58" s="3"/>
      <c r="BX58" s="3"/>
      <c r="BY58" s="3"/>
      <c r="BZ58" s="3"/>
      <c r="CA58" s="3"/>
      <c r="CD58" s="3"/>
      <c r="CE58" s="3"/>
      <c r="CF58" s="3"/>
      <c r="CG58" s="3"/>
      <c r="CH58" s="3"/>
      <c r="CK58" s="3"/>
      <c r="CL58" s="3"/>
      <c r="CM58" s="3"/>
      <c r="CN58" s="3"/>
      <c r="CO58" s="3"/>
      <c r="CQ58" s="3"/>
      <c r="CR58" s="3"/>
      <c r="CS58" s="3"/>
      <c r="CT58" s="3"/>
      <c r="CU58" s="3"/>
      <c r="CW58" s="3"/>
      <c r="CX58" s="3"/>
      <c r="CY58" s="3"/>
      <c r="CZ58" s="3"/>
      <c r="DA58" s="3"/>
      <c r="DC58" s="3"/>
      <c r="DD58" s="3"/>
      <c r="DE58" s="3"/>
      <c r="DF58" s="3"/>
      <c r="DG58" s="3"/>
      <c r="DI58" s="3"/>
      <c r="DJ58" s="3"/>
      <c r="DK58" s="3"/>
      <c r="DL58" s="3"/>
      <c r="DM58" s="3"/>
      <c r="DP58" s="3"/>
      <c r="DQ58" s="3"/>
      <c r="DR58" s="3"/>
      <c r="DS58" s="3"/>
      <c r="DT58" s="3"/>
    </row>
    <row r="59" spans="2:124" x14ac:dyDescent="0.25">
      <c r="B59" s="41" t="s">
        <v>55</v>
      </c>
      <c r="C59" s="30">
        <v>9194285.7100000009</v>
      </c>
      <c r="D59" s="30">
        <v>1746914.29</v>
      </c>
      <c r="E59" s="22">
        <f t="shared" si="106"/>
        <v>10941200</v>
      </c>
      <c r="G59" s="3"/>
      <c r="H59" s="3"/>
      <c r="I59" s="3"/>
      <c r="J59" s="3"/>
      <c r="K59" s="3"/>
      <c r="L59" s="3"/>
      <c r="N59" s="3"/>
      <c r="O59" s="3"/>
      <c r="P59" s="3"/>
      <c r="Q59" s="3"/>
      <c r="R59" s="3"/>
      <c r="T59" s="3"/>
      <c r="U59" s="3"/>
      <c r="V59" s="3"/>
      <c r="W59" s="3"/>
      <c r="X59" s="3"/>
      <c r="Z59" s="3"/>
      <c r="AA59" s="3"/>
      <c r="AB59" s="3"/>
      <c r="AC59" s="3"/>
      <c r="AD59" s="3"/>
      <c r="AF59" s="3"/>
      <c r="AG59" s="3"/>
      <c r="AH59" s="3"/>
      <c r="AI59" s="3"/>
      <c r="AJ59" s="3"/>
      <c r="AL59" s="3"/>
      <c r="AM59" s="3"/>
      <c r="AN59" s="3"/>
      <c r="AO59" s="3"/>
      <c r="AP59" s="3"/>
      <c r="AR59" s="3"/>
      <c r="AS59" s="3"/>
      <c r="AT59" s="3"/>
      <c r="AU59" s="3"/>
      <c r="AV59" s="3"/>
      <c r="AY59" s="3"/>
      <c r="AZ59" s="3"/>
      <c r="BA59" s="3"/>
      <c r="BB59" s="3"/>
      <c r="BC59" s="3"/>
      <c r="BE59" s="3"/>
      <c r="BF59" s="3"/>
      <c r="BG59" s="3"/>
      <c r="BH59" s="3"/>
      <c r="BI59" s="3"/>
      <c r="BK59" s="3"/>
      <c r="BL59" s="3"/>
      <c r="BM59" s="3"/>
      <c r="BN59" s="3"/>
      <c r="BO59" s="3"/>
      <c r="BQ59" s="3"/>
      <c r="BR59" s="3"/>
      <c r="BS59" s="3"/>
      <c r="BT59" s="3"/>
      <c r="BU59" s="3"/>
      <c r="BW59" s="3"/>
      <c r="BX59" s="3"/>
      <c r="BY59" s="3"/>
      <c r="BZ59" s="3"/>
      <c r="CA59" s="3"/>
      <c r="CD59" s="3"/>
      <c r="CE59" s="3"/>
      <c r="CF59" s="3"/>
      <c r="CG59" s="3"/>
      <c r="CH59" s="3"/>
      <c r="CK59" s="3"/>
      <c r="CL59" s="3"/>
      <c r="CM59" s="3"/>
      <c r="CN59" s="3"/>
      <c r="CO59" s="3"/>
      <c r="CQ59" s="3"/>
      <c r="CR59" s="3"/>
      <c r="CS59" s="3"/>
      <c r="CT59" s="3"/>
      <c r="CU59" s="3"/>
      <c r="CW59" s="3"/>
      <c r="CX59" s="3"/>
      <c r="CY59" s="3"/>
      <c r="CZ59" s="3"/>
      <c r="DA59" s="3"/>
      <c r="DC59" s="3"/>
      <c r="DD59" s="3"/>
      <c r="DE59" s="3"/>
      <c r="DF59" s="3"/>
      <c r="DG59" s="3"/>
      <c r="DI59" s="3"/>
      <c r="DJ59" s="3"/>
      <c r="DK59" s="3"/>
      <c r="DL59" s="3"/>
      <c r="DM59" s="3"/>
      <c r="DP59" s="3"/>
      <c r="DQ59" s="3"/>
      <c r="DR59" s="3"/>
      <c r="DS59" s="3"/>
      <c r="DT59" s="3"/>
    </row>
    <row r="60" spans="2:124" x14ac:dyDescent="0.25">
      <c r="B60" s="41" t="s">
        <v>56</v>
      </c>
      <c r="C60" s="30">
        <v>7465098.04</v>
      </c>
      <c r="D60" s="30">
        <f>994578.15+15523.81</f>
        <v>1010101.9600000001</v>
      </c>
      <c r="E60" s="22">
        <f t="shared" si="106"/>
        <v>8475200</v>
      </c>
      <c r="G60" s="3"/>
      <c r="H60" s="3"/>
      <c r="I60" s="3"/>
      <c r="J60" s="3"/>
      <c r="K60" s="3"/>
      <c r="L60" s="3"/>
      <c r="N60" s="3"/>
      <c r="O60" s="3"/>
      <c r="P60" s="3"/>
      <c r="Q60" s="3"/>
      <c r="R60" s="3"/>
      <c r="T60" s="3"/>
      <c r="U60" s="3"/>
      <c r="V60" s="3"/>
      <c r="W60" s="3"/>
      <c r="X60" s="3"/>
      <c r="Z60" s="3"/>
      <c r="AA60" s="3"/>
      <c r="AB60" s="3"/>
      <c r="AC60" s="3"/>
      <c r="AD60" s="3"/>
      <c r="AF60" s="3"/>
      <c r="AG60" s="3"/>
      <c r="AH60" s="3"/>
      <c r="AI60" s="3"/>
      <c r="AJ60" s="3"/>
      <c r="AL60" s="3"/>
      <c r="AM60" s="3"/>
      <c r="AN60" s="3"/>
      <c r="AO60" s="3"/>
      <c r="AP60" s="3"/>
      <c r="AR60" s="3"/>
      <c r="AS60" s="3"/>
      <c r="AT60" s="3"/>
      <c r="AU60" s="3"/>
      <c r="AV60" s="3"/>
      <c r="AY60" s="3"/>
      <c r="AZ60" s="3"/>
      <c r="BA60" s="3"/>
      <c r="BB60" s="3"/>
      <c r="BC60" s="3"/>
      <c r="BE60" s="3"/>
      <c r="BF60" s="3"/>
      <c r="BG60" s="3"/>
      <c r="BH60" s="3"/>
      <c r="BI60" s="3"/>
      <c r="BK60" s="3"/>
      <c r="BL60" s="3"/>
      <c r="BM60" s="3"/>
      <c r="BN60" s="3"/>
      <c r="BO60" s="3"/>
      <c r="BQ60" s="3"/>
      <c r="BR60" s="3"/>
      <c r="BS60" s="3"/>
      <c r="BT60" s="3"/>
      <c r="BU60" s="3"/>
      <c r="BW60" s="3"/>
      <c r="BX60" s="3"/>
      <c r="BY60" s="3"/>
      <c r="BZ60" s="3"/>
      <c r="CA60" s="3"/>
      <c r="CD60" s="3"/>
      <c r="CE60" s="3"/>
      <c r="CF60" s="3"/>
      <c r="CG60" s="3"/>
      <c r="CH60" s="3"/>
      <c r="CK60" s="3"/>
      <c r="CL60" s="3"/>
      <c r="CM60" s="3"/>
      <c r="CN60" s="3"/>
      <c r="CO60" s="3"/>
      <c r="CQ60" s="3"/>
      <c r="CR60" s="3"/>
      <c r="CS60" s="3"/>
      <c r="CT60" s="3"/>
      <c r="CU60" s="3"/>
      <c r="CW60" s="3"/>
      <c r="CX60" s="3"/>
      <c r="CY60" s="3"/>
      <c r="CZ60" s="3"/>
      <c r="DA60" s="3"/>
      <c r="DC60" s="3"/>
      <c r="DD60" s="3"/>
      <c r="DE60" s="3"/>
      <c r="DF60" s="3"/>
      <c r="DG60" s="3"/>
      <c r="DI60" s="3"/>
      <c r="DJ60" s="3"/>
      <c r="DK60" s="3"/>
      <c r="DL60" s="3"/>
      <c r="DM60" s="3"/>
      <c r="DP60" s="3"/>
      <c r="DQ60" s="3"/>
      <c r="DR60" s="3"/>
      <c r="DS60" s="3"/>
      <c r="DT60" s="3"/>
    </row>
    <row r="61" spans="2:124" x14ac:dyDescent="0.25">
      <c r="B61" s="41" t="s">
        <v>57</v>
      </c>
      <c r="C61" s="30">
        <v>1889411.76</v>
      </c>
      <c r="D61" s="30">
        <v>358988.24</v>
      </c>
      <c r="E61" s="22">
        <f t="shared" si="106"/>
        <v>2248400</v>
      </c>
      <c r="G61" s="3"/>
      <c r="H61" s="3"/>
      <c r="I61" s="3"/>
      <c r="J61" s="3"/>
      <c r="K61" s="3"/>
      <c r="L61" s="3"/>
      <c r="N61" s="3"/>
      <c r="O61" s="3"/>
      <c r="P61" s="3"/>
      <c r="Q61" s="3"/>
      <c r="R61" s="3"/>
      <c r="T61" s="3"/>
      <c r="U61" s="3"/>
      <c r="V61" s="3"/>
      <c r="W61" s="3"/>
      <c r="X61" s="3"/>
      <c r="Z61" s="3"/>
      <c r="AA61" s="3"/>
      <c r="AB61" s="3"/>
      <c r="AC61" s="3"/>
      <c r="AD61" s="3"/>
      <c r="AF61" s="3"/>
      <c r="AG61" s="3"/>
      <c r="AH61" s="3"/>
      <c r="AI61" s="3"/>
      <c r="AJ61" s="3"/>
      <c r="AL61" s="3"/>
      <c r="AM61" s="3"/>
      <c r="AN61" s="3"/>
      <c r="AO61" s="3"/>
      <c r="AP61" s="3"/>
      <c r="AR61" s="3"/>
      <c r="AS61" s="3"/>
      <c r="AT61" s="3"/>
      <c r="AU61" s="3"/>
      <c r="AV61" s="3"/>
      <c r="AY61" s="3"/>
      <c r="AZ61" s="3"/>
      <c r="BA61" s="3"/>
      <c r="BB61" s="3"/>
      <c r="BC61" s="3"/>
      <c r="BE61" s="3"/>
      <c r="BF61" s="3"/>
      <c r="BG61" s="3"/>
      <c r="BH61" s="3"/>
      <c r="BI61" s="3"/>
      <c r="BK61" s="3"/>
      <c r="BL61" s="3"/>
      <c r="BM61" s="3"/>
      <c r="BN61" s="3"/>
      <c r="BO61" s="3"/>
      <c r="BQ61" s="3"/>
      <c r="BR61" s="3"/>
      <c r="BS61" s="3"/>
      <c r="BT61" s="3"/>
      <c r="BU61" s="3"/>
      <c r="BW61" s="3"/>
      <c r="BX61" s="3"/>
      <c r="BY61" s="3"/>
      <c r="BZ61" s="3"/>
      <c r="CA61" s="3"/>
      <c r="CD61" s="3"/>
      <c r="CE61" s="3"/>
      <c r="CF61" s="3"/>
      <c r="CG61" s="3"/>
      <c r="CH61" s="3"/>
      <c r="CK61" s="3"/>
      <c r="CL61" s="3"/>
      <c r="CM61" s="3"/>
      <c r="CN61" s="3"/>
      <c r="CO61" s="3"/>
      <c r="CQ61" s="3"/>
      <c r="CR61" s="3"/>
      <c r="CS61" s="3"/>
      <c r="CT61" s="3"/>
      <c r="CU61" s="3"/>
      <c r="CW61" s="3"/>
      <c r="CX61" s="3"/>
      <c r="CY61" s="3"/>
      <c r="CZ61" s="3"/>
      <c r="DA61" s="3"/>
      <c r="DC61" s="3"/>
      <c r="DD61" s="3"/>
      <c r="DE61" s="3"/>
      <c r="DF61" s="3"/>
      <c r="DG61" s="3"/>
      <c r="DI61" s="3"/>
      <c r="DJ61" s="3"/>
      <c r="DK61" s="3"/>
      <c r="DL61" s="3"/>
      <c r="DM61" s="3"/>
      <c r="DP61" s="3"/>
      <c r="DQ61" s="3"/>
      <c r="DR61" s="3"/>
      <c r="DS61" s="3"/>
      <c r="DT61" s="3"/>
    </row>
    <row r="62" spans="2:124" x14ac:dyDescent="0.25">
      <c r="B62" s="41" t="s">
        <v>58</v>
      </c>
      <c r="C62" s="30">
        <v>6856134.4500000002</v>
      </c>
      <c r="D62" s="30">
        <v>1302665.55</v>
      </c>
      <c r="E62" s="22">
        <f t="shared" si="106"/>
        <v>8158800</v>
      </c>
      <c r="G62" s="3"/>
      <c r="H62" s="3"/>
      <c r="I62" s="3"/>
      <c r="J62" s="3"/>
      <c r="K62" s="3"/>
      <c r="L62" s="3"/>
      <c r="N62" s="3"/>
      <c r="O62" s="3"/>
      <c r="P62" s="3"/>
      <c r="Q62" s="3"/>
      <c r="R62" s="3"/>
      <c r="T62" s="3"/>
      <c r="U62" s="3"/>
      <c r="V62" s="3"/>
      <c r="W62" s="3"/>
      <c r="X62" s="3"/>
      <c r="Z62" s="3"/>
      <c r="AA62" s="3"/>
      <c r="AB62" s="3"/>
      <c r="AC62" s="3"/>
      <c r="AD62" s="3"/>
      <c r="AF62" s="3"/>
      <c r="AG62" s="3"/>
      <c r="AH62" s="3"/>
      <c r="AI62" s="3"/>
      <c r="AJ62" s="3"/>
      <c r="AL62" s="3"/>
      <c r="AM62" s="3"/>
      <c r="AN62" s="3"/>
      <c r="AO62" s="3"/>
      <c r="AP62" s="3"/>
      <c r="AR62" s="3"/>
      <c r="AS62" s="3"/>
      <c r="AT62" s="3"/>
      <c r="AU62" s="3"/>
      <c r="AV62" s="3"/>
      <c r="AY62" s="3"/>
      <c r="AZ62" s="3"/>
      <c r="BA62" s="3"/>
      <c r="BB62" s="3"/>
      <c r="BC62" s="3"/>
      <c r="BE62" s="3"/>
      <c r="BF62" s="3"/>
      <c r="BG62" s="3"/>
      <c r="BH62" s="3"/>
      <c r="BI62" s="3"/>
      <c r="BK62" s="3"/>
      <c r="BL62" s="3"/>
      <c r="BM62" s="3"/>
      <c r="BN62" s="3"/>
      <c r="BO62" s="3"/>
      <c r="BQ62" s="3"/>
      <c r="BR62" s="3"/>
      <c r="BS62" s="3"/>
      <c r="BT62" s="3"/>
      <c r="BU62" s="3"/>
      <c r="BW62" s="3"/>
      <c r="BX62" s="3"/>
      <c r="BY62" s="3"/>
      <c r="BZ62" s="3"/>
      <c r="CA62" s="3"/>
      <c r="CD62" s="3"/>
      <c r="CE62" s="3"/>
      <c r="CF62" s="3"/>
      <c r="CG62" s="3"/>
      <c r="CH62" s="3"/>
      <c r="CK62" s="3"/>
      <c r="CL62" s="3"/>
      <c r="CM62" s="3"/>
      <c r="CN62" s="3"/>
      <c r="CO62" s="3"/>
      <c r="CQ62" s="3"/>
      <c r="CR62" s="3"/>
      <c r="CS62" s="3"/>
      <c r="CT62" s="3"/>
      <c r="CU62" s="3"/>
      <c r="CW62" s="3"/>
      <c r="CX62" s="3"/>
      <c r="CY62" s="3"/>
      <c r="CZ62" s="3"/>
      <c r="DA62" s="3"/>
      <c r="DC62" s="3"/>
      <c r="DD62" s="3"/>
      <c r="DE62" s="3"/>
      <c r="DF62" s="3"/>
      <c r="DG62" s="3"/>
      <c r="DI62" s="3"/>
      <c r="DJ62" s="3"/>
      <c r="DK62" s="3"/>
      <c r="DL62" s="3"/>
      <c r="DM62" s="3"/>
      <c r="DP62" s="3"/>
      <c r="DQ62" s="3"/>
      <c r="DR62" s="3"/>
      <c r="DS62" s="3"/>
      <c r="DT62" s="3"/>
    </row>
    <row r="63" spans="2:124" x14ac:dyDescent="0.25">
      <c r="B63" s="41" t="s">
        <v>59</v>
      </c>
      <c r="C63" s="30">
        <v>6485701.6799999997</v>
      </c>
      <c r="D63" s="30">
        <v>1219648.32</v>
      </c>
      <c r="E63" s="22">
        <f t="shared" si="106"/>
        <v>7705350</v>
      </c>
      <c r="G63" s="3"/>
      <c r="H63" s="3"/>
      <c r="I63" s="3"/>
      <c r="J63" s="3"/>
      <c r="K63" s="3"/>
      <c r="L63" s="3"/>
      <c r="N63" s="3"/>
      <c r="O63" s="3"/>
      <c r="P63" s="3"/>
      <c r="Q63" s="3"/>
      <c r="R63" s="3"/>
      <c r="T63" s="3"/>
      <c r="U63" s="3"/>
      <c r="V63" s="3"/>
      <c r="W63" s="3"/>
      <c r="X63" s="3"/>
      <c r="Z63" s="3"/>
      <c r="AA63" s="3"/>
      <c r="AB63" s="3"/>
      <c r="AC63" s="3"/>
      <c r="AD63" s="3"/>
      <c r="AF63" s="3"/>
      <c r="AG63" s="3"/>
      <c r="AH63" s="3"/>
      <c r="AI63" s="3"/>
      <c r="AJ63" s="3"/>
      <c r="AL63" s="3"/>
      <c r="AM63" s="3"/>
      <c r="AN63" s="3"/>
      <c r="AO63" s="3"/>
      <c r="AP63" s="3"/>
      <c r="AR63" s="3"/>
      <c r="AS63" s="3"/>
      <c r="AT63" s="3"/>
      <c r="AU63" s="3"/>
      <c r="AV63" s="3"/>
      <c r="AY63" s="3"/>
      <c r="AZ63" s="3"/>
      <c r="BA63" s="3"/>
      <c r="BB63" s="3"/>
      <c r="BC63" s="3"/>
      <c r="BE63" s="3"/>
      <c r="BF63" s="3"/>
      <c r="BG63" s="3"/>
      <c r="BH63" s="3"/>
      <c r="BI63" s="3"/>
      <c r="BK63" s="3"/>
      <c r="BL63" s="3"/>
      <c r="BM63" s="3"/>
      <c r="BN63" s="3"/>
      <c r="BO63" s="3"/>
      <c r="BQ63" s="3"/>
      <c r="BR63" s="3"/>
      <c r="BS63" s="3"/>
      <c r="BT63" s="3"/>
      <c r="BU63" s="3"/>
      <c r="BW63" s="3"/>
      <c r="BX63" s="3"/>
      <c r="BY63" s="3"/>
      <c r="BZ63" s="3"/>
      <c r="CA63" s="3"/>
      <c r="CD63" s="3"/>
      <c r="CE63" s="3"/>
      <c r="CF63" s="3"/>
      <c r="CG63" s="3"/>
      <c r="CH63" s="3"/>
      <c r="CK63" s="3"/>
      <c r="CL63" s="3"/>
      <c r="CM63" s="3"/>
      <c r="CN63" s="3"/>
      <c r="CO63" s="3"/>
      <c r="CQ63" s="3"/>
      <c r="CR63" s="3"/>
      <c r="CS63" s="3"/>
      <c r="CT63" s="3"/>
      <c r="CU63" s="3"/>
      <c r="CW63" s="3"/>
      <c r="CX63" s="3"/>
      <c r="CY63" s="3"/>
      <c r="CZ63" s="3"/>
      <c r="DA63" s="3"/>
      <c r="DC63" s="3"/>
      <c r="DD63" s="3"/>
      <c r="DE63" s="3"/>
      <c r="DF63" s="3"/>
      <c r="DG63" s="3"/>
      <c r="DI63" s="3"/>
      <c r="DJ63" s="3"/>
      <c r="DK63" s="3"/>
      <c r="DL63" s="3"/>
      <c r="DM63" s="3"/>
      <c r="DP63" s="3"/>
      <c r="DQ63" s="3"/>
      <c r="DR63" s="3"/>
      <c r="DS63" s="3"/>
      <c r="DT63" s="3"/>
    </row>
    <row r="64" spans="2:124" x14ac:dyDescent="0.25">
      <c r="B64" s="41" t="s">
        <v>60</v>
      </c>
      <c r="C64" s="30">
        <v>5653109.2400000002</v>
      </c>
      <c r="D64" s="30">
        <v>1074090.76</v>
      </c>
      <c r="E64" s="22">
        <f t="shared" si="106"/>
        <v>6727200</v>
      </c>
      <c r="G64" s="3"/>
      <c r="H64" s="3"/>
      <c r="I64" s="3"/>
      <c r="J64" s="3"/>
      <c r="K64" s="3"/>
      <c r="L64" s="3"/>
      <c r="N64" s="3"/>
      <c r="O64" s="3"/>
      <c r="P64" s="3"/>
      <c r="Q64" s="3"/>
      <c r="R64" s="3"/>
      <c r="T64" s="3"/>
      <c r="U64" s="3"/>
      <c r="V64" s="3"/>
      <c r="W64" s="3"/>
      <c r="X64" s="3"/>
      <c r="Z64" s="3"/>
      <c r="AA64" s="3"/>
      <c r="AB64" s="3"/>
      <c r="AC64" s="3"/>
      <c r="AD64" s="3"/>
      <c r="AF64" s="3"/>
      <c r="AG64" s="3"/>
      <c r="AH64" s="3"/>
      <c r="AI64" s="3"/>
      <c r="AJ64" s="3"/>
      <c r="AL64" s="3"/>
      <c r="AM64" s="3"/>
      <c r="AN64" s="3"/>
      <c r="AO64" s="3"/>
      <c r="AP64" s="3"/>
      <c r="AR64" s="3"/>
      <c r="AS64" s="3"/>
      <c r="AT64" s="3"/>
      <c r="AU64" s="3"/>
      <c r="AV64" s="3"/>
      <c r="AY64" s="3"/>
      <c r="AZ64" s="3"/>
      <c r="BA64" s="3"/>
      <c r="BB64" s="3"/>
      <c r="BC64" s="3"/>
      <c r="BE64" s="3"/>
      <c r="BF64" s="3"/>
      <c r="BG64" s="3"/>
      <c r="BH64" s="3"/>
      <c r="BI64" s="3"/>
      <c r="BK64" s="3"/>
      <c r="BL64" s="3"/>
      <c r="BM64" s="3"/>
      <c r="BN64" s="3"/>
      <c r="BO64" s="3"/>
      <c r="BQ64" s="3"/>
      <c r="BR64" s="3"/>
      <c r="BS64" s="3"/>
      <c r="BT64" s="3"/>
      <c r="BU64" s="3"/>
      <c r="BW64" s="3"/>
      <c r="BX64" s="3"/>
      <c r="BY64" s="3"/>
      <c r="BZ64" s="3"/>
      <c r="CA64" s="3"/>
      <c r="CD64" s="3"/>
      <c r="CE64" s="3"/>
      <c r="CF64" s="3"/>
      <c r="CG64" s="3"/>
      <c r="CH64" s="3"/>
      <c r="CK64" s="3"/>
      <c r="CL64" s="3"/>
      <c r="CM64" s="3"/>
      <c r="CN64" s="3"/>
      <c r="CO64" s="3"/>
      <c r="CQ64" s="3"/>
      <c r="CR64" s="3"/>
      <c r="CS64" s="3"/>
      <c r="CT64" s="3"/>
      <c r="CU64" s="3"/>
      <c r="CW64" s="3"/>
      <c r="CX64" s="3"/>
      <c r="CY64" s="3"/>
      <c r="CZ64" s="3"/>
      <c r="DA64" s="3"/>
      <c r="DC64" s="3"/>
      <c r="DD64" s="3"/>
      <c r="DE64" s="3"/>
      <c r="DF64" s="3"/>
      <c r="DG64" s="3"/>
      <c r="DI64" s="3"/>
      <c r="DJ64" s="3"/>
      <c r="DK64" s="3"/>
      <c r="DL64" s="3"/>
      <c r="DM64" s="3"/>
      <c r="DP64" s="3"/>
      <c r="DQ64" s="3"/>
      <c r="DR64" s="3"/>
      <c r="DS64" s="3"/>
      <c r="DT64" s="3"/>
    </row>
    <row r="65" spans="2:124" x14ac:dyDescent="0.25">
      <c r="B65" s="41" t="s">
        <v>61</v>
      </c>
      <c r="C65" s="30">
        <v>4739976.47</v>
      </c>
      <c r="D65" s="30">
        <v>775423.53</v>
      </c>
      <c r="E65" s="22">
        <f t="shared" si="106"/>
        <v>5515400</v>
      </c>
      <c r="G65" s="3"/>
      <c r="H65" s="3"/>
      <c r="I65" s="3"/>
      <c r="J65" s="3"/>
      <c r="K65" s="3"/>
      <c r="L65" s="3"/>
      <c r="N65" s="3"/>
      <c r="O65" s="3"/>
      <c r="P65" s="3"/>
      <c r="Q65" s="3"/>
      <c r="R65" s="3"/>
      <c r="T65" s="3"/>
      <c r="U65" s="3"/>
      <c r="V65" s="3"/>
      <c r="W65" s="3"/>
      <c r="X65" s="3"/>
      <c r="Z65" s="3"/>
      <c r="AA65" s="3"/>
      <c r="AB65" s="3"/>
      <c r="AC65" s="3"/>
      <c r="AD65" s="3"/>
      <c r="AF65" s="3"/>
      <c r="AG65" s="3"/>
      <c r="AH65" s="3"/>
      <c r="AI65" s="3"/>
      <c r="AJ65" s="3"/>
      <c r="AL65" s="3"/>
      <c r="AM65" s="3"/>
      <c r="AN65" s="3"/>
      <c r="AO65" s="3"/>
      <c r="AP65" s="3"/>
      <c r="AR65" s="3"/>
      <c r="AS65" s="3"/>
      <c r="AT65" s="3"/>
      <c r="AU65" s="3"/>
      <c r="AV65" s="3"/>
      <c r="AY65" s="3"/>
      <c r="AZ65" s="3"/>
      <c r="BA65" s="3"/>
      <c r="BB65" s="3"/>
      <c r="BC65" s="3"/>
      <c r="BE65" s="3"/>
      <c r="BF65" s="3"/>
      <c r="BG65" s="3"/>
      <c r="BH65" s="3"/>
      <c r="BI65" s="3"/>
      <c r="BK65" s="3"/>
      <c r="BL65" s="3"/>
      <c r="BM65" s="3"/>
      <c r="BN65" s="3"/>
      <c r="BO65" s="3"/>
      <c r="BQ65" s="3"/>
      <c r="BR65" s="3"/>
      <c r="BS65" s="3"/>
      <c r="BT65" s="3"/>
      <c r="BU65" s="3"/>
      <c r="BW65" s="3"/>
      <c r="BX65" s="3"/>
      <c r="BY65" s="3"/>
      <c r="BZ65" s="3"/>
      <c r="CA65" s="3"/>
      <c r="CD65" s="3"/>
      <c r="CE65" s="3"/>
      <c r="CF65" s="3"/>
      <c r="CG65" s="3"/>
      <c r="CH65" s="3"/>
      <c r="CK65" s="3"/>
      <c r="CL65" s="3"/>
      <c r="CM65" s="3"/>
      <c r="CN65" s="3"/>
      <c r="CO65" s="3"/>
      <c r="CQ65" s="3"/>
      <c r="CR65" s="3"/>
      <c r="CS65" s="3"/>
      <c r="CT65" s="3"/>
      <c r="CU65" s="3"/>
      <c r="CW65" s="3"/>
      <c r="CX65" s="3"/>
      <c r="CY65" s="3"/>
      <c r="CZ65" s="3"/>
      <c r="DA65" s="3"/>
      <c r="DC65" s="3"/>
      <c r="DD65" s="3"/>
      <c r="DE65" s="3"/>
      <c r="DF65" s="3"/>
      <c r="DG65" s="3"/>
      <c r="DI65" s="3"/>
      <c r="DJ65" s="3"/>
      <c r="DK65" s="3"/>
      <c r="DL65" s="3"/>
      <c r="DM65" s="3"/>
      <c r="DP65" s="3"/>
      <c r="DQ65" s="3"/>
      <c r="DR65" s="3"/>
      <c r="DS65" s="3"/>
      <c r="DT65" s="3"/>
    </row>
    <row r="66" spans="2:124" x14ac:dyDescent="0.25">
      <c r="B66" s="41" t="s">
        <v>62</v>
      </c>
      <c r="C66" s="30">
        <v>6053781.5099999998</v>
      </c>
      <c r="D66" s="30">
        <v>1150218.49</v>
      </c>
      <c r="E66" s="22">
        <f t="shared" si="106"/>
        <v>7204000</v>
      </c>
      <c r="G66" s="3"/>
      <c r="H66" s="3"/>
      <c r="I66" s="3"/>
      <c r="J66" s="3"/>
      <c r="K66" s="3"/>
      <c r="L66" s="3"/>
      <c r="N66" s="3"/>
      <c r="O66" s="3"/>
      <c r="P66" s="3"/>
      <c r="Q66" s="3"/>
      <c r="R66" s="3"/>
      <c r="T66" s="3"/>
      <c r="U66" s="3"/>
      <c r="V66" s="3"/>
      <c r="W66" s="3"/>
      <c r="X66" s="3"/>
      <c r="Z66" s="3"/>
      <c r="AA66" s="3"/>
      <c r="AB66" s="3"/>
      <c r="AC66" s="3"/>
      <c r="AD66" s="3"/>
      <c r="AF66" s="3"/>
      <c r="AG66" s="3"/>
      <c r="AH66" s="3"/>
      <c r="AI66" s="3"/>
      <c r="AJ66" s="3"/>
      <c r="AL66" s="3"/>
      <c r="AM66" s="3"/>
      <c r="AN66" s="3"/>
      <c r="AO66" s="3"/>
      <c r="AP66" s="3"/>
      <c r="AR66" s="3"/>
      <c r="AS66" s="3"/>
      <c r="AT66" s="3"/>
      <c r="AU66" s="3"/>
      <c r="AV66" s="3"/>
      <c r="AY66" s="3"/>
      <c r="AZ66" s="3"/>
      <c r="BA66" s="3"/>
      <c r="BB66" s="3"/>
      <c r="BC66" s="3"/>
      <c r="BE66" s="3"/>
      <c r="BF66" s="3"/>
      <c r="BG66" s="3"/>
      <c r="BH66" s="3"/>
      <c r="BI66" s="3"/>
      <c r="BK66" s="3"/>
      <c r="BL66" s="3"/>
      <c r="BM66" s="3"/>
      <c r="BN66" s="3"/>
      <c r="BO66" s="3"/>
      <c r="BQ66" s="3"/>
      <c r="BR66" s="3"/>
      <c r="BS66" s="3"/>
      <c r="BT66" s="3"/>
      <c r="BU66" s="3"/>
      <c r="BW66" s="3"/>
      <c r="BX66" s="3"/>
      <c r="BY66" s="3"/>
      <c r="BZ66" s="3"/>
      <c r="CA66" s="3"/>
      <c r="CD66" s="3"/>
      <c r="CE66" s="3"/>
      <c r="CF66" s="3"/>
      <c r="CG66" s="3"/>
      <c r="CH66" s="3"/>
      <c r="CK66" s="3"/>
      <c r="CL66" s="3"/>
      <c r="CM66" s="3"/>
      <c r="CN66" s="3"/>
      <c r="CO66" s="3"/>
      <c r="CQ66" s="3"/>
      <c r="CR66" s="3"/>
      <c r="CS66" s="3"/>
      <c r="CT66" s="3"/>
      <c r="CU66" s="3"/>
      <c r="CW66" s="3"/>
      <c r="CX66" s="3"/>
      <c r="CY66" s="3"/>
      <c r="CZ66" s="3"/>
      <c r="DA66" s="3"/>
      <c r="DC66" s="3"/>
      <c r="DD66" s="3"/>
      <c r="DE66" s="3"/>
      <c r="DF66" s="3"/>
      <c r="DG66" s="3"/>
      <c r="DI66" s="3"/>
      <c r="DJ66" s="3"/>
      <c r="DK66" s="3"/>
      <c r="DL66" s="3"/>
      <c r="DM66" s="3"/>
      <c r="DP66" s="3"/>
      <c r="DQ66" s="3"/>
      <c r="DR66" s="3"/>
      <c r="DS66" s="3"/>
      <c r="DT66" s="3"/>
    </row>
    <row r="67" spans="2:124" x14ac:dyDescent="0.25">
      <c r="B67" s="39"/>
      <c r="C67" s="37"/>
      <c r="D67" s="37"/>
      <c r="E67" s="37"/>
      <c r="G67" s="3"/>
      <c r="H67" s="3"/>
      <c r="I67" s="3"/>
      <c r="J67" s="3"/>
      <c r="K67" s="3"/>
      <c r="L67" s="3"/>
      <c r="N67" s="3"/>
      <c r="O67" s="3"/>
      <c r="P67" s="3"/>
      <c r="Q67" s="3"/>
      <c r="R67" s="3"/>
      <c r="T67" s="3"/>
      <c r="U67" s="3"/>
      <c r="V67" s="3"/>
      <c r="W67" s="3"/>
      <c r="X67" s="3"/>
      <c r="Z67" s="3"/>
      <c r="AA67" s="3"/>
      <c r="AB67" s="3"/>
      <c r="AC67" s="3"/>
      <c r="AD67" s="3"/>
      <c r="AF67" s="3"/>
      <c r="AG67" s="3"/>
      <c r="AH67" s="3"/>
      <c r="AI67" s="3"/>
      <c r="AJ67" s="3"/>
      <c r="AL67" s="3"/>
      <c r="AM67" s="3"/>
      <c r="AN67" s="3"/>
      <c r="AO67" s="3"/>
      <c r="AP67" s="3"/>
      <c r="AR67" s="3"/>
      <c r="AS67" s="3"/>
      <c r="AT67" s="3"/>
      <c r="AU67" s="3"/>
      <c r="AV67" s="3"/>
      <c r="AY67" s="3"/>
      <c r="AZ67" s="3"/>
      <c r="BA67" s="3"/>
      <c r="BB67" s="3"/>
      <c r="BC67" s="3"/>
      <c r="BE67" s="3"/>
      <c r="BF67" s="3"/>
      <c r="BG67" s="3"/>
      <c r="BH67" s="3"/>
      <c r="BI67" s="3"/>
      <c r="BK67" s="3"/>
      <c r="BL67" s="3"/>
      <c r="BM67" s="3"/>
      <c r="BN67" s="3"/>
      <c r="BO67" s="3"/>
      <c r="BQ67" s="3"/>
      <c r="BR67" s="3"/>
      <c r="BS67" s="3"/>
      <c r="BT67" s="3"/>
      <c r="BU67" s="3"/>
      <c r="BW67" s="3"/>
      <c r="BX67" s="3"/>
      <c r="BY67" s="3"/>
      <c r="BZ67" s="3"/>
      <c r="CA67" s="3"/>
      <c r="CD67" s="3"/>
      <c r="CE67" s="3"/>
      <c r="CF67" s="3"/>
      <c r="CG67" s="3"/>
      <c r="CH67" s="3"/>
      <c r="CK67" s="3"/>
      <c r="CL67" s="3"/>
      <c r="CM67" s="3"/>
      <c r="CN67" s="3"/>
      <c r="CO67" s="3"/>
      <c r="CQ67" s="3"/>
      <c r="CR67" s="3"/>
      <c r="CS67" s="3"/>
      <c r="CT67" s="3"/>
      <c r="CU67" s="3"/>
      <c r="CW67" s="3"/>
      <c r="CX67" s="3"/>
      <c r="CY67" s="3"/>
      <c r="CZ67" s="3"/>
      <c r="DA67" s="3"/>
      <c r="DC67" s="3"/>
      <c r="DD67" s="3"/>
      <c r="DE67" s="3"/>
      <c r="DF67" s="3"/>
      <c r="DG67" s="3"/>
      <c r="DI67" s="3"/>
      <c r="DJ67" s="3"/>
      <c r="DK67" s="3"/>
      <c r="DL67" s="3"/>
      <c r="DM67" s="3"/>
      <c r="DP67" s="3"/>
      <c r="DQ67" s="3"/>
      <c r="DR67" s="3"/>
      <c r="DS67" s="3"/>
      <c r="DT67" s="3"/>
    </row>
    <row r="68" spans="2:124" x14ac:dyDescent="0.25">
      <c r="B68" s="34"/>
      <c r="C68" s="38">
        <f>SUM(C46:C67)</f>
        <v>104133745.35000002</v>
      </c>
      <c r="D68" s="38">
        <f>SUM(D46:D67)</f>
        <v>18680404.650000002</v>
      </c>
      <c r="E68" s="38">
        <f>SUM(C68:D68)</f>
        <v>122814150.00000003</v>
      </c>
      <c r="G68" s="3"/>
      <c r="H68" s="3"/>
      <c r="I68" s="3"/>
      <c r="J68" s="3"/>
      <c r="K68" s="3"/>
      <c r="L68" s="3"/>
      <c r="N68" s="3"/>
      <c r="O68" s="3"/>
      <c r="P68" s="3"/>
      <c r="Q68" s="3"/>
      <c r="R68" s="3"/>
      <c r="T68" s="3"/>
      <c r="U68" s="3"/>
      <c r="V68" s="3"/>
      <c r="W68" s="3"/>
      <c r="X68" s="3"/>
      <c r="Z68" s="3"/>
      <c r="AA68" s="3"/>
      <c r="AB68" s="3"/>
      <c r="AC68" s="3"/>
      <c r="AD68" s="3"/>
      <c r="AF68" s="3"/>
      <c r="AG68" s="3"/>
      <c r="AH68" s="3"/>
      <c r="AI68" s="3"/>
      <c r="AJ68" s="3"/>
      <c r="AL68" s="3"/>
      <c r="AM68" s="3"/>
      <c r="AN68" s="3"/>
      <c r="AO68" s="3"/>
      <c r="AP68" s="3"/>
      <c r="AR68" s="3"/>
      <c r="AS68" s="3"/>
      <c r="AT68" s="3"/>
      <c r="AU68" s="3"/>
      <c r="AV68" s="3"/>
      <c r="AY68" s="3"/>
      <c r="AZ68" s="3"/>
      <c r="BA68" s="3"/>
      <c r="BB68" s="3"/>
      <c r="BC68" s="3"/>
      <c r="BE68" s="3"/>
      <c r="BF68" s="3"/>
      <c r="BG68" s="3"/>
      <c r="BH68" s="3"/>
      <c r="BI68" s="3"/>
      <c r="BK68" s="3"/>
      <c r="BL68" s="3"/>
      <c r="BM68" s="3"/>
      <c r="BN68" s="3"/>
      <c r="BO68" s="3"/>
      <c r="BQ68" s="3"/>
      <c r="BR68" s="3"/>
      <c r="BS68" s="3"/>
      <c r="BT68" s="3"/>
      <c r="BU68" s="3"/>
      <c r="BW68" s="3"/>
      <c r="BX68" s="3"/>
      <c r="BY68" s="3"/>
      <c r="BZ68" s="3"/>
      <c r="CA68" s="3"/>
      <c r="CD68" s="3"/>
      <c r="CE68" s="3"/>
      <c r="CF68" s="3"/>
      <c r="CG68" s="3"/>
      <c r="CH68" s="3"/>
      <c r="CK68" s="3"/>
      <c r="CL68" s="3"/>
      <c r="CM68" s="3"/>
      <c r="CN68" s="3"/>
      <c r="CO68" s="3"/>
      <c r="CQ68" s="3"/>
      <c r="CR68" s="3"/>
      <c r="CS68" s="3"/>
      <c r="CT68" s="3"/>
      <c r="CU68" s="3"/>
      <c r="CW68" s="3"/>
      <c r="CX68" s="3"/>
      <c r="CY68" s="3"/>
      <c r="CZ68" s="3"/>
      <c r="DA68" s="3"/>
      <c r="DC68" s="3"/>
      <c r="DD68" s="3"/>
      <c r="DE68" s="3"/>
      <c r="DF68" s="3"/>
      <c r="DG68" s="3"/>
      <c r="DI68" s="3"/>
      <c r="DJ68" s="3"/>
      <c r="DK68" s="3"/>
      <c r="DL68" s="3"/>
      <c r="DM68" s="3"/>
      <c r="DP68" s="3"/>
      <c r="DQ68" s="3"/>
      <c r="DR68" s="3"/>
      <c r="DS68" s="3"/>
      <c r="DT68" s="3"/>
    </row>
    <row r="69" spans="2:124" x14ac:dyDescent="0.25">
      <c r="F69" s="23"/>
    </row>
  </sheetData>
  <autoFilter ref="B45:E68" xr:uid="{00000000-0001-0000-0000-000000000000}"/>
  <mergeCells count="1">
    <mergeCell ref="B43:E43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Steven Vasquez Morales</dc:creator>
  <cp:keywords/>
  <dc:description/>
  <cp:lastModifiedBy>Juan Jose  Londono Gallego</cp:lastModifiedBy>
  <cp:revision/>
  <dcterms:created xsi:type="dcterms:W3CDTF">2018-10-30T19:27:54Z</dcterms:created>
  <dcterms:modified xsi:type="dcterms:W3CDTF">2025-12-26T19:39:43Z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2024-11-28T14:37:34Z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d78c5695-d9ea-45f1-bcee-baf4307d3d58</vt:lpwstr>
  </property>
  <property fmtid="{D5CDD505-2E9C-101B-9397-08002B2CF9AE}" pid="8" name="MSIP_Label_fc111285-cafa-4fc9-8a9a-bd902089b24f_ContentBits">
    <vt:lpwstr>0</vt:lpwstr>
  </property>
</Properties>
</file>