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rra\Downloads\"/>
    </mc:Choice>
  </mc:AlternateContent>
  <xr:revisionPtr revIDLastSave="0" documentId="13_ncr:1_{AD207812-CA17-4ABC-9A47-7C2C72321745}" xr6:coauthVersionLast="47" xr6:coauthVersionMax="47" xr10:uidLastSave="{00000000-0000-0000-0000-000000000000}"/>
  <bookViews>
    <workbookView xWindow="-108" yWindow="-108" windowWidth="23256" windowHeight="12456" tabRatio="728" xr2:uid="{7B41FF61-A799-473B-9D9D-7ED133DCF25F}"/>
  </bookViews>
  <sheets>
    <sheet name="CONSOLIDADO" sheetId="3" r:id="rId1"/>
    <sheet name="(1) CONDICIONES EXPERIENCIA" sheetId="1" r:id="rId2"/>
    <sheet name="(2) REQUISITOS TECNICOS" sheetId="2" r:id="rId3"/>
  </sheets>
  <definedNames>
    <definedName name="_xlnm._FilterDatabase" localSheetId="0" hidden="1">CONSOLIDADO!$A$5:$E$12</definedName>
    <definedName name="_xlnm._FilterDatabase" hidden="1">#REF!</definedName>
    <definedName name="_xlnm.Print_Area" localSheetId="1">'(1) CONDICIONES EXPERIENCIA'!$A$1:$K$16</definedName>
    <definedName name="tdRepliesUniqueIdentifierCol_lnkRepliesUniqueIdentifierViewLink_14" localSheetId="0">CONSOLIDADO!#REF!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/>
  <c r="F13" i="1"/>
  <c r="F12" i="1"/>
  <c r="F51" i="1"/>
  <c r="F42" i="1"/>
  <c r="F29" i="1"/>
  <c r="F20" i="1"/>
  <c r="F11" i="1"/>
  <c r="B9" i="2"/>
  <c r="B8" i="2"/>
  <c r="B45" i="1"/>
  <c r="B36" i="1"/>
  <c r="F32" i="1"/>
  <c r="B7" i="2"/>
  <c r="B6" i="2"/>
  <c r="B5" i="2"/>
  <c r="B26" i="1"/>
  <c r="H6" i="1"/>
  <c r="B17" i="1"/>
  <c r="B8" i="1"/>
  <c r="F23" i="1"/>
  <c r="G2" i="2"/>
  <c r="J2" i="1"/>
</calcChain>
</file>

<file path=xl/sharedStrings.xml><?xml version="1.0" encoding="utf-8"?>
<sst xmlns="http://schemas.openxmlformats.org/spreadsheetml/2006/main" count="220" uniqueCount="88">
  <si>
    <t xml:space="preserve">EVALUACIÓN CONDICONES DE EXPERIENCIA Y REQUISITOS TÉCNICOS
</t>
  </si>
  <si>
    <t>NOMBRE DE PROPONENTE</t>
  </si>
  <si>
    <r>
      <t xml:space="preserve">(1) Condiciones de Experiencia  
HABILITADO /  
</t>
    </r>
    <r>
      <rPr>
        <b/>
        <sz val="11"/>
        <color rgb="FFFF0000"/>
        <rFont val="Calibri"/>
        <family val="2"/>
        <scheme val="minor"/>
      </rPr>
      <t>NO HABILITADO</t>
    </r>
  </si>
  <si>
    <r>
      <t xml:space="preserve">(2) Requisitos Técnicos
HABILITADO / 
</t>
    </r>
    <r>
      <rPr>
        <b/>
        <sz val="11"/>
        <color rgb="FFFF0000"/>
        <rFont val="Calibri"/>
        <family val="2"/>
        <scheme val="minor"/>
      </rPr>
      <t>NO</t>
    </r>
    <r>
      <rPr>
        <b/>
        <sz val="1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HABILITADO</t>
    </r>
  </si>
  <si>
    <r>
      <t xml:space="preserve">Consolidado
HABILITADO / 
</t>
    </r>
    <r>
      <rPr>
        <b/>
        <sz val="11"/>
        <color rgb="FFFF0000"/>
        <rFont val="Calibri"/>
        <family val="2"/>
        <scheme val="minor"/>
      </rPr>
      <t>NO</t>
    </r>
    <r>
      <rPr>
        <b/>
        <sz val="1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HABILITADO</t>
    </r>
  </si>
  <si>
    <t>Firma</t>
  </si>
  <si>
    <t xml:space="preserve">REQUISITOS HABILITANTES DE CONDICIONES DE EXPERIENCIA
</t>
  </si>
  <si>
    <t>OBJETO</t>
  </si>
  <si>
    <t>EXPERIENCIA DEL PROPONENTE</t>
  </si>
  <si>
    <t>PRESUPUESTO OFICIAL EN PESOS &gt;= A:</t>
  </si>
  <si>
    <t>PRESUPUESTO OFICIAL EN SMMLV &gt;= A:</t>
  </si>
  <si>
    <r>
      <t xml:space="preserve">FORMATO DE EXPERIENCIA (CUMPLE/ </t>
    </r>
    <r>
      <rPr>
        <b/>
        <sz val="12"/>
        <color rgb="FFFF0000"/>
        <rFont val="Calibri"/>
        <family val="2"/>
        <scheme val="minor"/>
      </rPr>
      <t>NO CUMPLE</t>
    </r>
    <r>
      <rPr>
        <b/>
        <sz val="12"/>
        <color theme="1"/>
        <rFont val="Calibri"/>
        <family val="2"/>
        <scheme val="minor"/>
      </rPr>
      <t xml:space="preserve">) </t>
    </r>
  </si>
  <si>
    <t>CUMPLE</t>
  </si>
  <si>
    <t xml:space="preserve">1. Nombre o razón social del contratante. </t>
  </si>
  <si>
    <t>2. Nombre o razón social del contratista.</t>
  </si>
  <si>
    <t xml:space="preserve">3. Número del contrato. </t>
  </si>
  <si>
    <t xml:space="preserve">4. Objeto  del contrato </t>
  </si>
  <si>
    <t xml:space="preserve">5.  Valor del contrato SMMLV
</t>
  </si>
  <si>
    <t>7. Consecutivo RUP</t>
  </si>
  <si>
    <t>OBSERVACIONES</t>
  </si>
  <si>
    <t>SUMATORIA DEL VALOR CONTRATOS QUE ACREDITAN LA EXPERIENCIA REQUERIDA</t>
  </si>
  <si>
    <r>
      <t xml:space="preserve">RESULTADO: HABILITADO / </t>
    </r>
    <r>
      <rPr>
        <b/>
        <sz val="11"/>
        <color rgb="FFFF0000"/>
        <rFont val="Calibri"/>
        <family val="2"/>
        <scheme val="minor"/>
      </rPr>
      <t>NO HABILITADO</t>
    </r>
  </si>
  <si>
    <t>HABILITADO</t>
  </si>
  <si>
    <t xml:space="preserve">OBSERVACIÓN RESULTADO DE EVALUACIÓN </t>
  </si>
  <si>
    <t xml:space="preserve">REQUISITOS HABILITANTES TÉCNICOS
</t>
  </si>
  <si>
    <t xml:space="preserve">RESULTADO
</t>
  </si>
  <si>
    <r>
      <t>CUMPLE /</t>
    </r>
    <r>
      <rPr>
        <b/>
        <sz val="11"/>
        <color rgb="FFFF0000"/>
        <rFont val="Calibri"/>
        <family val="2"/>
        <scheme val="minor"/>
      </rPr>
      <t>NO CUMPLE</t>
    </r>
  </si>
  <si>
    <r>
      <t xml:space="preserve">HABILITADO/
</t>
    </r>
    <r>
      <rPr>
        <b/>
        <sz val="11"/>
        <color rgb="FFFF0000"/>
        <rFont val="Calibri"/>
        <family val="2"/>
        <scheme val="minor"/>
      </rPr>
      <t>NO HABILITADO</t>
    </r>
  </si>
  <si>
    <t>NO HABILITADO</t>
  </si>
  <si>
    <t>GINA PAOLA YARA PALENCIA
Evaluador Técnico</t>
  </si>
  <si>
    <r>
      <rPr>
        <b/>
        <sz val="11"/>
        <color theme="1"/>
        <rFont val="Calibri"/>
        <family val="2"/>
        <scheme val="minor"/>
      </rPr>
      <t xml:space="preserve">FORMATO DE EVALUACIÓN 
</t>
    </r>
    <r>
      <rPr>
        <sz val="11"/>
        <color theme="1"/>
        <rFont val="Calibri"/>
        <family val="2"/>
        <scheme val="minor"/>
      </rPr>
      <t xml:space="preserve">
FONDO DE DESARROLLO LOCAL DE SAN CRISTOBAL</t>
    </r>
  </si>
  <si>
    <t>AMERICANA CORP SAS</t>
  </si>
  <si>
    <t>6.  Valor en pesos</t>
  </si>
  <si>
    <t>N/A</t>
  </si>
  <si>
    <r>
      <t>RESULTADO
CUMPLE /</t>
    </r>
    <r>
      <rPr>
        <b/>
        <sz val="11"/>
        <color rgb="FFFF0000"/>
        <rFont val="Calibri"/>
        <family val="2"/>
        <scheme val="minor"/>
      </rPr>
      <t xml:space="preserve"> NO CUMPLE</t>
    </r>
  </si>
  <si>
    <t>NO APORTA</t>
  </si>
  <si>
    <t>VALOR EN PESOS</t>
  </si>
  <si>
    <t>NOSTOS COMPANY</t>
  </si>
  <si>
    <t>FUNDACION SOCIAL HORMIGUITA</t>
  </si>
  <si>
    <t xml:space="preserve">CEDEINCO
</t>
  </si>
  <si>
    <t>INPROHC SAS</t>
  </si>
  <si>
    <t>CASTECK</t>
  </si>
  <si>
    <t>CUMPLIMIENTO DE ESPECIFICACIONES TECNICAS
formato 11</t>
  </si>
  <si>
    <t>Garantía de calidad de los productos</t>
  </si>
  <si>
    <t>Compromiso de entrega y logística</t>
  </si>
  <si>
    <t>con el fin de garantizar la idoneidad del contratista, el área técnica establece como requisito
habilitante técnico que los proponentes acrediten experiencia en la celebración y ejecución de TRES (3)
CONTRATOS ejecutado y terminado a la fecha de cierre del presente proceso, que comprenda el suministro
de elementos de protección personal (EPP) o similar al objeto del presente proceso de contratación.
Cuya sumatoria sea por un valor igual o superior al presupuesto oficial expresado en S.M.M.L.V.</t>
  </si>
  <si>
    <t>ADQUISICION DE ELEMENTOS DE EPP DESTINADOS PARA FUNCIONARIOS DEL INVIMA QUE LABORAN EN DIFERENTES AREAS DEL PAIS</t>
  </si>
  <si>
    <t>INVIMA</t>
  </si>
  <si>
    <t>CONTRATAR LA ADQUISICIÓN DE IMPLEMENTOS DE SEGURIDAD PERSONAL Y APOYO OPERATIVO PARA FUNCIONARIOS Y
CONTRATISTAS DE LA ALCALDÍA LOCAL DE SAN CRISTÓBAL</t>
  </si>
  <si>
    <t>Certificación de cumplimiento de normas técnicas
Fichas tecnicas</t>
  </si>
  <si>
    <t>COMPRA Y SUMINISTRO DE ELEMENTOS DE DOTACIÓN, DESCANSO, ASEO
Y VESTUARIO DESTINADOS AL APOYO LOGÍSTICO Y DE BIENESTAR DE LA POBLACIÓN PRIVADA DE LA LIBERTAD
(PPL),</t>
  </si>
  <si>
    <t>015-2025</t>
  </si>
  <si>
    <t>BIOINSUMOS SAS</t>
  </si>
  <si>
    <t>Suministro de elementos de Proteccion Personal (EPP)para preservar la proteccion de la nuestra planta de personal durante la emergencia COVID-19</t>
  </si>
  <si>
    <t>CEDEINCO</t>
  </si>
  <si>
    <t>BUILT FUTURE</t>
  </si>
  <si>
    <t>54-2019</t>
  </si>
  <si>
    <t>ADQUISICIÓN DE EPP PARA LOS FUNCIONARIOS QUE CONFORMAN LA PLANTA DE PERSONAL DE LOS CATERING, CONDUCTORES, AUXILIARES DE CAD&amp;S Y SOLDADOS DE APOYO A LOS CATERING DE LA REGIONAL SUROCCIDENTE"</t>
  </si>
  <si>
    <t>AGENCIA DE FUERZAS MILITARES DE CALI</t>
  </si>
  <si>
    <t>ADQUICIÓN DE ELEMENTOS DE PROTECCIÓN PERSONAL</t>
  </si>
  <si>
    <t>INDUMIL</t>
  </si>
  <si>
    <t>EMPRESA MUNICIPAL DE ACUEDUCTO ALCANTARILLADO
Y ASEO DE FUNZA EMAAF E S P</t>
  </si>
  <si>
    <t>AGENCIA NACIONAL DE MINERIA</t>
  </si>
  <si>
    <t>FONDO DE DESARROLLO LOCAL DE SAN CRISTÓBAL</t>
  </si>
  <si>
    <t>SUMINISTROS DE ELEMENTOS DE SEGURIDAD INDUSTRIAL PARA LOS TRABAJADORES DE LA EMAAF E.S.P PARA LA VIGENCIA DE 2023</t>
  </si>
  <si>
    <t>ADQUIRIR ELEMENTOS DE PROTECCIÓN PERSONAL Y DE BIOSEGURIDAD, PREHOSPITALARIOS E INSUMOS PARA LA ATENCIÓN DE EMERGENCIAS MINERAS Y ACTIVIDADES DE FORMACIÓN EN SALVAMENTO MINERO LOTE 1Y LOTE 2</t>
  </si>
  <si>
    <t>“LA ADQUISICIÓN DE CHAQUETAS Y OTROS ELEMENTOS AFINES PARA PROMOVER Y FORTALECER LA IMAGEN INSTITUCIONAL EN EL DESARROLLO DE DIFERENTES ACTIVIDADES EN EL MARCO DEL PLAN DE DESARROLLO 2021-2024, DE CONFORMIDAD CON LAS CONDICIONES, CANTIDADES Y ESPECIFICACIONES TECNICAS ESTABLECIDAS.”</t>
  </si>
  <si>
    <t>2023-092</t>
  </si>
  <si>
    <t>654-2022</t>
  </si>
  <si>
    <t>685-2024</t>
  </si>
  <si>
    <t>FDLSC-MIC-022-2025</t>
  </si>
  <si>
    <t>COMPRA DE ELEMENTOS  PARA ATENCION Y PREVENCION DE DESASTRES DEL MUNICIPIO DE COTA CUNDINAMARCA</t>
  </si>
  <si>
    <t>665-2015</t>
  </si>
  <si>
    <t>COTA</t>
  </si>
  <si>
    <t>SECRETARIA DISTRITAL DE SEGURIDAD, CONVIVENCIA Y JUSTICIA</t>
  </si>
  <si>
    <t>1789-2020</t>
  </si>
  <si>
    <t>ADQUISICION DE ELEMENTOS Y BIOSEGURIDAD PARA LA POLICIA DE BOGOTA Y LOS INVESTIGADORES DE APOYO QUINCY</t>
  </si>
  <si>
    <t>SUBSANA</t>
  </si>
  <si>
    <t>ADQUISICION DE ELEMENTOS DE 
PROTECCION PERSONAL (EPP) PARA
LOS EMPLEADOS DE LA FUNDACION 
DURANTE EL AÑO 2019</t>
  </si>
  <si>
    <t>DQUISICION DE ELEMENTOS DE 
PROTECCION PERSONAL (EPP) PARA
PROTECCION DE LOS EMPLEADOS 
DE LA FUNDACION DURANTE LA 
EMERGENCIA
DEL COVID 19</t>
  </si>
  <si>
    <t>FRADES</t>
  </si>
  <si>
    <t xml:space="preserve">HABILITADO </t>
  </si>
  <si>
    <t>RECHAZADO</t>
  </si>
  <si>
    <t>Bogotá D. C.29 /12/2025</t>
  </si>
  <si>
    <t>NO SE RECIBIO SUBSANACION DE DICHO COMPONENTE REQUERIDO</t>
  </si>
  <si>
    <t>NO ES SUBSANADO POR EL OFERENTE</t>
  </si>
  <si>
    <t>NO ES SUBSANADO LO REQUERIDO POR PARTE DEL OFERENTE</t>
  </si>
  <si>
    <t>NO APORTA SUBSANACION AL RESPECTO, POR ELLO DENTRO DEL FACTOR DE EXPERIENCIA PROCEDERA A CALIFICARSE COMO RECHAZADO.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</si>
</sst>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&quot;$&quot;\ * #,##0.00_ ;_ &quot;$&quot;\ * \-#,##0.00_ ;_ &quot;$&quot;\ * &quot;-&quot;??_ ;_ @_ "/>
    <numFmt numFmtId="165" formatCode="#,##0.000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Arial"/>
      <family val="2"/>
    </font>
    <font>
      <sz val="9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9">
    <xf numFmtId="0" fontId="0" fillId="0" borderId="0"/>
    <xf numFmtId="0" fontId="5" fillId="0" borderId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8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4" fontId="4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1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1" xfId="0" applyBorder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0" fillId="0" borderId="1" xfId="0" applyBorder="1"/>
    <xf numFmtId="0" fontId="19" fillId="0" borderId="1" xfId="0" applyFont="1" applyBorder="1" applyAlignment="1">
      <alignment horizontal="center" vertical="center"/>
    </xf>
    <xf numFmtId="0" fontId="20" fillId="2" borderId="1" xfId="0" applyFont="1" applyFill="1" applyBorder="1" applyAlignment="1">
      <alignment vertical="center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4" fontId="22" fillId="0" borderId="1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horizontal="center" vertical="center"/>
    </xf>
    <xf numFmtId="0" fontId="21" fillId="0" borderId="1" xfId="3" applyFont="1" applyBorder="1" applyAlignment="1">
      <alignment horizontal="center" vertical="center" wrapText="1"/>
    </xf>
    <xf numFmtId="9" fontId="21" fillId="0" borderId="1" xfId="5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vertical="center" wrapText="1"/>
    </xf>
    <xf numFmtId="43" fontId="0" fillId="0" borderId="1" xfId="8" applyFont="1" applyBorder="1" applyAlignment="1">
      <alignment horizontal="center" vertical="center" wrapText="1"/>
    </xf>
    <xf numFmtId="43" fontId="0" fillId="0" borderId="1" xfId="0" applyNumberForma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23" fillId="0" borderId="1" xfId="0" applyFont="1" applyBorder="1" applyAlignment="1" applyProtection="1">
      <alignment horizontal="center" vertical="center" wrapText="1"/>
      <protection locked="0" hidden="1"/>
    </xf>
    <xf numFmtId="0" fontId="23" fillId="0" borderId="1" xfId="0" applyFont="1" applyBorder="1" applyAlignment="1" applyProtection="1">
      <alignment vertical="center" wrapText="1"/>
      <protection locked="0" hidden="1"/>
    </xf>
    <xf numFmtId="0" fontId="8" fillId="0" borderId="0" xfId="0" applyFont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5" fontId="19" fillId="0" borderId="3" xfId="0" applyNumberFormat="1" applyFont="1" applyBorder="1" applyAlignment="1">
      <alignment horizontal="center" vertical="center"/>
    </xf>
    <xf numFmtId="165" fontId="19" fillId="0" borderId="6" xfId="0" applyNumberFormat="1" applyFont="1" applyBorder="1" applyAlignment="1">
      <alignment horizontal="center" vertical="center"/>
    </xf>
    <xf numFmtId="165" fontId="19" fillId="0" borderId="5" xfId="0" applyNumberFormat="1" applyFont="1" applyBorder="1" applyAlignment="1">
      <alignment horizontal="center" vertical="center"/>
    </xf>
    <xf numFmtId="165" fontId="19" fillId="0" borderId="3" xfId="0" applyNumberFormat="1" applyFont="1" applyBorder="1" applyAlignment="1">
      <alignment horizontal="center" vertical="center" wrapText="1"/>
    </xf>
    <xf numFmtId="165" fontId="19" fillId="0" borderId="5" xfId="0" applyNumberFormat="1" applyFont="1" applyBorder="1" applyAlignment="1">
      <alignment horizontal="center" vertical="center" wrapText="1"/>
    </xf>
    <xf numFmtId="44" fontId="19" fillId="0" borderId="3" xfId="6" applyFont="1" applyBorder="1" applyAlignment="1">
      <alignment horizontal="center" vertical="center"/>
    </xf>
    <xf numFmtId="44" fontId="19" fillId="0" borderId="6" xfId="6" applyFont="1" applyBorder="1" applyAlignment="1">
      <alignment horizontal="center" vertical="center"/>
    </xf>
    <xf numFmtId="44" fontId="19" fillId="0" borderId="5" xfId="6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</cellXfs>
  <cellStyles count="9">
    <cellStyle name="Millares" xfId="8" builtinId="3"/>
    <cellStyle name="Moneda" xfId="6" builtinId="4"/>
    <cellStyle name="Moneda 2" xfId="2" xr:uid="{1281C737-A371-47F2-8B48-22B53204A591}"/>
    <cellStyle name="Moneda 3" xfId="7" xr:uid="{FF14F833-DD4A-482F-8B60-66993D630D76}"/>
    <cellStyle name="Normal" xfId="0" builtinId="0"/>
    <cellStyle name="Normal 2" xfId="3" xr:uid="{0869EAEE-C0BD-4A0F-8743-55D795335034}"/>
    <cellStyle name="Normal 2 2" xfId="4" xr:uid="{787DAFD1-FA8B-45F9-A122-34A4630E172A}"/>
    <cellStyle name="Normal 3" xfId="1" xr:uid="{E41FE910-B3D6-4545-8368-32E360E23156}"/>
    <cellStyle name="Porcentual 2" xfId="5" xr:uid="{DF442999-3E62-4894-9166-6B5EB8D812CD}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177084</xdr:colOff>
      <xdr:row>2</xdr:row>
      <xdr:rowOff>134923</xdr:rowOff>
    </xdr:from>
    <xdr:to>
      <xdr:col>4</xdr:col>
      <xdr:colOff>590282</xdr:colOff>
      <xdr:row>2</xdr:row>
      <xdr:rowOff>872007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E8F018E-E8F0-4F22-9AC1-994DB3ECCD7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7471" y="443479"/>
          <a:ext cx="1915733" cy="737084"/>
        </a:xfrm>
        <a:prstGeom prst="rect">
          <a:avLst/>
        </a:prstGeom>
      </xdr:spPr>
    </xdr:pic>
    <xdr:clientData/>
  </xdr:twoCellAnchor>
  <xdr:twoCellAnchor editAs="oneCell">
    <xdr:from>
      <xdr:col>2</xdr:col>
      <xdr:colOff>174831</xdr:colOff>
      <xdr:row>20</xdr:row>
      <xdr:rowOff>100778</xdr:rowOff>
    </xdr:from>
    <xdr:to>
      <xdr:col>2</xdr:col>
      <xdr:colOff>1936976</xdr:colOff>
      <xdr:row>20</xdr:row>
      <xdr:rowOff>617220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DF70B93-7A84-97AA-BFA6-186BD60FAD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0171" y="5145218"/>
          <a:ext cx="1762145" cy="5164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ACF00-817A-4872-BC8F-E7158D1DCBFF}">
  <sheetPr>
    <pageSetUpPr fitToPage="1"/>
  </sheetPr>
  <dimension ref="A2:E21"/>
  <sheetViews>
    <sheetView showGridLines="0" tabSelected="1" topLeftCell="A4" zoomScaleNormal="100" workbookViewId="0">
      <selection activeCell="B14" sqref="B14"/>
    </sheetView>
  </sheetViews>
  <sheetFormatPr baseColWidth="10" defaultColWidth="11.44140625" defaultRowHeight="12" x14ac:dyDescent="0.25"/>
  <cols>
    <col min="1" max="1" width="11.44140625" style="5"/>
    <col min="2" max="2" width="56" style="5" customWidth="1"/>
    <col min="3" max="3" width="30" style="5" customWidth="1"/>
    <col min="4" max="4" width="22.5546875" style="5" customWidth="1"/>
    <col min="5" max="5" width="21.88671875" style="5" customWidth="1"/>
    <col min="6" max="6" width="17.33203125" style="5" customWidth="1"/>
    <col min="7" max="16384" width="11.44140625" style="5"/>
  </cols>
  <sheetData>
    <row r="2" spans="1:5" ht="12.6" thickBot="1" x14ac:dyDescent="0.3"/>
    <row r="3" spans="1:5" ht="72.75" customHeight="1" thickBot="1" x14ac:dyDescent="0.35">
      <c r="B3" s="52" t="s">
        <v>30</v>
      </c>
      <c r="C3" s="53"/>
      <c r="D3" s="20"/>
      <c r="E3" s="21"/>
    </row>
    <row r="4" spans="1:5" ht="42" customHeight="1" x14ac:dyDescent="0.25">
      <c r="B4" s="56" t="s">
        <v>0</v>
      </c>
      <c r="C4" s="57"/>
      <c r="D4" s="54" t="s">
        <v>70</v>
      </c>
      <c r="E4" s="55"/>
    </row>
    <row r="5" spans="1:5" ht="61.5" customHeight="1" x14ac:dyDescent="0.25">
      <c r="B5" s="22" t="s">
        <v>1</v>
      </c>
      <c r="C5" s="22" t="s">
        <v>2</v>
      </c>
      <c r="D5" s="22" t="s">
        <v>3</v>
      </c>
      <c r="E5" s="22" t="s">
        <v>4</v>
      </c>
    </row>
    <row r="6" spans="1:5" ht="18" customHeight="1" x14ac:dyDescent="0.3">
      <c r="A6" s="51"/>
      <c r="B6" s="31" t="s">
        <v>37</v>
      </c>
      <c r="C6" s="19" t="s">
        <v>22</v>
      </c>
      <c r="D6" s="24" t="s">
        <v>28</v>
      </c>
      <c r="E6" s="24" t="s">
        <v>82</v>
      </c>
    </row>
    <row r="7" spans="1:5" ht="18" customHeight="1" x14ac:dyDescent="0.3">
      <c r="A7" s="51"/>
      <c r="B7" s="31" t="s">
        <v>38</v>
      </c>
      <c r="C7" s="24" t="s">
        <v>28</v>
      </c>
      <c r="D7" s="24" t="s">
        <v>28</v>
      </c>
      <c r="E7" s="24" t="s">
        <v>82</v>
      </c>
    </row>
    <row r="8" spans="1:5" ht="18" customHeight="1" x14ac:dyDescent="0.25">
      <c r="A8" s="51"/>
      <c r="B8" s="43" t="s">
        <v>39</v>
      </c>
      <c r="C8" s="19" t="s">
        <v>22</v>
      </c>
      <c r="D8" s="19" t="s">
        <v>22</v>
      </c>
      <c r="E8" s="19" t="s">
        <v>22</v>
      </c>
    </row>
    <row r="9" spans="1:5" ht="18" customHeight="1" x14ac:dyDescent="0.3">
      <c r="A9" s="51"/>
      <c r="B9" s="47" t="s">
        <v>40</v>
      </c>
      <c r="C9" s="24" t="s">
        <v>28</v>
      </c>
      <c r="D9" s="24" t="s">
        <v>28</v>
      </c>
      <c r="E9" s="24" t="s">
        <v>82</v>
      </c>
    </row>
    <row r="10" spans="1:5" ht="18" customHeight="1" x14ac:dyDescent="0.3">
      <c r="A10" s="51"/>
      <c r="B10" s="48" t="s">
        <v>41</v>
      </c>
      <c r="C10" s="19" t="s">
        <v>22</v>
      </c>
      <c r="D10" s="24" t="s">
        <v>28</v>
      </c>
      <c r="E10" s="24" t="s">
        <v>82</v>
      </c>
    </row>
    <row r="11" spans="1:5" ht="18" customHeight="1" x14ac:dyDescent="0.3">
      <c r="A11" s="51"/>
      <c r="B11" s="31"/>
      <c r="C11" s="23"/>
      <c r="D11" s="19"/>
      <c r="E11" s="23"/>
    </row>
    <row r="12" spans="1:5" ht="18" customHeight="1" x14ac:dyDescent="0.25">
      <c r="A12" s="36"/>
      <c r="B12" s="25"/>
      <c r="C12" s="19"/>
      <c r="D12" s="19"/>
      <c r="E12" s="24"/>
    </row>
    <row r="13" spans="1:5" ht="14.4" x14ac:dyDescent="0.3">
      <c r="B13" s="26"/>
      <c r="C13" s="26"/>
      <c r="D13" s="26"/>
      <c r="E13" s="26"/>
    </row>
    <row r="14" spans="1:5" ht="25.5" customHeight="1" x14ac:dyDescent="0.3">
      <c r="B14" s="30" t="s">
        <v>83</v>
      </c>
      <c r="C14" s="26"/>
      <c r="D14" s="26"/>
      <c r="E14" s="26"/>
    </row>
    <row r="15" spans="1:5" ht="14.4" x14ac:dyDescent="0.3">
      <c r="B15" s="26"/>
      <c r="C15" s="26"/>
      <c r="D15" s="26"/>
      <c r="E15" s="26"/>
    </row>
    <row r="16" spans="1:5" ht="14.4" x14ac:dyDescent="0.3">
      <c r="B16" s="26"/>
      <c r="C16" s="26"/>
      <c r="D16" s="26"/>
      <c r="E16" s="26"/>
    </row>
    <row r="17" spans="2:5" ht="13.5" customHeight="1" x14ac:dyDescent="0.3">
      <c r="B17" s="27"/>
      <c r="C17" s="26"/>
      <c r="D17" s="26"/>
      <c r="E17" s="26"/>
    </row>
    <row r="18" spans="2:5" ht="14.4" x14ac:dyDescent="0.3">
      <c r="B18" s="26"/>
      <c r="C18" s="26"/>
      <c r="D18" s="26"/>
      <c r="E18" s="26"/>
    </row>
    <row r="19" spans="2:5" ht="14.4" x14ac:dyDescent="0.3">
      <c r="B19" s="28"/>
      <c r="C19" s="26"/>
      <c r="D19" s="26"/>
      <c r="E19" s="26"/>
    </row>
    <row r="20" spans="2:5" ht="14.4" x14ac:dyDescent="0.3">
      <c r="B20" s="27"/>
      <c r="C20" s="28" t="s">
        <v>5</v>
      </c>
      <c r="D20" s="26"/>
      <c r="E20" s="26"/>
    </row>
    <row r="21" spans="2:5" ht="60.6" customHeight="1" x14ac:dyDescent="0.3">
      <c r="B21" s="37" t="s">
        <v>29</v>
      </c>
      <c r="C21" s="29"/>
      <c r="D21" s="26"/>
      <c r="E21" s="26"/>
    </row>
  </sheetData>
  <mergeCells count="4">
    <mergeCell ref="A6:A11"/>
    <mergeCell ref="B3:C3"/>
    <mergeCell ref="D4:E4"/>
    <mergeCell ref="B4:C4"/>
  </mergeCells>
  <pageMargins left="0.70866141732283472" right="0.70866141732283472" top="0.74803149606299213" bottom="0.74803149606299213" header="0.31496062992125984" footer="0.31496062992125984"/>
  <pageSetup scale="96" orientation="landscape" r:id="rId1"/>
  <headerFooter>
    <oddFooter>&amp;R&amp;P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7CD14-2B38-4E7A-8DB0-EE13E7F2CB22}">
  <dimension ref="B2:J52"/>
  <sheetViews>
    <sheetView showGridLines="0" topLeftCell="A5" zoomScale="63" zoomScaleNormal="70" zoomScaleSheetLayoutView="85" zoomScalePageLayoutView="55" workbookViewId="0">
      <selection activeCell="F43" sqref="F43:J43"/>
    </sheetView>
  </sheetViews>
  <sheetFormatPr baseColWidth="10" defaultColWidth="11.44140625" defaultRowHeight="14.4" x14ac:dyDescent="0.3"/>
  <cols>
    <col min="1" max="1" width="3" style="2" customWidth="1"/>
    <col min="2" max="2" width="27.5546875" style="2" customWidth="1"/>
    <col min="3" max="3" width="29.44140625" style="2" customWidth="1"/>
    <col min="4" max="4" width="15.33203125" style="2" customWidth="1"/>
    <col min="5" max="5" width="44.109375" style="3" customWidth="1"/>
    <col min="6" max="6" width="16.44140625" style="2" customWidth="1"/>
    <col min="7" max="7" width="17.21875" style="2" bestFit="1" customWidth="1"/>
    <col min="8" max="8" width="11.44140625" style="2"/>
    <col min="9" max="9" width="25.5546875" style="2" customWidth="1"/>
    <col min="10" max="10" width="77" style="2" customWidth="1"/>
    <col min="11" max="11" width="2.88671875" style="2" customWidth="1"/>
    <col min="12" max="16384" width="11.44140625" style="2"/>
  </cols>
  <sheetData>
    <row r="2" spans="2:10" ht="42" customHeight="1" x14ac:dyDescent="0.3">
      <c r="B2" s="65" t="s">
        <v>6</v>
      </c>
      <c r="C2" s="66"/>
      <c r="D2" s="66"/>
      <c r="E2" s="66"/>
      <c r="F2" s="66"/>
      <c r="G2" s="66"/>
      <c r="H2" s="66"/>
      <c r="I2" s="67"/>
      <c r="J2" s="33" t="str">
        <f>CONSOLIDADO!D4</f>
        <v>FDLSC-MIC-022-2025</v>
      </c>
    </row>
    <row r="3" spans="2:10" x14ac:dyDescent="0.3">
      <c r="B3" s="3"/>
      <c r="C3" s="3"/>
      <c r="D3" s="3"/>
      <c r="F3" s="3"/>
      <c r="G3" s="3"/>
      <c r="H3" s="3"/>
      <c r="I3" s="3"/>
      <c r="J3" s="3"/>
    </row>
    <row r="4" spans="2:10" ht="98.4" customHeight="1" x14ac:dyDescent="0.3">
      <c r="B4" s="34" t="s">
        <v>7</v>
      </c>
      <c r="C4" s="68" t="s">
        <v>48</v>
      </c>
      <c r="D4" s="68"/>
      <c r="E4" s="68"/>
      <c r="F4" s="68"/>
      <c r="G4" s="68"/>
      <c r="H4" s="68"/>
      <c r="I4" s="68"/>
      <c r="J4" s="68"/>
    </row>
    <row r="5" spans="2:10" ht="142.5" customHeight="1" x14ac:dyDescent="0.3">
      <c r="B5" s="35" t="s">
        <v>8</v>
      </c>
      <c r="C5" s="68" t="s">
        <v>45</v>
      </c>
      <c r="D5" s="68"/>
      <c r="E5" s="68"/>
      <c r="F5" s="68"/>
      <c r="G5" s="68"/>
      <c r="H5" s="68"/>
      <c r="I5" s="68"/>
      <c r="J5" s="68"/>
    </row>
    <row r="6" spans="2:10" ht="60.75" customHeight="1" x14ac:dyDescent="0.3">
      <c r="B6" s="34" t="s">
        <v>9</v>
      </c>
      <c r="C6" s="74">
        <v>62009348</v>
      </c>
      <c r="D6" s="75"/>
      <c r="E6" s="76"/>
      <c r="F6" s="72" t="s">
        <v>10</v>
      </c>
      <c r="G6" s="73"/>
      <c r="H6" s="69">
        <f>(C6/1423500)</f>
        <v>43.561185809624163</v>
      </c>
      <c r="I6" s="70"/>
      <c r="J6" s="71"/>
    </row>
    <row r="8" spans="2:10" ht="28.5" customHeight="1" x14ac:dyDescent="0.3">
      <c r="B8" s="58" t="str">
        <f>CONSOLIDADO!B6</f>
        <v>NOSTOS COMPANY</v>
      </c>
      <c r="C8" s="58"/>
      <c r="D8" s="58"/>
      <c r="E8" s="58"/>
      <c r="F8" s="58" t="s">
        <v>11</v>
      </c>
      <c r="G8" s="58"/>
      <c r="H8" s="58"/>
      <c r="I8" s="58"/>
      <c r="J8" s="17" t="s">
        <v>33</v>
      </c>
    </row>
    <row r="10" spans="2:10" ht="43.2" x14ac:dyDescent="0.3">
      <c r="B10" s="10" t="s">
        <v>13</v>
      </c>
      <c r="C10" s="10" t="s">
        <v>14</v>
      </c>
      <c r="D10" s="10" t="s">
        <v>15</v>
      </c>
      <c r="E10" s="10" t="s">
        <v>16</v>
      </c>
      <c r="F10" s="10" t="s">
        <v>17</v>
      </c>
      <c r="G10" s="10" t="s">
        <v>32</v>
      </c>
      <c r="H10" s="10" t="s">
        <v>18</v>
      </c>
      <c r="I10" s="10" t="s">
        <v>34</v>
      </c>
      <c r="J10" s="10" t="s">
        <v>19</v>
      </c>
    </row>
    <row r="11" spans="2:10" ht="79.8" customHeight="1" x14ac:dyDescent="0.3">
      <c r="B11" s="40" t="s">
        <v>47</v>
      </c>
      <c r="C11" s="41" t="s">
        <v>31</v>
      </c>
      <c r="D11" s="40"/>
      <c r="E11" s="38" t="s">
        <v>46</v>
      </c>
      <c r="F11" s="7">
        <f>G11/616000</f>
        <v>233.76623376623377</v>
      </c>
      <c r="G11" s="45">
        <v>144000000</v>
      </c>
      <c r="H11" s="7" t="s">
        <v>33</v>
      </c>
      <c r="I11" s="7" t="s">
        <v>12</v>
      </c>
      <c r="J11" s="44"/>
    </row>
    <row r="12" spans="2:10" ht="79.8" customHeight="1" x14ac:dyDescent="0.3">
      <c r="B12" s="40" t="s">
        <v>73</v>
      </c>
      <c r="C12" s="41" t="s">
        <v>31</v>
      </c>
      <c r="D12" s="40" t="s">
        <v>72</v>
      </c>
      <c r="E12" s="38" t="s">
        <v>71</v>
      </c>
      <c r="F12" s="7">
        <f>G12/644350</f>
        <v>620.78063164429273</v>
      </c>
      <c r="G12" s="45">
        <v>400000000</v>
      </c>
      <c r="H12" s="7" t="s">
        <v>33</v>
      </c>
      <c r="I12" s="7" t="s">
        <v>12</v>
      </c>
      <c r="J12" s="44"/>
    </row>
    <row r="13" spans="2:10" ht="79.8" customHeight="1" x14ac:dyDescent="0.3">
      <c r="B13" s="40" t="s">
        <v>74</v>
      </c>
      <c r="C13" s="41" t="s">
        <v>31</v>
      </c>
      <c r="D13" s="40" t="s">
        <v>75</v>
      </c>
      <c r="E13" s="38" t="s">
        <v>76</v>
      </c>
      <c r="F13" s="46">
        <f>G13/908526</f>
        <v>2201.3670197660826</v>
      </c>
      <c r="G13" s="45">
        <v>1999999173</v>
      </c>
      <c r="H13" s="7" t="s">
        <v>33</v>
      </c>
      <c r="I13" s="7" t="s">
        <v>12</v>
      </c>
      <c r="J13" s="44"/>
    </row>
    <row r="14" spans="2:10" ht="30.75" customHeight="1" x14ac:dyDescent="0.3">
      <c r="B14" s="59" t="s">
        <v>20</v>
      </c>
      <c r="C14" s="60"/>
      <c r="D14" s="60"/>
      <c r="E14" s="61"/>
      <c r="F14" s="39">
        <f>F13+F12+F11</f>
        <v>3055.9138851766088</v>
      </c>
      <c r="G14" s="59" t="s">
        <v>21</v>
      </c>
      <c r="H14" s="60"/>
      <c r="I14" s="61"/>
      <c r="J14" s="32" t="s">
        <v>22</v>
      </c>
    </row>
    <row r="15" spans="2:10" ht="46.8" customHeight="1" x14ac:dyDescent="0.3">
      <c r="B15" s="62" t="s">
        <v>23</v>
      </c>
      <c r="C15" s="62"/>
      <c r="D15" s="62"/>
      <c r="E15" s="62"/>
      <c r="F15" s="63"/>
      <c r="G15" s="64"/>
      <c r="H15" s="64"/>
      <c r="I15" s="64"/>
      <c r="J15" s="64"/>
    </row>
    <row r="16" spans="2:10" x14ac:dyDescent="0.3">
      <c r="B16" s="11"/>
      <c r="C16" s="11"/>
      <c r="D16" s="12"/>
      <c r="E16" s="13"/>
      <c r="J16" s="14"/>
    </row>
    <row r="17" spans="2:10" ht="15.6" x14ac:dyDescent="0.3">
      <c r="B17" s="58" t="str">
        <f>CONSOLIDADO!B7</f>
        <v>FUNDACION SOCIAL HORMIGUITA</v>
      </c>
      <c r="C17" s="58"/>
      <c r="D17" s="58"/>
      <c r="E17" s="58"/>
      <c r="F17" s="58" t="s">
        <v>11</v>
      </c>
      <c r="G17" s="58"/>
      <c r="H17" s="58"/>
      <c r="I17" s="58"/>
      <c r="J17" s="17" t="s">
        <v>33</v>
      </c>
    </row>
    <row r="19" spans="2:10" ht="43.2" x14ac:dyDescent="0.3">
      <c r="B19" s="10" t="s">
        <v>13</v>
      </c>
      <c r="C19" s="10" t="s">
        <v>14</v>
      </c>
      <c r="D19" s="10" t="s">
        <v>15</v>
      </c>
      <c r="E19" s="10" t="s">
        <v>16</v>
      </c>
      <c r="F19" s="10" t="s">
        <v>17</v>
      </c>
      <c r="G19" s="10" t="s">
        <v>36</v>
      </c>
      <c r="H19" s="10" t="s">
        <v>18</v>
      </c>
      <c r="I19" s="10" t="s">
        <v>34</v>
      </c>
      <c r="J19" s="10" t="s">
        <v>19</v>
      </c>
    </row>
    <row r="20" spans="2:10" ht="40.200000000000003" customHeight="1" x14ac:dyDescent="0.3">
      <c r="B20" s="8" t="s">
        <v>52</v>
      </c>
      <c r="C20" s="8" t="s">
        <v>38</v>
      </c>
      <c r="D20" s="9" t="s">
        <v>51</v>
      </c>
      <c r="E20" s="15" t="s">
        <v>50</v>
      </c>
      <c r="F20" s="46">
        <f>G20/1423500</f>
        <v>59.009483667017911</v>
      </c>
      <c r="G20" s="45">
        <v>84000000</v>
      </c>
      <c r="H20" s="7" t="s">
        <v>33</v>
      </c>
      <c r="I20" s="7" t="s">
        <v>12</v>
      </c>
      <c r="J20" s="18"/>
    </row>
    <row r="21" spans="2:10" ht="40.200000000000003" customHeight="1" x14ac:dyDescent="0.3">
      <c r="B21" s="8"/>
      <c r="C21" s="8"/>
      <c r="D21" s="9"/>
      <c r="E21" s="15"/>
      <c r="F21" s="7"/>
      <c r="G21" s="45"/>
      <c r="H21" s="7"/>
      <c r="I21" s="7"/>
      <c r="J21" s="18"/>
    </row>
    <row r="22" spans="2:10" ht="40.200000000000003" customHeight="1" x14ac:dyDescent="0.3">
      <c r="B22" s="8"/>
      <c r="C22" s="8"/>
      <c r="D22" s="9"/>
      <c r="E22" s="15"/>
      <c r="F22" s="7"/>
      <c r="G22" s="45"/>
      <c r="H22" s="7"/>
      <c r="I22" s="7"/>
      <c r="J22" s="18"/>
    </row>
    <row r="23" spans="2:10" ht="18" x14ac:dyDescent="0.3">
      <c r="B23" s="59" t="s">
        <v>20</v>
      </c>
      <c r="C23" s="60"/>
      <c r="D23" s="60"/>
      <c r="E23" s="61"/>
      <c r="F23" s="7">
        <f>SUM(F20:F20)</f>
        <v>59.009483667017911</v>
      </c>
      <c r="G23" s="59" t="s">
        <v>21</v>
      </c>
      <c r="H23" s="60"/>
      <c r="I23" s="61"/>
      <c r="J23" s="32" t="s">
        <v>28</v>
      </c>
    </row>
    <row r="24" spans="2:10" ht="57" customHeight="1" x14ac:dyDescent="0.3">
      <c r="B24" s="62" t="s">
        <v>23</v>
      </c>
      <c r="C24" s="62"/>
      <c r="D24" s="62"/>
      <c r="E24" s="62"/>
      <c r="F24" s="63" t="s">
        <v>87</v>
      </c>
      <c r="G24" s="64"/>
      <c r="H24" s="64"/>
      <c r="I24" s="64"/>
      <c r="J24" s="64"/>
    </row>
    <row r="26" spans="2:10" ht="15.6" x14ac:dyDescent="0.3">
      <c r="B26" s="58" t="str">
        <f>CONSOLIDADO!B8</f>
        <v xml:space="preserve">CEDEINCO
</v>
      </c>
      <c r="C26" s="58"/>
      <c r="D26" s="58"/>
      <c r="E26" s="58"/>
      <c r="F26" s="58" t="s">
        <v>11</v>
      </c>
      <c r="G26" s="58"/>
      <c r="H26" s="58"/>
      <c r="I26" s="58"/>
      <c r="J26" s="17" t="s">
        <v>33</v>
      </c>
    </row>
    <row r="28" spans="2:10" ht="43.2" x14ac:dyDescent="0.3">
      <c r="B28" s="10" t="s">
        <v>13</v>
      </c>
      <c r="C28" s="10" t="s">
        <v>14</v>
      </c>
      <c r="D28" s="10" t="s">
        <v>15</v>
      </c>
      <c r="E28" s="10" t="s">
        <v>16</v>
      </c>
      <c r="F28" s="10" t="s">
        <v>17</v>
      </c>
      <c r="G28" s="10" t="s">
        <v>36</v>
      </c>
      <c r="H28" s="10" t="s">
        <v>18</v>
      </c>
      <c r="I28" s="10" t="s">
        <v>34</v>
      </c>
      <c r="J28" s="10" t="s">
        <v>19</v>
      </c>
    </row>
    <row r="29" spans="2:10" ht="43.2" x14ac:dyDescent="0.3">
      <c r="B29" s="8" t="s">
        <v>55</v>
      </c>
      <c r="C29" s="8" t="s">
        <v>54</v>
      </c>
      <c r="D29" s="9" t="s">
        <v>56</v>
      </c>
      <c r="E29" s="15" t="s">
        <v>53</v>
      </c>
      <c r="F29" s="46">
        <f>G29/877803</f>
        <v>176.57720468032122</v>
      </c>
      <c r="G29" s="45">
        <v>155000000</v>
      </c>
      <c r="H29" s="7" t="s">
        <v>33</v>
      </c>
      <c r="I29" s="7" t="s">
        <v>12</v>
      </c>
      <c r="J29" s="18"/>
    </row>
    <row r="30" spans="2:10" ht="86.4" x14ac:dyDescent="0.3">
      <c r="B30" s="8" t="s">
        <v>80</v>
      </c>
      <c r="C30" s="8" t="s">
        <v>54</v>
      </c>
      <c r="D30" s="9">
        <v>114</v>
      </c>
      <c r="E30" s="15" t="s">
        <v>79</v>
      </c>
      <c r="F30" s="46">
        <v>114</v>
      </c>
      <c r="G30" s="45">
        <v>100000000</v>
      </c>
      <c r="H30" s="7" t="s">
        <v>33</v>
      </c>
      <c r="I30" s="7" t="s">
        <v>12</v>
      </c>
      <c r="J30" s="18"/>
    </row>
    <row r="31" spans="2:10" ht="57.6" x14ac:dyDescent="0.3">
      <c r="B31" s="8" t="s">
        <v>80</v>
      </c>
      <c r="C31" s="8" t="s">
        <v>54</v>
      </c>
      <c r="D31" s="9">
        <v>181</v>
      </c>
      <c r="E31" s="15" t="s">
        <v>78</v>
      </c>
      <c r="F31" s="46">
        <v>181</v>
      </c>
      <c r="G31" s="45">
        <v>150000000</v>
      </c>
      <c r="H31" s="7" t="s">
        <v>33</v>
      </c>
      <c r="I31" s="7" t="s">
        <v>12</v>
      </c>
      <c r="J31" s="18"/>
    </row>
    <row r="32" spans="2:10" ht="18" x14ac:dyDescent="0.3">
      <c r="B32" s="59" t="s">
        <v>20</v>
      </c>
      <c r="C32" s="60"/>
      <c r="D32" s="60"/>
      <c r="E32" s="61"/>
      <c r="F32" s="7">
        <f>SUM(F29:F29)</f>
        <v>176.57720468032122</v>
      </c>
      <c r="G32" s="59" t="s">
        <v>21</v>
      </c>
      <c r="H32" s="60"/>
      <c r="I32" s="61"/>
      <c r="J32" s="32" t="s">
        <v>22</v>
      </c>
    </row>
    <row r="33" spans="2:10" ht="49.8" customHeight="1" x14ac:dyDescent="0.3">
      <c r="B33" s="62" t="s">
        <v>23</v>
      </c>
      <c r="C33" s="62"/>
      <c r="D33" s="62"/>
      <c r="E33" s="62"/>
      <c r="F33" s="63"/>
      <c r="G33" s="64"/>
      <c r="H33" s="64"/>
      <c r="I33" s="64"/>
      <c r="J33" s="64"/>
    </row>
    <row r="36" spans="2:10" ht="15.6" x14ac:dyDescent="0.3">
      <c r="B36" s="58" t="str">
        <f>CONSOLIDADO!B9</f>
        <v>INPROHC SAS</v>
      </c>
      <c r="C36" s="58"/>
      <c r="D36" s="58"/>
      <c r="E36" s="58"/>
      <c r="F36" s="58" t="s">
        <v>11</v>
      </c>
      <c r="G36" s="58"/>
      <c r="H36" s="58"/>
      <c r="I36" s="58"/>
      <c r="J36" s="17" t="s">
        <v>33</v>
      </c>
    </row>
    <row r="38" spans="2:10" ht="43.2" x14ac:dyDescent="0.3">
      <c r="B38" s="10" t="s">
        <v>13</v>
      </c>
      <c r="C38" s="10" t="s">
        <v>14</v>
      </c>
      <c r="D38" s="10" t="s">
        <v>15</v>
      </c>
      <c r="E38" s="10" t="s">
        <v>16</v>
      </c>
      <c r="F38" s="10" t="s">
        <v>17</v>
      </c>
      <c r="G38" s="10" t="s">
        <v>36</v>
      </c>
      <c r="H38" s="10" t="s">
        <v>18</v>
      </c>
      <c r="I38" s="10" t="s">
        <v>34</v>
      </c>
      <c r="J38" s="10" t="s">
        <v>19</v>
      </c>
    </row>
    <row r="39" spans="2:10" ht="72" x14ac:dyDescent="0.3">
      <c r="B39" s="8" t="s">
        <v>58</v>
      </c>
      <c r="C39" s="8" t="s">
        <v>40</v>
      </c>
      <c r="D39" s="9"/>
      <c r="E39" s="15" t="s">
        <v>57</v>
      </c>
      <c r="F39" s="46">
        <v>71</v>
      </c>
      <c r="G39" s="45">
        <v>64539360</v>
      </c>
      <c r="H39" s="7" t="s">
        <v>33</v>
      </c>
      <c r="I39" s="7" t="s">
        <v>12</v>
      </c>
      <c r="J39" s="18"/>
    </row>
    <row r="40" spans="2:10" ht="28.8" x14ac:dyDescent="0.3">
      <c r="B40" s="8" t="s">
        <v>60</v>
      </c>
      <c r="C40" s="8" t="s">
        <v>40</v>
      </c>
      <c r="D40" s="9"/>
      <c r="E40" s="15" t="s">
        <v>59</v>
      </c>
      <c r="F40" s="46">
        <v>56</v>
      </c>
      <c r="G40" s="45">
        <v>484848926</v>
      </c>
      <c r="H40" s="7" t="s">
        <v>33</v>
      </c>
      <c r="I40" s="7" t="s">
        <v>12</v>
      </c>
      <c r="J40" s="18"/>
    </row>
    <row r="41" spans="2:10" x14ac:dyDescent="0.3">
      <c r="B41" s="8"/>
      <c r="C41" s="8"/>
      <c r="D41" s="9"/>
      <c r="E41" s="15"/>
      <c r="F41" s="46"/>
      <c r="G41" s="45"/>
      <c r="H41" s="7"/>
      <c r="I41" s="7"/>
      <c r="J41" s="18"/>
    </row>
    <row r="42" spans="2:10" ht="18" x14ac:dyDescent="0.3">
      <c r="B42" s="59" t="s">
        <v>20</v>
      </c>
      <c r="C42" s="60"/>
      <c r="D42" s="60"/>
      <c r="E42" s="61"/>
      <c r="F42" s="46">
        <f>SUM(F39:F41)</f>
        <v>127</v>
      </c>
      <c r="G42" s="59" t="s">
        <v>21</v>
      </c>
      <c r="H42" s="60"/>
      <c r="I42" s="61"/>
      <c r="J42" s="32" t="s">
        <v>28</v>
      </c>
    </row>
    <row r="43" spans="2:10" ht="69.599999999999994" customHeight="1" x14ac:dyDescent="0.3">
      <c r="B43" s="62" t="s">
        <v>23</v>
      </c>
      <c r="C43" s="62"/>
      <c r="D43" s="62"/>
      <c r="E43" s="62"/>
      <c r="F43" s="63" t="s">
        <v>87</v>
      </c>
      <c r="G43" s="64"/>
      <c r="H43" s="64"/>
      <c r="I43" s="64"/>
      <c r="J43" s="64"/>
    </row>
    <row r="45" spans="2:10" ht="15.6" x14ac:dyDescent="0.3">
      <c r="B45" s="58" t="str">
        <f>CONSOLIDADO!B10</f>
        <v>CASTECK</v>
      </c>
      <c r="C45" s="58"/>
      <c r="D45" s="58"/>
      <c r="E45" s="58"/>
      <c r="F45" s="58" t="s">
        <v>11</v>
      </c>
      <c r="G45" s="58"/>
      <c r="H45" s="58"/>
      <c r="I45" s="58"/>
      <c r="J45" s="17" t="s">
        <v>33</v>
      </c>
    </row>
    <row r="47" spans="2:10" ht="43.2" x14ac:dyDescent="0.3">
      <c r="B47" s="10" t="s">
        <v>13</v>
      </c>
      <c r="C47" s="10" t="s">
        <v>14</v>
      </c>
      <c r="D47" s="10" t="s">
        <v>15</v>
      </c>
      <c r="E47" s="10" t="s">
        <v>16</v>
      </c>
      <c r="F47" s="10" t="s">
        <v>17</v>
      </c>
      <c r="G47" s="10" t="s">
        <v>36</v>
      </c>
      <c r="H47" s="10" t="s">
        <v>18</v>
      </c>
      <c r="I47" s="10" t="s">
        <v>34</v>
      </c>
      <c r="J47" s="10" t="s">
        <v>19</v>
      </c>
    </row>
    <row r="48" spans="2:10" ht="99.6" customHeight="1" x14ac:dyDescent="0.3">
      <c r="B48" s="49" t="s">
        <v>61</v>
      </c>
      <c r="C48" s="8" t="s">
        <v>41</v>
      </c>
      <c r="D48" s="9" t="s">
        <v>67</v>
      </c>
      <c r="E48" s="50" t="s">
        <v>64</v>
      </c>
      <c r="F48" s="50">
        <v>162.86000000000001</v>
      </c>
      <c r="G48" s="45">
        <v>188924610</v>
      </c>
      <c r="H48" s="7" t="s">
        <v>33</v>
      </c>
      <c r="I48" s="7" t="s">
        <v>12</v>
      </c>
      <c r="J48" s="18"/>
    </row>
    <row r="49" spans="2:10" ht="95.4" customHeight="1" x14ac:dyDescent="0.3">
      <c r="B49" s="49" t="s">
        <v>62</v>
      </c>
      <c r="C49" s="8" t="s">
        <v>41</v>
      </c>
      <c r="D49" s="9" t="s">
        <v>69</v>
      </c>
      <c r="E49" s="50" t="s">
        <v>65</v>
      </c>
      <c r="F49" s="50">
        <v>383.63</v>
      </c>
      <c r="G49" s="45">
        <v>498731170</v>
      </c>
      <c r="H49" s="7" t="s">
        <v>33</v>
      </c>
      <c r="I49" s="7" t="s">
        <v>12</v>
      </c>
      <c r="J49" s="18"/>
    </row>
    <row r="50" spans="2:10" ht="116.4" customHeight="1" x14ac:dyDescent="0.3">
      <c r="B50" s="49" t="s">
        <v>63</v>
      </c>
      <c r="C50" s="8" t="s">
        <v>41</v>
      </c>
      <c r="D50" s="9" t="s">
        <v>68</v>
      </c>
      <c r="E50" s="50" t="s">
        <v>66</v>
      </c>
      <c r="F50" s="50">
        <v>276.02</v>
      </c>
      <c r="G50" s="45">
        <v>160100500</v>
      </c>
      <c r="H50" s="7" t="s">
        <v>33</v>
      </c>
      <c r="I50" s="7" t="s">
        <v>12</v>
      </c>
      <c r="J50" s="18"/>
    </row>
    <row r="51" spans="2:10" ht="18" x14ac:dyDescent="0.3">
      <c r="B51" s="59" t="s">
        <v>20</v>
      </c>
      <c r="C51" s="60"/>
      <c r="D51" s="60"/>
      <c r="E51" s="61"/>
      <c r="F51" s="7">
        <f>SUM(F48:F50)</f>
        <v>822.51</v>
      </c>
      <c r="G51" s="59" t="s">
        <v>21</v>
      </c>
      <c r="H51" s="60"/>
      <c r="I51" s="61"/>
      <c r="J51" s="32" t="s">
        <v>22</v>
      </c>
    </row>
    <row r="52" spans="2:10" x14ac:dyDescent="0.3">
      <c r="B52" s="62" t="s">
        <v>23</v>
      </c>
      <c r="C52" s="62"/>
      <c r="D52" s="62"/>
      <c r="E52" s="62"/>
      <c r="F52" s="63"/>
      <c r="G52" s="64"/>
      <c r="H52" s="64"/>
      <c r="I52" s="64"/>
      <c r="J52" s="64"/>
    </row>
  </sheetData>
  <mergeCells count="36">
    <mergeCell ref="B17:E17"/>
    <mergeCell ref="F17:I17"/>
    <mergeCell ref="B23:E23"/>
    <mergeCell ref="G23:I23"/>
    <mergeCell ref="B24:E24"/>
    <mergeCell ref="F24:J24"/>
    <mergeCell ref="B2:I2"/>
    <mergeCell ref="B15:E15"/>
    <mergeCell ref="F15:J15"/>
    <mergeCell ref="C4:J4"/>
    <mergeCell ref="C5:J5"/>
    <mergeCell ref="H6:J6"/>
    <mergeCell ref="F6:G6"/>
    <mergeCell ref="C6:E6"/>
    <mergeCell ref="F8:I8"/>
    <mergeCell ref="B8:E8"/>
    <mergeCell ref="B14:E14"/>
    <mergeCell ref="G14:I14"/>
    <mergeCell ref="B26:E26"/>
    <mergeCell ref="F26:I26"/>
    <mergeCell ref="B32:E32"/>
    <mergeCell ref="G32:I32"/>
    <mergeCell ref="B33:E33"/>
    <mergeCell ref="F33:J33"/>
    <mergeCell ref="B36:E36"/>
    <mergeCell ref="F36:I36"/>
    <mergeCell ref="B42:E42"/>
    <mergeCell ref="G42:I42"/>
    <mergeCell ref="B43:E43"/>
    <mergeCell ref="F43:J43"/>
    <mergeCell ref="B45:E45"/>
    <mergeCell ref="F45:I45"/>
    <mergeCell ref="B51:E51"/>
    <mergeCell ref="G51:I51"/>
    <mergeCell ref="B52:E52"/>
    <mergeCell ref="F52:J52"/>
  </mergeCells>
  <conditionalFormatting sqref="B48:B50">
    <cfRule type="cellIs" dxfId="3" priority="3" operator="equal">
      <formula>#REF!</formula>
    </cfRule>
    <cfRule type="cellIs" dxfId="2" priority="4" operator="equal">
      <formula>#REF!</formula>
    </cfRule>
  </conditionalFormatting>
  <conditionalFormatting sqref="E48:E50">
    <cfRule type="cellIs" dxfId="1" priority="1" operator="equal">
      <formula>#REF!</formula>
    </cfRule>
    <cfRule type="cellIs" dxfId="0" priority="2" operator="equal">
      <formula>#REF!</formula>
    </cfRule>
  </conditionalFormatting>
  <pageMargins left="0.70866141732283472" right="0.70866141732283472" top="0.74803149606299213" bottom="0.74803149606299213" header="0.31496062992125984" footer="0.31496062992125984"/>
  <pageSetup scale="33" orientation="portrait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465E1-5326-4564-8F70-23790E97C083}">
  <sheetPr>
    <pageSetUpPr fitToPage="1"/>
  </sheetPr>
  <dimension ref="B2:H12"/>
  <sheetViews>
    <sheetView showGridLines="0" topLeftCell="A3" zoomScale="85" zoomScaleNormal="85" workbookViewId="0">
      <selection activeCell="G5" sqref="G5"/>
    </sheetView>
  </sheetViews>
  <sheetFormatPr baseColWidth="10" defaultColWidth="11.44140625" defaultRowHeight="15" customHeight="1" x14ac:dyDescent="0.3"/>
  <cols>
    <col min="1" max="1" width="3.33203125" style="2" customWidth="1"/>
    <col min="2" max="2" width="49.109375" style="2" customWidth="1"/>
    <col min="3" max="6" width="25.109375" style="2" customWidth="1"/>
    <col min="7" max="7" width="24.33203125" style="2" customWidth="1"/>
    <col min="8" max="8" width="37" style="2" bestFit="1" customWidth="1"/>
    <col min="9" max="16384" width="11.44140625" style="2"/>
  </cols>
  <sheetData>
    <row r="2" spans="2:8" ht="50.25" customHeight="1" x14ac:dyDescent="0.3">
      <c r="B2" s="79" t="s">
        <v>24</v>
      </c>
      <c r="C2" s="79"/>
      <c r="D2" s="42"/>
      <c r="E2" s="42"/>
      <c r="F2" s="42"/>
      <c r="G2" s="80" t="str">
        <f>CONSOLIDADO!D4</f>
        <v>FDLSC-MIC-022-2025</v>
      </c>
      <c r="H2" s="80"/>
    </row>
    <row r="3" spans="2:8" ht="90" customHeight="1" x14ac:dyDescent="0.3">
      <c r="B3" s="77" t="s">
        <v>1</v>
      </c>
      <c r="C3" s="6" t="s">
        <v>42</v>
      </c>
      <c r="D3" s="6" t="s">
        <v>49</v>
      </c>
      <c r="E3" s="6" t="s">
        <v>43</v>
      </c>
      <c r="F3" s="6" t="s">
        <v>44</v>
      </c>
      <c r="G3" s="6" t="s">
        <v>25</v>
      </c>
      <c r="H3" s="16" t="s">
        <v>19</v>
      </c>
    </row>
    <row r="4" spans="2:8" ht="28.8" x14ac:dyDescent="0.3">
      <c r="B4" s="78"/>
      <c r="C4" s="6" t="s">
        <v>26</v>
      </c>
      <c r="D4" s="6"/>
      <c r="E4" s="6"/>
      <c r="F4" s="6"/>
      <c r="G4" s="6" t="s">
        <v>27</v>
      </c>
      <c r="H4" s="7"/>
    </row>
    <row r="5" spans="2:8" ht="28.8" x14ac:dyDescent="0.3">
      <c r="B5" s="31" t="str">
        <f>CONSOLIDADO!B6</f>
        <v>NOSTOS COMPANY</v>
      </c>
      <c r="C5" s="1" t="s">
        <v>12</v>
      </c>
      <c r="D5" s="1" t="s">
        <v>77</v>
      </c>
      <c r="E5" s="1" t="s">
        <v>85</v>
      </c>
      <c r="F5" s="1" t="s">
        <v>85</v>
      </c>
      <c r="G5" s="1" t="s">
        <v>28</v>
      </c>
      <c r="H5" s="1" t="s">
        <v>86</v>
      </c>
    </row>
    <row r="6" spans="2:8" ht="28.8" x14ac:dyDescent="0.3">
      <c r="B6" s="31" t="str">
        <f>CONSOLIDADO!B7</f>
        <v>FUNDACION SOCIAL HORMIGUITA</v>
      </c>
      <c r="C6" s="1" t="s">
        <v>12</v>
      </c>
      <c r="D6" s="1" t="s">
        <v>35</v>
      </c>
      <c r="E6" s="1" t="s">
        <v>85</v>
      </c>
      <c r="F6" s="1" t="s">
        <v>85</v>
      </c>
      <c r="G6" s="1" t="s">
        <v>28</v>
      </c>
      <c r="H6" s="1" t="s">
        <v>84</v>
      </c>
    </row>
    <row r="7" spans="2:8" ht="14.4" x14ac:dyDescent="0.3">
      <c r="B7" s="31" t="str">
        <f>CONSOLIDADO!B8</f>
        <v xml:space="preserve">CEDEINCO
</v>
      </c>
      <c r="C7" s="1" t="s">
        <v>12</v>
      </c>
      <c r="D7" s="1" t="s">
        <v>77</v>
      </c>
      <c r="E7" s="1" t="s">
        <v>77</v>
      </c>
      <c r="F7" s="1" t="s">
        <v>77</v>
      </c>
      <c r="G7" s="1" t="s">
        <v>81</v>
      </c>
      <c r="H7" s="7"/>
    </row>
    <row r="8" spans="2:8" ht="77.400000000000006" customHeight="1" x14ac:dyDescent="0.3">
      <c r="B8" s="31" t="str">
        <f>CONSOLIDADO!B9</f>
        <v>INPROHC SAS</v>
      </c>
      <c r="C8" s="1" t="s">
        <v>12</v>
      </c>
      <c r="D8" s="1" t="s">
        <v>84</v>
      </c>
      <c r="E8" s="1" t="s">
        <v>12</v>
      </c>
      <c r="F8" s="1" t="s">
        <v>12</v>
      </c>
      <c r="G8" s="1" t="s">
        <v>28</v>
      </c>
      <c r="H8" s="1" t="s">
        <v>84</v>
      </c>
    </row>
    <row r="9" spans="2:8" ht="99" customHeight="1" x14ac:dyDescent="0.3">
      <c r="B9" s="31" t="str">
        <f>CONSOLIDADO!B10</f>
        <v>CASTECK</v>
      </c>
      <c r="C9" s="1" t="s">
        <v>12</v>
      </c>
      <c r="D9" s="1" t="s">
        <v>84</v>
      </c>
      <c r="E9" s="1" t="s">
        <v>12</v>
      </c>
      <c r="F9" s="1" t="s">
        <v>12</v>
      </c>
      <c r="G9" s="1" t="s">
        <v>28</v>
      </c>
      <c r="H9" s="1" t="s">
        <v>84</v>
      </c>
    </row>
    <row r="10" spans="2:8" ht="14.4" x14ac:dyDescent="0.3">
      <c r="B10" s="31"/>
      <c r="C10" s="1"/>
      <c r="D10" s="1"/>
      <c r="E10" s="1"/>
      <c r="F10" s="1"/>
      <c r="G10" s="1"/>
      <c r="H10" s="7"/>
    </row>
    <row r="11" spans="2:8" ht="14.4" x14ac:dyDescent="0.3">
      <c r="B11" s="25"/>
      <c r="C11" s="1"/>
      <c r="D11" s="1"/>
      <c r="E11" s="1"/>
      <c r="F11" s="1"/>
      <c r="G11" s="1"/>
      <c r="H11" s="7"/>
    </row>
    <row r="12" spans="2:8" ht="15" customHeight="1" x14ac:dyDescent="0.3">
      <c r="B12" s="4"/>
      <c r="C12" s="4"/>
      <c r="D12" s="4"/>
      <c r="E12" s="4"/>
      <c r="F12" s="4"/>
      <c r="G12" s="1"/>
      <c r="H12" s="7"/>
    </row>
  </sheetData>
  <mergeCells count="3">
    <mergeCell ref="B3:B4"/>
    <mergeCell ref="B2:C2"/>
    <mergeCell ref="G2:H2"/>
  </mergeCells>
  <pageMargins left="0.70866141732283472" right="0.70866141732283472" top="0.74803149606299213" bottom="0.74803149606299213" header="0.31496062992125984" footer="0.31496062992125984"/>
  <pageSetup scale="77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CONSOLIDADO</vt:lpstr>
      <vt:lpstr>(1) CONDICIONES EXPERIENCIA</vt:lpstr>
      <vt:lpstr>(2) REQUISITOS TECNICOS</vt:lpstr>
      <vt:lpstr>'(1) CONDICIONES EXPERIENCIA'!Área_de_impresión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Wilmar Jose Valencia Suarez</dc:creator>
  <cp:keywords/>
  <dc:description/>
  <cp:lastModifiedBy>paola yara</cp:lastModifiedBy>
  <cp:revision/>
  <dcterms:created xsi:type="dcterms:W3CDTF">2021-05-09T23:52:59Z</dcterms:created>
  <dcterms:modified xsi:type="dcterms:W3CDTF">2025-12-29T16:52:02Z</dcterms:modified>
  <cp:category/>
  <cp:contentStatus/>
</cp:coreProperties>
</file>