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ASUS\Documents\2025\IDPAC\PROCESOS\IP-MC\IP-MC-IDPAC-016-2025 BOTIQUINES Y EPP\EVALUACION\"/>
    </mc:Choice>
  </mc:AlternateContent>
  <xr:revisionPtr revIDLastSave="0" documentId="13_ncr:1_{1F8FB9F8-BF63-43DA-8814-3B8611160C98}" xr6:coauthVersionLast="47" xr6:coauthVersionMax="47" xr10:uidLastSave="{00000000-0000-0000-0000-000000000000}"/>
  <bookViews>
    <workbookView xWindow="-108" yWindow="-108" windowWidth="23256" windowHeight="12456" xr2:uid="{7A42F55B-7D97-4965-99EE-ABD4BA3F1FF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 l="1"/>
  <c r="G33" i="1"/>
  <c r="R4" i="1" l="1"/>
  <c r="R5" i="1"/>
  <c r="R6" i="1"/>
  <c r="R7" i="1"/>
  <c r="R8" i="1"/>
  <c r="R9" i="1"/>
  <c r="R10" i="1"/>
  <c r="R11" i="1"/>
  <c r="R12" i="1"/>
  <c r="R13" i="1"/>
  <c r="R14" i="1"/>
  <c r="R15" i="1"/>
  <c r="R16" i="1"/>
  <c r="R17" i="1"/>
  <c r="R18" i="1"/>
  <c r="R19" i="1"/>
  <c r="R20" i="1"/>
  <c r="R21" i="1"/>
  <c r="R22" i="1"/>
  <c r="R23" i="1"/>
  <c r="R24" i="1"/>
  <c r="R25" i="1"/>
  <c r="R3" i="1"/>
  <c r="P4" i="1"/>
  <c r="P5" i="1"/>
  <c r="P6" i="1"/>
  <c r="P7" i="1"/>
  <c r="P8" i="1"/>
  <c r="P9" i="1"/>
  <c r="P10" i="1"/>
  <c r="P11" i="1"/>
  <c r="P12" i="1"/>
  <c r="P13" i="1"/>
  <c r="P14" i="1"/>
  <c r="P15" i="1"/>
  <c r="P16" i="1"/>
  <c r="P17" i="1"/>
  <c r="P18" i="1"/>
  <c r="P19" i="1"/>
  <c r="P20" i="1"/>
  <c r="P21" i="1"/>
  <c r="P22" i="1"/>
  <c r="P23" i="1"/>
  <c r="P24" i="1"/>
  <c r="P25" i="1"/>
  <c r="P3" i="1"/>
  <c r="N4" i="1"/>
  <c r="N5" i="1"/>
  <c r="N6" i="1"/>
  <c r="N7" i="1"/>
  <c r="N8" i="1"/>
  <c r="N9" i="1"/>
  <c r="N10" i="1"/>
  <c r="N11" i="1"/>
  <c r="N12" i="1"/>
  <c r="N13" i="1"/>
  <c r="N14" i="1"/>
  <c r="N15" i="1"/>
  <c r="N16" i="1"/>
  <c r="N17" i="1"/>
  <c r="N18" i="1"/>
  <c r="N19" i="1"/>
  <c r="N20" i="1"/>
  <c r="N21" i="1"/>
  <c r="N22" i="1"/>
  <c r="N23" i="1"/>
  <c r="N24" i="1"/>
  <c r="N25" i="1"/>
  <c r="N3" i="1"/>
  <c r="L4" i="1"/>
  <c r="L5" i="1"/>
  <c r="L6" i="1"/>
  <c r="L7" i="1"/>
  <c r="L8" i="1"/>
  <c r="L9" i="1"/>
  <c r="L10" i="1"/>
  <c r="L11" i="1"/>
  <c r="L12" i="1"/>
  <c r="L13" i="1"/>
  <c r="L14" i="1"/>
  <c r="L15" i="1"/>
  <c r="L16" i="1"/>
  <c r="L17" i="1"/>
  <c r="L18" i="1"/>
  <c r="L19" i="1"/>
  <c r="L20" i="1"/>
  <c r="L21" i="1"/>
  <c r="L22" i="1"/>
  <c r="L23" i="1"/>
  <c r="L24" i="1"/>
  <c r="L25" i="1"/>
  <c r="L3" i="1"/>
  <c r="J4" i="1"/>
  <c r="J5" i="1"/>
  <c r="J6" i="1"/>
  <c r="J7" i="1"/>
  <c r="J8" i="1"/>
  <c r="J9" i="1"/>
  <c r="J10" i="1"/>
  <c r="J11" i="1"/>
  <c r="J12" i="1"/>
  <c r="J13" i="1"/>
  <c r="J14" i="1"/>
  <c r="J15" i="1"/>
  <c r="J16" i="1"/>
  <c r="J17" i="1"/>
  <c r="J18" i="1"/>
  <c r="J19" i="1"/>
  <c r="J20" i="1"/>
  <c r="J21" i="1"/>
  <c r="J22" i="1"/>
  <c r="J23" i="1"/>
  <c r="J24" i="1"/>
  <c r="J25" i="1"/>
  <c r="J3" i="1"/>
  <c r="Q26" i="1"/>
  <c r="E42" i="1" s="1"/>
  <c r="O26" i="1" l="1"/>
  <c r="E41" i="1" s="1"/>
  <c r="M26" i="1"/>
  <c r="E40" i="1" s="1"/>
  <c r="K26" i="1"/>
  <c r="E39" i="1" s="1"/>
  <c r="I26" i="1" l="1"/>
  <c r="E38" i="1" s="1"/>
  <c r="H26" i="1"/>
</calcChain>
</file>

<file path=xl/sharedStrings.xml><?xml version="1.0" encoding="utf-8"?>
<sst xmlns="http://schemas.openxmlformats.org/spreadsheetml/2006/main" count="119" uniqueCount="96">
  <si>
    <t>Nivel</t>
  </si>
  <si>
    <t>Ref. Artículo</t>
  </si>
  <si>
    <t>Código UNSPSC</t>
  </si>
  <si>
    <t>Cantidad</t>
  </si>
  <si>
    <t>Unidad</t>
  </si>
  <si>
    <t>1</t>
  </si>
  <si>
    <t>2</t>
  </si>
  <si>
    <t>3</t>
  </si>
  <si>
    <t>4</t>
  </si>
  <si>
    <t>5</t>
  </si>
  <si>
    <t>6</t>
  </si>
  <si>
    <t>7</t>
  </si>
  <si>
    <t>8</t>
  </si>
  <si>
    <t>9</t>
  </si>
  <si>
    <t>10</t>
  </si>
  <si>
    <t xml:space="preserve">Itém </t>
  </si>
  <si>
    <t xml:space="preserve">Descripcion </t>
  </si>
  <si>
    <t xml:space="preserve">VALOR TOTAL INCLUIDO TASAS IMPUESTOS IVA </t>
  </si>
  <si>
    <t>BATA PARA ARCHIVO</t>
  </si>
  <si>
    <t>Bata 3/4, 3 Bolsillos, manga larga, con botones, Confeccionada En dril, largo arriba de la rodilla con pasamanos. Color Azul</t>
  </si>
  <si>
    <t>UN</t>
  </si>
  <si>
    <t>BOTA DIELÉCTRICA</t>
  </si>
  <si>
    <t>Bota de alta calidad, resistente a trabajos pesados o industriales, con puntera de seguridad (EN COMPOSITE), suela antideslizante. 
Capellada en Cuero hidrofugado - graso, calibre 1.8 – 2.0 mm. 
Suela: Inyectada en Poliuretano (PU), Resistente a Hidrocarburos (R.H.) y Dieléctrica (D.E.). resistente a la abrasión según norma NTC ISO 20344, numeral 8.3, NTC-ISO 20345 numeral. La suela debe ser antiderrapante ya que su uso está especificado para superficies húmedas o deslizantes Puntera: En plástico, según norma NTC 2257 
Ojáleles para cordones: Plásticos no conductores de electricidad.
Plantilla: ergonómica, debe tener en su interior una plantilla cómoda y ergonómica
Lengüeta sencilla en el mismo cuero liso e impermeable
Cubierta del tobillo en espuma y poliuretano.
Tallas: Según necesidad de la entidad</t>
  </si>
  <si>
    <t>GUANTE VAQUETA
REFORZADO</t>
  </si>
  <si>
    <t>LM1264589
Material: vaqueta Tamaño: Corto
Refuerzos: en todos los dedos, en la tenaza, pulgar e índice, sobre las coyunturas y en la palma de la mano.
Costuras: Los guantes de cuero deben ser cocidos y las costuras uniformes, sin hilos
flojos, pliegues o fruncidos, libres de protuberancias, nudos, asperezas o restos de materiales que causen molestia al usuario, Las costuras deben tener entre 7 y 9 puntadas cada 25 mm, de manera que se garantice una unión firme y pareja.
Deben permitir la transpiración.
Deben carecer de orificios, grietas o cualquier deformación que disminuyan
sus propiedades y calidad, incluyendo costuras que pudieran lesionar la mano</t>
  </si>
  <si>
    <t>GAFAS DE
PROTECCIÓN
PERSONA</t>
  </si>
  <si>
    <t>LM1205015
Gafas de protección personal unilente
(Monogafas): fabricada integralmente en policarbonato, lente claro, los brazos perforados. Con cordón 
Monogafa con ventilación integrada
Lente antiflog o antiempañante
Marco trasparente de PVC con un área de apoyo ancha alrededor de la cara para
aumentar el confort.
Canal específico en el lado del marco para acomodar las gafas formuladas
Protección contra partículas de polvo, salpicaduras de químicos y elementos o
partículas que caen o rebotan.
Filtro de rayos ultravioleta 
Tratamiento anti-rayadura
para una mayor duración de
los lentes y una mejora en la
visión.
Lentes en policarbonato, altamente resistentes al impacto</t>
  </si>
  <si>
    <t xml:space="preserve">GUANTE NYLON
RECUBIERTO NITRILO
</t>
  </si>
  <si>
    <t>LM1264568
Palma y dedos revestida Puños tejidos
Color del revestimiento Negro
Color del forro: gris - negro
Material de revestimiento: Nitrilo
Tipo de forro: Nailon sin costuras con Lycra
Tallas: S, M, L según necesidad de la entidad
Debe tener un revestimiento transpirable fresco y muy cómodo de llevar y que mantenga las manos frescas y secas.
Debe tener excelente destreza, Sensibilidad y tacto.
Debe ser diseñado para que produzca el mínimo de pelusa y polvo.
Debe tener un forro interno que mantenga suave el interior del guante.</t>
  </si>
  <si>
    <t>GUANTE DESECHABLE</t>
  </si>
  <si>
    <t>Nitrilo azul, 4 milésimas de espesor 9.5” de largo con puño rolado, dos presentaciones bajo y libre de polvo. Guante desechable resistente a un rango muy amplio de sustancias químicas, más resistente que los guantes de látex, vinil o polietileno. Su diseño proporciona a estos guantes comodidad y resistencia no igualado a los otros guantes convencionales desechables.
Tallas: S, M, L según necesidad de la entidad</t>
  </si>
  <si>
    <t>CAJA</t>
  </si>
  <si>
    <t>CASCO CON
BARBUQUEJO
CERTIFICADO</t>
  </si>
  <si>
    <t>Casco de seguridad dieléctrico TIPO II CLASE - G según clasificación de la norma ANSI/ISEA Z89.1 — 2014 (R2019), para protección contra todo tipo de golpes impactos laterales y verticales, con sistema de suspensión de ajuste ratchet y barbuquejo integrados que mejoran la comodidad en el uso, Elaborado en ABS de alto impacto, resistente a la radiación UV, a la electricidad (soportando  descargas eléctricas de hasta 30.000 voltios) y a la llama directa con conexión para barboquejo de 4 apoyos, espuma de poliestireno en su interior y orificios para uso de protectores auditivos.</t>
  </si>
  <si>
    <t xml:space="preserve">GORRA CACHUCHA SAFARI PROTECTOR CUELLO CAPA CHAVO </t>
  </si>
  <si>
    <t>Diferentes colores, material en dril
-Talla única estándar para adulto 58cm con chapa para ajustar
-Cómodos y frescos</t>
  </si>
  <si>
    <t>OVEROL AZUL
ENTERIZO MANGA
LARGA CON
REFLECTIVO</t>
  </si>
  <si>
    <t>BB72636
7856875
Garantizar altos niveles de protección, durabilidad y
comodidad
Las costuras deben ser continuas y con los respectivos remates para evitar que se degasten, deben ser simétricas, exentas de fruncidos, torcidos, pliegues y deben y deben estar suficientemente tensionadas
con el fin de evitar que se agriete, se abra o se encoja la prenda durante su uso
Tallas: S, M, L, XL Y XXL según necesidad de la entidad</t>
  </si>
  <si>
    <t>IMPERMEABLE DOS PIEZAS</t>
  </si>
  <si>
    <t>Conjunto (2) piezas impermeables en PVC. 100% electro sellado para garantizar su impermeabilidad. Reflectivo en espalda de chaqueta para mayor visibilidad. Grosor: Calibre 20
Tallas: S a XL</t>
  </si>
  <si>
    <t>11</t>
  </si>
  <si>
    <t>GASAS LIMPIAS PAQUETE</t>
  </si>
  <si>
    <t>Paquetes de gasa limpia para la cobertura de heridas paquete por 2 unidades</t>
  </si>
  <si>
    <t>12</t>
  </si>
  <si>
    <t>ESPARADRAPO DE TELA ROLLO de 4″</t>
  </si>
  <si>
    <t>Compuesto por un soporte de tela tipo rayón, es flexible, permite la transpiración de la piel, recubierta en una de sus caras con adhesivo de caucho de larga duración. No tiene pliegues, empalmes o arrugas, libre de manchas y partículas extrañas.</t>
  </si>
  <si>
    <t>13</t>
  </si>
  <si>
    <t>BAJALENGUAS</t>
  </si>
  <si>
    <t>En madera desechable o de uso único, dimensiones 15 cm de largo y 2 cm de ancho</t>
  </si>
  <si>
    <t>14</t>
  </si>
  <si>
    <t>GUANTES DE LATEX
PARA EXAMEN</t>
  </si>
  <si>
    <t>Guantes de látex natural de alta calidad, ligeramente con talco, no estéril (aséptico) ambidiestros; de superficie suave y texturizada. Talla M</t>
  </si>
  <si>
    <t>15</t>
  </si>
  <si>
    <t>VENDA ELÁSTICA 2 X
5 YARDAS</t>
  </si>
  <si>
    <t>Venda Elástica de 2 pulgadas por 5 yardas, Fabricada con caucho en filamentos y poliéster crudo sin compactar, con una elongación de 220, suave al tacto.</t>
  </si>
  <si>
    <t>16</t>
  </si>
  <si>
    <t>VENDA ELÁSTICA 3 X
5 YARDAS</t>
  </si>
  <si>
    <t>17</t>
  </si>
  <si>
    <t>VENDA ELÁSTICA 5 X
5 YARDAS</t>
  </si>
  <si>
    <t>Venda Elástica de 5 pulgadas por 5 yardas, Fabricada con caucho en filamentos y poliéster crudo sin compactar, con una elongación de 220, suave al tacto.</t>
  </si>
  <si>
    <t>18</t>
  </si>
  <si>
    <t>VENDA DE ALGODÓN
3 X 5 YARDAS</t>
  </si>
  <si>
    <t>Venda de algodón laminado de 3*5 yardas, suave y absorbente</t>
  </si>
  <si>
    <t>19</t>
  </si>
  <si>
    <t>VENDA DE ALGODÓN
5 X 5 YARDAS</t>
  </si>
  <si>
    <t>Venda de algodón laminado de 5*5 yardas, suave y absorbente</t>
  </si>
  <si>
    <t>20</t>
  </si>
  <si>
    <t>YODOPOVIDONA
(JABÓN QUIRÚRGICO)</t>
  </si>
  <si>
    <t>Antiséptico tópico de amplio espectro, efectivo contra bacterias, hongos, virus y esporas.
Frasco por 120 ml</t>
  </si>
  <si>
    <t>21</t>
  </si>
  <si>
    <t>SOLUCIÓN SALINA 250
cc ó 500 cc</t>
  </si>
  <si>
    <t>La solución salina normal (suero fisiológico) es una solución de cloruro de sodio al 0.9% en agua estéril</t>
  </si>
  <si>
    <t>22</t>
  </si>
  <si>
    <t>TERMÓMETRO
DIGITAL</t>
  </si>
  <si>
    <t>Pantalla LCD digital fácil de leer. Precisión: +/- 0,1°C/0,2°F Uso oral, axilar o rectal. Dispositivo sensible, de rápida lectura, resultados en 1 minuto. Respuesta rápida Muestra la temperatura en °C. Señal de alarma. Apagado automático Rango de medición: 32.0—42.0°C Batería de 1.55V del tamaño de un botón Paquete incluye: 1 termómetro – 1 Pila.</t>
  </si>
  <si>
    <t>23</t>
  </si>
  <si>
    <t>ALCOHOL
ANTISÉPTICO</t>
  </si>
  <si>
    <t xml:space="preserve"> Solución hidroalcohólica contiene 73.7 mL de alcohol etílico impotabilizado al 96 %. Frasco por 275 ml.</t>
  </si>
  <si>
    <t xml:space="preserve">VALOR TOTAL INCLUIDO IVA </t>
  </si>
  <si>
    <t xml:space="preserve">EVALUACION ECONOMICA </t>
  </si>
  <si>
    <t>AESTHETICS &amp; MEDICAL SOLUTIONS S.A.S.</t>
  </si>
  <si>
    <t>SABANA DM COMERCIAL</t>
  </si>
  <si>
    <t>ALFA Y OMEGA GRUPO SAS</t>
  </si>
  <si>
    <t>SUMINISTROS ANDINA SAS</t>
  </si>
  <si>
    <t>S&amp;S SUMINISTROS EMPRESARIALES S.A.S</t>
  </si>
  <si>
    <t>ANALISIS DE PRECIOS ARTIFICIALMENTE BAJOS</t>
  </si>
  <si>
    <t xml:space="preserve">PRESUPUESTO OFICIAL </t>
  </si>
  <si>
    <t>minima aceptable</t>
  </si>
  <si>
    <t>por debajo de minima aceptable</t>
  </si>
  <si>
    <t>Evaluador Económico: Erica Milena Vargas Vargas - CPS-876-2025</t>
  </si>
  <si>
    <t>analisis AESTHETICS &amp; MEDICAL SOLUTIONS S.A.S.</t>
  </si>
  <si>
    <t>análisis SABANA DM COMERCIAL</t>
  </si>
  <si>
    <t>análisis ALFA Y OMEGA GRUPO SAS</t>
  </si>
  <si>
    <t>análisis SUMINISTROS ANDINA SAS</t>
  </si>
  <si>
    <t>análisis S&amp;S SUMINISTROS EMPRESARIALES S.A.S</t>
  </si>
  <si>
    <r>
      <t xml:space="preserve">NOTA: Teniendo en cuenta requerimiento elevado por el instituto  al oferente </t>
    </r>
    <r>
      <rPr>
        <b/>
        <sz val="11"/>
        <color theme="1"/>
        <rFont val="Museo Sans Condensed"/>
      </rPr>
      <t>SUMINISTROS ANDINA SAS</t>
    </r>
    <r>
      <rPr>
        <sz val="11"/>
        <color theme="1"/>
        <rFont val="Museo Sans Condensed"/>
      </rPr>
      <t xml:space="preserve">, en el cual se le solicito que  demuestre las razones de su oferta en los terminos establecidos en la guia  para el manejo de ofertas artificialmente bajas en Procesos de Contratación G-MOAB-01 de Colombia Compra Eficiente, el oferente mediante mensaje </t>
    </r>
    <r>
      <rPr>
        <b/>
        <sz val="11"/>
        <color theme="1"/>
        <rFont val="Museo Sans Condensed"/>
      </rPr>
      <t>CO1.MSG.8961416</t>
    </r>
    <r>
      <rPr>
        <sz val="11"/>
        <color theme="1"/>
        <rFont val="Museo Sans Condensed"/>
      </rPr>
      <t xml:space="preserve"> del </t>
    </r>
    <r>
      <rPr>
        <b/>
        <sz val="11"/>
        <color theme="1"/>
        <rFont val="Museo Sans Condensed"/>
      </rPr>
      <t>29/12/2025 8:22:07 PM</t>
    </r>
    <r>
      <rPr>
        <sz val="11"/>
        <color theme="1"/>
        <rFont val="Museo Sans Condensed"/>
      </rPr>
      <t xml:space="preserve"> allega subsanaciones, estas son verificadas, aceptadas y publicadas en los documentos de la oferta por el comite evaluador.
Por lo anterior la oferta económica del oferente </t>
    </r>
    <r>
      <rPr>
        <b/>
        <sz val="11"/>
        <color theme="1"/>
        <rFont val="Museo Sans Condensed"/>
      </rPr>
      <t xml:space="preserve">SUMINISTROS ANDINA SAS </t>
    </r>
    <r>
      <rPr>
        <sz val="11"/>
        <color theme="1"/>
        <rFont val="Museo Sans Condensed"/>
      </rPr>
      <t xml:space="preserve">se encuentra </t>
    </r>
    <r>
      <rPr>
        <b/>
        <sz val="11"/>
        <color theme="1"/>
        <rFont val="Museo Sans Condensed"/>
      </rPr>
      <t>HABILITADA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</si>
</sst>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5">
    <font>
      <sz val="11"/>
      <color theme="1"/>
      <name val="Calibri"/>
      <family val="2"/>
      <scheme val="minor"/>
    </font>
    <font>
      <sz val="10"/>
      <name val="Arial"/>
      <family val="2"/>
    </font>
    <font>
      <b/>
      <sz val="10"/>
      <color theme="1"/>
      <name val="Verdana"/>
      <family val="2"/>
    </font>
    <font>
      <sz val="10"/>
      <color theme="1"/>
      <name val="Verdana"/>
      <family val="2"/>
    </font>
    <font>
      <sz val="11"/>
      <color theme="1"/>
      <name val="Calibri"/>
      <family val="2"/>
      <scheme val="minor"/>
    </font>
    <font>
      <sz val="11"/>
      <color rgb="FF006100"/>
      <name val="Calibri"/>
      <family val="2"/>
      <scheme val="minor"/>
    </font>
    <font>
      <sz val="11"/>
      <color rgb="FF9C0006"/>
      <name val="Calibri"/>
      <family val="2"/>
      <scheme val="minor"/>
    </font>
    <font>
      <sz val="9"/>
      <color theme="1"/>
      <name val="Museo Sans Condensed"/>
    </font>
    <font>
      <b/>
      <sz val="9"/>
      <name val="Museo Sans Condensed"/>
    </font>
    <font>
      <b/>
      <sz val="9"/>
      <color theme="0"/>
      <name val="Museo Sans Condensed"/>
    </font>
    <font>
      <b/>
      <sz val="9"/>
      <color theme="1"/>
      <name val="Museo Sans Condensed"/>
    </font>
    <font>
      <b/>
      <sz val="11"/>
      <color theme="1"/>
      <name val="Museo Sans Condensed"/>
    </font>
    <font>
      <sz val="11"/>
      <color theme="1"/>
      <name val="Museo Sans Condensed"/>
    </font>
    <font>
      <sz val="11"/>
      <name val="Museo Sans Condensed"/>
    </font>
    <font>
      <b/>
      <sz val="11"/>
      <name val="Museo Sans Condensed"/>
    </font>
  </fonts>
  <fills count="9">
    <fill>
      <patternFill patternType="none"/>
    </fill>
    <fill>
      <patternFill patternType="gray125"/>
    </fill>
    <fill>
      <patternFill patternType="solid">
        <fgColor rgb="FFDBE5F1"/>
        <bgColor indexed="64"/>
      </patternFill>
    </fill>
    <fill>
      <patternFill patternType="solid">
        <fgColor rgb="FFC00000"/>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theme="5" tint="0.79998168889431442"/>
        <bgColor indexed="64"/>
      </patternFill>
    </fill>
    <fill>
      <patternFill patternType="solid">
        <fgColor rgb="FF00B050"/>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
    <xf numFmtId="0" fontId="0" fillId="0" borderId="0"/>
    <xf numFmtId="0" fontId="1" fillId="0" borderId="0"/>
    <xf numFmtId="0" fontId="2" fillId="2" borderId="0" applyNumberFormat="0" applyBorder="0" applyProtection="0">
      <alignment horizontal="center" vertical="center"/>
    </xf>
    <xf numFmtId="3" fontId="3" fillId="0" borderId="0" applyFill="0" applyBorder="0" applyProtection="0">
      <alignment horizontal="right" vertical="center"/>
    </xf>
    <xf numFmtId="49" fontId="3" fillId="0" borderId="0" applyFill="0" applyBorder="0" applyProtection="0">
      <alignment horizontal="left" vertical="center"/>
    </xf>
    <xf numFmtId="43" fontId="4" fillId="0" borderId="0" applyFont="0" applyFill="0" applyBorder="0" applyAlignment="0" applyProtection="0"/>
    <xf numFmtId="0" fontId="5" fillId="5" borderId="0" applyNumberFormat="0" applyBorder="0" applyAlignment="0" applyProtection="0"/>
    <xf numFmtId="0" fontId="6" fillId="6" borderId="0" applyNumberFormat="0" applyBorder="0" applyAlignment="0" applyProtection="0"/>
  </cellStyleXfs>
  <cellXfs count="56">
    <xf numFmtId="0" fontId="0" fillId="0" borderId="0" xfId="0"/>
    <xf numFmtId="0" fontId="7" fillId="0" borderId="0" xfId="0" applyFont="1" applyAlignment="1" applyProtection="1">
      <alignment horizontal="center" wrapText="1"/>
      <protection locked="0"/>
    </xf>
    <xf numFmtId="0" fontId="7" fillId="0" borderId="0" xfId="0" applyFont="1" applyAlignment="1">
      <alignment wrapText="1"/>
    </xf>
    <xf numFmtId="0" fontId="9" fillId="3" borderId="1" xfId="2" applyFont="1" applyFill="1" applyBorder="1" applyAlignment="1">
      <alignment horizontal="center" vertical="center" wrapText="1"/>
    </xf>
    <xf numFmtId="0" fontId="9" fillId="3" borderId="1" xfId="2" applyFont="1" applyFill="1" applyBorder="1" applyAlignment="1" applyProtection="1">
      <alignment horizontal="center" vertical="center" wrapText="1"/>
    </xf>
    <xf numFmtId="3" fontId="7" fillId="0" borderId="1" xfId="3" applyFont="1" applyBorder="1" applyAlignment="1">
      <alignment horizontal="center" vertical="center" wrapText="1"/>
    </xf>
    <xf numFmtId="49" fontId="7" fillId="0" borderId="1" xfId="4" applyFont="1" applyBorder="1" applyAlignment="1">
      <alignment horizontal="center" vertical="center" wrapText="1"/>
    </xf>
    <xf numFmtId="0" fontId="7" fillId="0" borderId="1" xfId="4" applyNumberFormat="1" applyFont="1" applyBorder="1" applyAlignment="1">
      <alignment horizontal="center" vertical="center" wrapText="1"/>
    </xf>
    <xf numFmtId="0" fontId="7" fillId="0" borderId="1" xfId="0" applyFont="1" applyBorder="1" applyAlignment="1" applyProtection="1">
      <alignment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wrapText="1"/>
      <protection locked="0"/>
    </xf>
    <xf numFmtId="0" fontId="7"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wrapText="1"/>
    </xf>
    <xf numFmtId="164" fontId="7" fillId="0" borderId="1" xfId="5" applyNumberFormat="1" applyFont="1" applyBorder="1" applyAlignment="1">
      <alignment vertical="center"/>
    </xf>
    <xf numFmtId="164" fontId="7" fillId="0" borderId="1" xfId="0" applyNumberFormat="1" applyFont="1" applyBorder="1" applyAlignment="1">
      <alignment wrapText="1"/>
    </xf>
    <xf numFmtId="0" fontId="7" fillId="0" borderId="1" xfId="0" applyFont="1" applyBorder="1" applyAlignment="1">
      <alignment wrapText="1"/>
    </xf>
    <xf numFmtId="0" fontId="8" fillId="0" borderId="0" xfId="1" applyFont="1" applyAlignment="1">
      <alignment horizontal="center" vertical="center" wrapText="1"/>
    </xf>
    <xf numFmtId="0" fontId="9" fillId="3" borderId="5" xfId="2" applyFont="1" applyFill="1" applyBorder="1" applyAlignment="1" applyProtection="1">
      <alignment horizontal="center" vertical="center" wrapText="1"/>
    </xf>
    <xf numFmtId="164" fontId="7" fillId="4" borderId="4" xfId="5" applyNumberFormat="1" applyFont="1" applyFill="1" applyBorder="1" applyAlignment="1">
      <alignment vertical="center"/>
    </xf>
    <xf numFmtId="164" fontId="7" fillId="4" borderId="1" xfId="5" applyNumberFormat="1" applyFont="1" applyFill="1" applyBorder="1" applyAlignment="1">
      <alignment vertical="center"/>
    </xf>
    <xf numFmtId="0" fontId="7" fillId="0" borderId="0" xfId="0" applyFont="1" applyAlignment="1" applyProtection="1">
      <alignment horizontal="center" vertical="center" wrapText="1"/>
      <protection locked="0"/>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alignment vertical="center"/>
    </xf>
    <xf numFmtId="0" fontId="12" fillId="0" borderId="10" xfId="0" applyFont="1" applyBorder="1" applyAlignment="1">
      <alignment vertical="center"/>
    </xf>
    <xf numFmtId="0" fontId="12" fillId="0" borderId="9" xfId="0" applyFont="1" applyBorder="1" applyAlignment="1">
      <alignment horizontal="right" vertical="center"/>
    </xf>
    <xf numFmtId="0" fontId="13" fillId="0" borderId="12" xfId="0" applyFont="1" applyBorder="1" applyAlignment="1">
      <alignment vertical="center"/>
    </xf>
    <xf numFmtId="0" fontId="12" fillId="0" borderId="13" xfId="0" applyFont="1" applyBorder="1" applyAlignment="1">
      <alignment vertical="center"/>
    </xf>
    <xf numFmtId="0" fontId="12" fillId="0" borderId="11" xfId="0" applyFont="1" applyBorder="1" applyAlignment="1">
      <alignment horizontal="right" vertical="center"/>
    </xf>
    <xf numFmtId="0" fontId="12" fillId="0" borderId="12" xfId="0" applyFont="1" applyBorder="1" applyAlignment="1">
      <alignment horizontal="right" vertical="center"/>
    </xf>
    <xf numFmtId="0" fontId="13" fillId="0" borderId="0" xfId="0" applyFont="1" applyAlignment="1">
      <alignment vertical="center"/>
    </xf>
    <xf numFmtId="0" fontId="12" fillId="0" borderId="0" xfId="0" applyFont="1" applyAlignment="1">
      <alignment horizontal="right" vertical="center"/>
    </xf>
    <xf numFmtId="43" fontId="13" fillId="0" borderId="0" xfId="0" applyNumberFormat="1" applyFont="1" applyAlignment="1">
      <alignment vertical="center"/>
    </xf>
    <xf numFmtId="0" fontId="13" fillId="0" borderId="0" xfId="6" applyFont="1" applyFill="1" applyBorder="1" applyAlignment="1">
      <alignment vertical="center"/>
    </xf>
    <xf numFmtId="0" fontId="13" fillId="0" borderId="9" xfId="0" applyFont="1" applyBorder="1" applyAlignment="1">
      <alignment horizontal="left" vertical="center"/>
    </xf>
    <xf numFmtId="0" fontId="12" fillId="0" borderId="9" xfId="0" applyFont="1" applyBorder="1" applyAlignment="1">
      <alignment horizontal="left" vertical="center"/>
    </xf>
    <xf numFmtId="43" fontId="13" fillId="0" borderId="12" xfId="0" applyNumberFormat="1" applyFont="1" applyBorder="1" applyAlignment="1">
      <alignment vertical="center"/>
    </xf>
    <xf numFmtId="164" fontId="10" fillId="8" borderId="1" xfId="0" applyNumberFormat="1" applyFont="1" applyFill="1" applyBorder="1" applyAlignment="1">
      <alignment wrapText="1"/>
    </xf>
    <xf numFmtId="0" fontId="10" fillId="8" borderId="0" xfId="0" applyFont="1" applyFill="1" applyAlignment="1">
      <alignment horizontal="center" wrapText="1"/>
    </xf>
    <xf numFmtId="0" fontId="14" fillId="0" borderId="0" xfId="7" applyFont="1" applyFill="1" applyBorder="1" applyAlignment="1">
      <alignment horizontal="center" vertical="center"/>
    </xf>
    <xf numFmtId="0" fontId="10" fillId="7" borderId="0" xfId="0" applyFont="1" applyFill="1" applyAlignment="1">
      <alignment horizontal="center" vertical="center" wrapText="1"/>
    </xf>
    <xf numFmtId="0" fontId="10" fillId="7" borderId="2" xfId="0" applyFont="1" applyFill="1" applyBorder="1" applyAlignment="1">
      <alignment horizontal="center" vertical="center" wrapText="1"/>
    </xf>
    <xf numFmtId="0" fontId="12" fillId="5" borderId="0" xfId="6" applyFont="1" applyAlignment="1">
      <alignment horizontal="justify" vertical="center" wrapText="1"/>
    </xf>
    <xf numFmtId="0" fontId="11" fillId="0" borderId="6"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2" fillId="0" borderId="9" xfId="0" applyFont="1" applyBorder="1" applyAlignment="1">
      <alignment horizontal="right" vertical="center"/>
    </xf>
    <xf numFmtId="0" fontId="12" fillId="0" borderId="0" xfId="0" applyFont="1" applyAlignment="1">
      <alignment horizontal="right" vertical="center"/>
    </xf>
    <xf numFmtId="9" fontId="12" fillId="0" borderId="9" xfId="0" applyNumberFormat="1" applyFont="1" applyBorder="1" applyAlignment="1">
      <alignment horizontal="right" vertical="center"/>
    </xf>
    <xf numFmtId="0" fontId="11" fillId="5" borderId="0" xfId="6" applyFont="1" applyBorder="1" applyAlignment="1">
      <alignment horizontal="center" vertical="center"/>
    </xf>
    <xf numFmtId="0" fontId="8" fillId="0" borderId="3" xfId="1" applyFont="1" applyBorder="1" applyAlignment="1">
      <alignment horizontal="center" vertical="center" wrapText="1"/>
    </xf>
    <xf numFmtId="0" fontId="8" fillId="0" borderId="1" xfId="1" applyFont="1" applyBorder="1" applyAlignment="1">
      <alignment horizontal="center" vertical="center" wrapText="1"/>
    </xf>
    <xf numFmtId="0" fontId="8" fillId="0" borderId="5" xfId="1" applyFont="1" applyBorder="1" applyAlignment="1">
      <alignment horizontal="center" vertical="center" wrapText="1"/>
    </xf>
    <xf numFmtId="0" fontId="10" fillId="4" borderId="1" xfId="0" applyFont="1" applyFill="1" applyBorder="1" applyAlignment="1" applyProtection="1">
      <alignment horizontal="center" wrapText="1"/>
      <protection locked="0"/>
    </xf>
    <xf numFmtId="0" fontId="7" fillId="0" borderId="0" xfId="0" applyFont="1" applyAlignment="1" applyProtection="1">
      <alignment horizontal="center" wrapText="1"/>
      <protection locked="0"/>
    </xf>
  </cellXfs>
  <cellStyles count="8">
    <cellStyle name="BodyStyle" xfId="4" xr:uid="{B12DC165-5E96-4302-BFC4-8A711DACFBB1}"/>
    <cellStyle name="Bueno" xfId="6" builtinId="26"/>
    <cellStyle name="HeaderStyle" xfId="2" xr:uid="{974F17E5-A613-49B9-A244-356DE969B1E1}"/>
    <cellStyle name="Incorrecto" xfId="7" builtinId="27"/>
    <cellStyle name="Millares" xfId="5" builtinId="3"/>
    <cellStyle name="Normal" xfId="0" builtinId="0"/>
    <cellStyle name="Normal 2" xfId="1" xr:uid="{D6B98ED7-B568-42C4-9E76-4868EB1B5D74}"/>
    <cellStyle name="Numeric" xfId="3" xr:uid="{8DFD5DA1-F2B7-4D45-AD17-F3C43A596B3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561600</xdr:colOff>
      <xdr:row>0</xdr:row>
      <xdr:rowOff>53340</xdr:rowOff>
    </xdr:from>
    <xdr:to>
      <xdr:col>3</xdr:col>
      <xdr:colOff>38100</xdr:colOff>
      <xdr:row>0</xdr:row>
      <xdr:rowOff>745162</xdr:rowOff>
    </xdr:to>
    <xdr:pic>
      <xdr:nvPicPr>
        <xdr:cNvPr id="5" name="Imagen 4">
          <a:extLst>
            <a:ext uri="{FF2B5EF4-FFF2-40B4-BE49-F238E27FC236}">
              <a16:creationId xmlns:a16="http://schemas.microsoft.com/office/drawing/2014/main" id="{FC284720-6B77-4479-AC18-9C9E927B32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1600" y="53340"/>
          <a:ext cx="1739640" cy="691822"/>
        </a:xfrm>
        <a:prstGeom prst="rect">
          <a:avLst/>
        </a:prstGeom>
      </xdr:spPr>
    </xdr:pic>
    <xdr:clientData/>
  </xdr:twoCellAnchor>
  <xdr:twoCellAnchor editAs="oneCell">
    <xdr:from>
      <xdr:col>4</xdr:col>
      <xdr:colOff>800100</xdr:colOff>
      <xdr:row>30</xdr:row>
      <xdr:rowOff>53342</xdr:rowOff>
    </xdr:from>
    <xdr:to>
      <xdr:col>4</xdr:col>
      <xdr:colOff>2385979</xdr:colOff>
      <xdr:row>36</xdr:row>
      <xdr:rowOff>4512</xdr:rowOff>
    </xdr:to>
    <xdr:pic>
      <xdr:nvPicPr>
        <xdr:cNvPr id="3" name="Imagen 2">
          <a:extLst>
            <a:ext uri="{FF2B5EF4-FFF2-40B4-BE49-F238E27FC236}">
              <a16:creationId xmlns:a16="http://schemas.microsoft.com/office/drawing/2014/main" id="{4F8B360C-9978-4CF0-B93C-88280595E581}"/>
            </a:ext>
          </a:extLst>
        </xdr:cNvPr>
        <xdr:cNvPicPr>
          <a:picLocks noChangeAspect="1"/>
        </xdr:cNvPicPr>
      </xdr:nvPicPr>
      <xdr:blipFill rotWithShape="1">
        <a:blip xmlns:r="http://schemas.openxmlformats.org/officeDocument/2006/relationships" r:embed="rId2"/>
        <a:srcRect l="26444"/>
        <a:stretch>
          <a:fillRect/>
        </a:stretch>
      </xdr:blipFill>
      <xdr:spPr>
        <a:xfrm>
          <a:off x="6598920" y="20200622"/>
          <a:ext cx="1585879" cy="1002730"/>
        </a:xfrm>
        <a:prstGeom prst="rect">
          <a:avLst/>
        </a:prstGeom>
      </xdr:spPr>
    </xdr:pic>
    <xdr:clientData/>
  </xdr:twoCellAnchor>
  <xdr:twoCellAnchor editAs="oneCell">
    <xdr:from>
      <xdr:col>14</xdr:col>
      <xdr:colOff>15240</xdr:colOff>
      <xdr:row>27</xdr:row>
      <xdr:rowOff>129540</xdr:rowOff>
    </xdr:from>
    <xdr:to>
      <xdr:col>15</xdr:col>
      <xdr:colOff>259378</xdr:colOff>
      <xdr:row>29</xdr:row>
      <xdr:rowOff>45721</xdr:rowOff>
    </xdr:to>
    <xdr:pic>
      <xdr:nvPicPr>
        <xdr:cNvPr id="4" name="Imagen 3">
          <a:extLst>
            <a:ext uri="{FF2B5EF4-FFF2-40B4-BE49-F238E27FC236}">
              <a16:creationId xmlns:a16="http://schemas.microsoft.com/office/drawing/2014/main" id="{6E1998B4-D7F5-9A09-311F-27EEA1544A69}"/>
            </a:ext>
          </a:extLst>
        </xdr:cNvPr>
        <xdr:cNvPicPr>
          <a:picLocks noChangeAspect="1"/>
        </xdr:cNvPicPr>
      </xdr:nvPicPr>
      <xdr:blipFill rotWithShape="1">
        <a:blip xmlns:r="http://schemas.openxmlformats.org/officeDocument/2006/relationships" r:embed="rId3"/>
        <a:srcRect l="28635" t="18459" b="24113"/>
        <a:stretch>
          <a:fillRect/>
        </a:stretch>
      </xdr:blipFill>
      <xdr:spPr>
        <a:xfrm>
          <a:off x="17861280" y="19804380"/>
          <a:ext cx="1120438" cy="213361"/>
        </a:xfrm>
        <a:prstGeom prst="rect">
          <a:avLst/>
        </a:prstGeom>
      </xdr:spPr>
    </xdr:pic>
    <xdr:clientData/>
  </xdr:twoCellAnchor>
  <xdr:twoCellAnchor editAs="oneCell">
    <xdr:from>
      <xdr:col>14</xdr:col>
      <xdr:colOff>7620</xdr:colOff>
      <xdr:row>29</xdr:row>
      <xdr:rowOff>45720</xdr:rowOff>
    </xdr:from>
    <xdr:to>
      <xdr:col>22</xdr:col>
      <xdr:colOff>83820</xdr:colOff>
      <xdr:row>31</xdr:row>
      <xdr:rowOff>22908</xdr:rowOff>
    </xdr:to>
    <xdr:pic>
      <xdr:nvPicPr>
        <xdr:cNvPr id="6" name="Imagen 5">
          <a:extLst>
            <a:ext uri="{FF2B5EF4-FFF2-40B4-BE49-F238E27FC236}">
              <a16:creationId xmlns:a16="http://schemas.microsoft.com/office/drawing/2014/main" id="{CB82B2CD-6703-4C7A-FE9A-40559E55FD27}"/>
            </a:ext>
          </a:extLst>
        </xdr:cNvPr>
        <xdr:cNvPicPr>
          <a:picLocks noChangeAspect="1"/>
        </xdr:cNvPicPr>
      </xdr:nvPicPr>
      <xdr:blipFill rotWithShape="1">
        <a:blip xmlns:r="http://schemas.openxmlformats.org/officeDocument/2006/relationships" r:embed="rId4"/>
        <a:srcRect l="39126" t="2221"/>
        <a:stretch>
          <a:fillRect/>
        </a:stretch>
      </xdr:blipFill>
      <xdr:spPr>
        <a:xfrm>
          <a:off x="17853660" y="20017740"/>
          <a:ext cx="5471160" cy="33532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621E9-2F3B-4055-ACBA-73EF246E9209}">
  <dimension ref="A1:R48"/>
  <sheetViews>
    <sheetView tabSelected="1" topLeftCell="F12" workbookViewId="0">
      <selection activeCell="O25" sqref="O13:S25"/>
    </sheetView>
  </sheetViews>
  <sheetFormatPr baseColWidth="10" defaultColWidth="9.109375" defaultRowHeight="11.4"/>
  <cols>
    <col min="1" max="1" width="10" style="10" customWidth="1"/>
    <col min="2" max="2" width="8.88671875" style="10" customWidth="1"/>
    <col min="3" max="3" width="14.109375" style="10" customWidth="1"/>
    <col min="4" max="4" width="51.5546875" style="10" customWidth="1"/>
    <col min="5" max="5" width="64.21875" style="10" customWidth="1"/>
    <col min="6" max="6" width="7.77734375" style="10" bestFit="1" customWidth="1"/>
    <col min="7" max="7" width="19.6640625" style="10" customWidth="1"/>
    <col min="8" max="8" width="14.6640625" style="2" customWidth="1"/>
    <col min="9" max="9" width="12.77734375" style="2" customWidth="1"/>
    <col min="10" max="10" width="15.6640625" style="2" customWidth="1"/>
    <col min="11" max="11" width="12.77734375" style="11" customWidth="1"/>
    <col min="12" max="12" width="7.6640625" style="11" bestFit="1" customWidth="1"/>
    <col min="13" max="13" width="12.77734375" style="2" customWidth="1"/>
    <col min="14" max="14" width="7.6640625" style="2" bestFit="1" customWidth="1"/>
    <col min="15" max="15" width="12.77734375" style="2" customWidth="1"/>
    <col min="16" max="16" width="7.6640625" style="2" bestFit="1" customWidth="1"/>
    <col min="17" max="17" width="12.77734375" style="2" customWidth="1"/>
    <col min="18" max="18" width="9" style="2" bestFit="1" customWidth="1"/>
    <col min="19" max="16384" width="9.109375" style="2"/>
  </cols>
  <sheetData>
    <row r="1" spans="1:18" ht="64.8" customHeight="1">
      <c r="A1" s="55"/>
      <c r="B1" s="55"/>
      <c r="C1" s="51" t="s">
        <v>79</v>
      </c>
      <c r="D1" s="52"/>
      <c r="E1" s="52"/>
      <c r="F1" s="52"/>
      <c r="G1" s="53"/>
      <c r="H1" s="17"/>
      <c r="I1" s="41" t="s">
        <v>80</v>
      </c>
      <c r="J1" s="12"/>
      <c r="K1" s="41" t="s">
        <v>81</v>
      </c>
      <c r="L1" s="12"/>
      <c r="M1" s="41" t="s">
        <v>82</v>
      </c>
      <c r="N1" s="12"/>
      <c r="O1" s="41" t="s">
        <v>83</v>
      </c>
      <c r="P1" s="12"/>
      <c r="Q1" s="41" t="s">
        <v>84</v>
      </c>
    </row>
    <row r="2" spans="1:18" ht="24">
      <c r="A2" s="3" t="s">
        <v>0</v>
      </c>
      <c r="B2" s="4" t="s">
        <v>1</v>
      </c>
      <c r="C2" s="4" t="s">
        <v>2</v>
      </c>
      <c r="D2" s="4" t="s">
        <v>15</v>
      </c>
      <c r="E2" s="4" t="s">
        <v>16</v>
      </c>
      <c r="F2" s="4" t="s">
        <v>3</v>
      </c>
      <c r="G2" s="18" t="s">
        <v>4</v>
      </c>
      <c r="H2" s="4" t="s">
        <v>78</v>
      </c>
      <c r="I2" s="42"/>
      <c r="K2" s="42"/>
      <c r="M2" s="42"/>
      <c r="O2" s="42"/>
      <c r="Q2" s="42"/>
    </row>
    <row r="3" spans="1:18" ht="22.8">
      <c r="A3" s="5">
        <v>1</v>
      </c>
      <c r="B3" s="6" t="s">
        <v>5</v>
      </c>
      <c r="C3" s="7">
        <v>46181503</v>
      </c>
      <c r="D3" s="7" t="s">
        <v>18</v>
      </c>
      <c r="E3" s="8" t="s">
        <v>19</v>
      </c>
      <c r="F3" s="9">
        <v>30</v>
      </c>
      <c r="G3" s="9" t="s">
        <v>20</v>
      </c>
      <c r="H3" s="19">
        <v>1350000</v>
      </c>
      <c r="I3" s="14">
        <v>1065000</v>
      </c>
      <c r="J3" s="14">
        <f>H3-I3</f>
        <v>285000</v>
      </c>
      <c r="K3" s="14">
        <v>1281000</v>
      </c>
      <c r="L3" s="14">
        <f>H3-K3</f>
        <v>69000</v>
      </c>
      <c r="M3" s="14">
        <v>1342320</v>
      </c>
      <c r="N3" s="14">
        <f>H3-M3</f>
        <v>7680</v>
      </c>
      <c r="O3" s="14">
        <v>1188810</v>
      </c>
      <c r="P3" s="14">
        <f>H3-O3</f>
        <v>161190</v>
      </c>
      <c r="Q3" s="14">
        <v>1349460</v>
      </c>
      <c r="R3" s="14">
        <f>H3-Q3</f>
        <v>540</v>
      </c>
    </row>
    <row r="4" spans="1:18" ht="171">
      <c r="A4" s="5">
        <v>1</v>
      </c>
      <c r="B4" s="6" t="s">
        <v>6</v>
      </c>
      <c r="C4" s="7">
        <v>46181503</v>
      </c>
      <c r="D4" s="7" t="s">
        <v>21</v>
      </c>
      <c r="E4" s="8" t="s">
        <v>22</v>
      </c>
      <c r="F4" s="9">
        <v>30</v>
      </c>
      <c r="G4" s="9" t="s">
        <v>20</v>
      </c>
      <c r="H4" s="20">
        <v>2347500</v>
      </c>
      <c r="I4" s="14">
        <v>2347500</v>
      </c>
      <c r="J4" s="14">
        <f t="shared" ref="J4:J25" si="0">H4-I4</f>
        <v>0</v>
      </c>
      <c r="K4" s="14">
        <v>2220000</v>
      </c>
      <c r="L4" s="14">
        <f t="shared" ref="L4:L25" si="1">H4-K4</f>
        <v>127500</v>
      </c>
      <c r="M4" s="14">
        <v>2213400</v>
      </c>
      <c r="N4" s="14">
        <f t="shared" ref="N4:N25" si="2">H4-M4</f>
        <v>134100</v>
      </c>
      <c r="O4" s="14">
        <v>2159850</v>
      </c>
      <c r="P4" s="14">
        <f t="shared" ref="P4:P25" si="3">H4-O4</f>
        <v>187650</v>
      </c>
      <c r="Q4" s="14">
        <v>2338350</v>
      </c>
      <c r="R4" s="14">
        <f t="shared" ref="R4:R25" si="4">H4-Q4</f>
        <v>9150</v>
      </c>
    </row>
    <row r="5" spans="1:18" ht="125.4">
      <c r="A5" s="5">
        <v>1</v>
      </c>
      <c r="B5" s="6" t="s">
        <v>7</v>
      </c>
      <c r="C5" s="7">
        <v>46181503</v>
      </c>
      <c r="D5" s="7" t="s">
        <v>23</v>
      </c>
      <c r="E5" s="8" t="s">
        <v>24</v>
      </c>
      <c r="F5" s="9">
        <v>60</v>
      </c>
      <c r="G5" s="9" t="s">
        <v>20</v>
      </c>
      <c r="H5" s="20">
        <v>519000</v>
      </c>
      <c r="I5" s="14">
        <v>519000</v>
      </c>
      <c r="J5" s="14">
        <f t="shared" si="0"/>
        <v>0</v>
      </c>
      <c r="K5" s="14">
        <v>492000</v>
      </c>
      <c r="L5" s="14">
        <f t="shared" si="1"/>
        <v>27000</v>
      </c>
      <c r="M5" s="14">
        <v>499800</v>
      </c>
      <c r="N5" s="14">
        <f t="shared" si="2"/>
        <v>19200</v>
      </c>
      <c r="O5" s="14">
        <v>478380</v>
      </c>
      <c r="P5" s="14">
        <f t="shared" si="3"/>
        <v>40620</v>
      </c>
      <c r="Q5" s="14">
        <v>514080</v>
      </c>
      <c r="R5" s="14">
        <f t="shared" si="4"/>
        <v>4920</v>
      </c>
    </row>
    <row r="6" spans="1:18" ht="193.8">
      <c r="A6" s="5">
        <v>1</v>
      </c>
      <c r="B6" s="6" t="s">
        <v>8</v>
      </c>
      <c r="C6" s="7">
        <v>46181503</v>
      </c>
      <c r="D6" s="7" t="s">
        <v>25</v>
      </c>
      <c r="E6" s="8" t="s">
        <v>26</v>
      </c>
      <c r="F6" s="9">
        <v>30</v>
      </c>
      <c r="G6" s="9" t="s">
        <v>20</v>
      </c>
      <c r="H6" s="20">
        <v>223500.00000000003</v>
      </c>
      <c r="I6" s="14">
        <v>222300</v>
      </c>
      <c r="J6" s="14">
        <f t="shared" si="0"/>
        <v>1200.0000000000291</v>
      </c>
      <c r="K6" s="14">
        <v>210000</v>
      </c>
      <c r="L6" s="14">
        <f t="shared" si="1"/>
        <v>13500.000000000029</v>
      </c>
      <c r="M6" s="14">
        <v>178500</v>
      </c>
      <c r="N6" s="14">
        <f t="shared" si="2"/>
        <v>45000.000000000029</v>
      </c>
      <c r="O6" s="14">
        <v>207060</v>
      </c>
      <c r="P6" s="14">
        <f t="shared" si="3"/>
        <v>16440.000000000029</v>
      </c>
      <c r="Q6" s="14">
        <v>221340</v>
      </c>
      <c r="R6" s="14">
        <f t="shared" si="4"/>
        <v>2160.0000000000291</v>
      </c>
    </row>
    <row r="7" spans="1:18" ht="136.80000000000001">
      <c r="A7" s="5">
        <v>1</v>
      </c>
      <c r="B7" s="6" t="s">
        <v>9</v>
      </c>
      <c r="C7" s="7">
        <v>46181503</v>
      </c>
      <c r="D7" s="7" t="s">
        <v>27</v>
      </c>
      <c r="E7" s="8" t="s">
        <v>28</v>
      </c>
      <c r="F7" s="9">
        <v>100</v>
      </c>
      <c r="G7" s="9" t="s">
        <v>20</v>
      </c>
      <c r="H7" s="20">
        <v>1030000</v>
      </c>
      <c r="I7" s="14">
        <v>730000</v>
      </c>
      <c r="J7" s="14">
        <f t="shared" si="0"/>
        <v>300000</v>
      </c>
      <c r="K7" s="14">
        <v>970000</v>
      </c>
      <c r="L7" s="14">
        <f t="shared" si="1"/>
        <v>60000</v>
      </c>
      <c r="M7" s="14">
        <v>1023400</v>
      </c>
      <c r="N7" s="14">
        <f t="shared" si="2"/>
        <v>6600</v>
      </c>
      <c r="O7" s="14">
        <v>952000</v>
      </c>
      <c r="P7" s="14">
        <f t="shared" si="3"/>
        <v>78000</v>
      </c>
      <c r="Q7" s="14">
        <v>1023400</v>
      </c>
      <c r="R7" s="14">
        <f t="shared" si="4"/>
        <v>6600</v>
      </c>
    </row>
    <row r="8" spans="1:18" ht="68.400000000000006">
      <c r="A8" s="5">
        <v>1</v>
      </c>
      <c r="B8" s="6" t="s">
        <v>10</v>
      </c>
      <c r="C8" s="7">
        <v>46181503</v>
      </c>
      <c r="D8" s="7" t="s">
        <v>29</v>
      </c>
      <c r="E8" s="8" t="s">
        <v>30</v>
      </c>
      <c r="F8" s="9">
        <v>6</v>
      </c>
      <c r="G8" s="9" t="s">
        <v>31</v>
      </c>
      <c r="H8" s="20">
        <v>59700.000000000007</v>
      </c>
      <c r="I8" s="14">
        <v>59700</v>
      </c>
      <c r="J8" s="14">
        <f t="shared" si="0"/>
        <v>0</v>
      </c>
      <c r="K8" s="14">
        <v>56400</v>
      </c>
      <c r="L8" s="14">
        <f t="shared" si="1"/>
        <v>3300.0000000000073</v>
      </c>
      <c r="M8" s="14">
        <v>58548</v>
      </c>
      <c r="N8" s="14">
        <f t="shared" si="2"/>
        <v>1152.0000000000073</v>
      </c>
      <c r="O8" s="14">
        <v>54978</v>
      </c>
      <c r="P8" s="14">
        <f t="shared" si="3"/>
        <v>4722.0000000000073</v>
      </c>
      <c r="Q8" s="14">
        <v>57120</v>
      </c>
      <c r="R8" s="14">
        <f t="shared" si="4"/>
        <v>2580.0000000000073</v>
      </c>
    </row>
    <row r="9" spans="1:18" ht="91.2">
      <c r="A9" s="5">
        <v>1</v>
      </c>
      <c r="B9" s="6" t="s">
        <v>11</v>
      </c>
      <c r="C9" s="7">
        <v>46181503</v>
      </c>
      <c r="D9" s="7" t="s">
        <v>32</v>
      </c>
      <c r="E9" s="8" t="s">
        <v>33</v>
      </c>
      <c r="F9" s="9">
        <v>10</v>
      </c>
      <c r="G9" s="9" t="s">
        <v>20</v>
      </c>
      <c r="H9" s="20">
        <v>532000</v>
      </c>
      <c r="I9" s="14">
        <v>532000</v>
      </c>
      <c r="J9" s="14">
        <f t="shared" si="0"/>
        <v>0</v>
      </c>
      <c r="K9" s="14">
        <v>505000</v>
      </c>
      <c r="L9" s="14">
        <f t="shared" si="1"/>
        <v>27000</v>
      </c>
      <c r="M9" s="14">
        <v>523600</v>
      </c>
      <c r="N9" s="14">
        <f t="shared" si="2"/>
        <v>8400</v>
      </c>
      <c r="O9" s="14">
        <v>489090</v>
      </c>
      <c r="P9" s="14">
        <f t="shared" si="3"/>
        <v>42910</v>
      </c>
      <c r="Q9" s="14">
        <v>523600</v>
      </c>
      <c r="R9" s="14">
        <f t="shared" si="4"/>
        <v>8400</v>
      </c>
    </row>
    <row r="10" spans="1:18" ht="34.200000000000003">
      <c r="A10" s="5">
        <v>1</v>
      </c>
      <c r="B10" s="6" t="s">
        <v>12</v>
      </c>
      <c r="C10" s="7">
        <v>46181503</v>
      </c>
      <c r="D10" s="7" t="s">
        <v>34</v>
      </c>
      <c r="E10" s="8" t="s">
        <v>35</v>
      </c>
      <c r="F10" s="9">
        <v>60</v>
      </c>
      <c r="G10" s="9" t="s">
        <v>20</v>
      </c>
      <c r="H10" s="20">
        <v>708000</v>
      </c>
      <c r="I10" s="14">
        <v>708000</v>
      </c>
      <c r="J10" s="14">
        <f t="shared" si="0"/>
        <v>0</v>
      </c>
      <c r="K10" s="14">
        <v>672000</v>
      </c>
      <c r="L10" s="14">
        <f t="shared" si="1"/>
        <v>36000</v>
      </c>
      <c r="M10" s="14">
        <v>685440</v>
      </c>
      <c r="N10" s="14">
        <f t="shared" si="2"/>
        <v>22560</v>
      </c>
      <c r="O10" s="14">
        <v>706860</v>
      </c>
      <c r="P10" s="14">
        <f t="shared" si="3"/>
        <v>1140</v>
      </c>
      <c r="Q10" s="14">
        <v>706860</v>
      </c>
      <c r="R10" s="14">
        <f t="shared" si="4"/>
        <v>1140</v>
      </c>
    </row>
    <row r="11" spans="1:18" ht="102.6">
      <c r="A11" s="5">
        <v>1</v>
      </c>
      <c r="B11" s="6" t="s">
        <v>13</v>
      </c>
      <c r="C11" s="7">
        <v>46181503</v>
      </c>
      <c r="D11" s="7" t="s">
        <v>36</v>
      </c>
      <c r="E11" s="8" t="s">
        <v>37</v>
      </c>
      <c r="F11" s="9">
        <v>60</v>
      </c>
      <c r="G11" s="9" t="s">
        <v>20</v>
      </c>
      <c r="H11" s="20">
        <v>4050000</v>
      </c>
      <c r="I11" s="14">
        <v>3927300</v>
      </c>
      <c r="J11" s="14">
        <f t="shared" si="0"/>
        <v>122700</v>
      </c>
      <c r="K11" s="14">
        <v>3840000</v>
      </c>
      <c r="L11" s="14">
        <f t="shared" si="1"/>
        <v>210000</v>
      </c>
      <c r="M11" s="14">
        <v>4012680</v>
      </c>
      <c r="N11" s="14">
        <f t="shared" si="2"/>
        <v>37320</v>
      </c>
      <c r="O11" s="14">
        <v>3727080</v>
      </c>
      <c r="P11" s="14">
        <f t="shared" si="3"/>
        <v>322920</v>
      </c>
      <c r="Q11" s="14">
        <v>4034100</v>
      </c>
      <c r="R11" s="14">
        <f t="shared" si="4"/>
        <v>15900</v>
      </c>
    </row>
    <row r="12" spans="1:18" ht="45.6">
      <c r="A12" s="5">
        <v>1</v>
      </c>
      <c r="B12" s="6" t="s">
        <v>14</v>
      </c>
      <c r="C12" s="7">
        <v>46181503</v>
      </c>
      <c r="D12" s="7" t="s">
        <v>38</v>
      </c>
      <c r="E12" s="8" t="s">
        <v>39</v>
      </c>
      <c r="F12" s="9">
        <v>40</v>
      </c>
      <c r="G12" s="9" t="s">
        <v>20</v>
      </c>
      <c r="H12" s="20">
        <v>2380000</v>
      </c>
      <c r="I12" s="14">
        <v>2380000</v>
      </c>
      <c r="J12" s="14">
        <f t="shared" si="0"/>
        <v>0</v>
      </c>
      <c r="K12" s="14">
        <v>2240000</v>
      </c>
      <c r="L12" s="14">
        <f t="shared" si="1"/>
        <v>140000</v>
      </c>
      <c r="M12" s="14">
        <v>2332400</v>
      </c>
      <c r="N12" s="14">
        <f t="shared" si="2"/>
        <v>47600</v>
      </c>
      <c r="O12" s="14">
        <v>2189600</v>
      </c>
      <c r="P12" s="14">
        <f t="shared" si="3"/>
        <v>190400</v>
      </c>
      <c r="Q12" s="14">
        <v>2156280</v>
      </c>
      <c r="R12" s="14">
        <f t="shared" si="4"/>
        <v>223720</v>
      </c>
    </row>
    <row r="13" spans="1:18">
      <c r="A13" s="5">
        <v>1</v>
      </c>
      <c r="B13" s="6" t="s">
        <v>40</v>
      </c>
      <c r="C13" s="7">
        <v>46181503</v>
      </c>
      <c r="D13" s="7" t="s">
        <v>41</v>
      </c>
      <c r="E13" s="8" t="s">
        <v>42</v>
      </c>
      <c r="F13" s="9">
        <v>340</v>
      </c>
      <c r="G13" s="9" t="s">
        <v>20</v>
      </c>
      <c r="H13" s="20">
        <v>2223600</v>
      </c>
      <c r="I13" s="14">
        <v>1496000</v>
      </c>
      <c r="J13" s="14">
        <f t="shared" si="0"/>
        <v>727600</v>
      </c>
      <c r="K13" s="14">
        <v>2040000</v>
      </c>
      <c r="L13" s="14">
        <f t="shared" si="1"/>
        <v>183600</v>
      </c>
      <c r="M13" s="14">
        <v>2023000</v>
      </c>
      <c r="N13" s="14">
        <f t="shared" si="2"/>
        <v>200600</v>
      </c>
      <c r="O13" s="14">
        <v>1326000</v>
      </c>
      <c r="P13" s="14">
        <f t="shared" si="3"/>
        <v>897600</v>
      </c>
      <c r="Q13" s="14">
        <v>510000</v>
      </c>
      <c r="R13" s="14">
        <f t="shared" si="4"/>
        <v>1713600</v>
      </c>
    </row>
    <row r="14" spans="1:18" ht="34.200000000000003">
      <c r="A14" s="5">
        <v>1</v>
      </c>
      <c r="B14" s="6" t="s">
        <v>43</v>
      </c>
      <c r="C14" s="7">
        <v>46181503</v>
      </c>
      <c r="D14" s="7" t="s">
        <v>44</v>
      </c>
      <c r="E14" s="8" t="s">
        <v>45</v>
      </c>
      <c r="F14" s="9">
        <v>17</v>
      </c>
      <c r="G14" s="9" t="s">
        <v>20</v>
      </c>
      <c r="H14" s="20">
        <v>294100</v>
      </c>
      <c r="I14" s="14">
        <v>260100</v>
      </c>
      <c r="J14" s="14">
        <f t="shared" si="0"/>
        <v>34000</v>
      </c>
      <c r="K14" s="14">
        <v>255000</v>
      </c>
      <c r="L14" s="14">
        <f t="shared" si="1"/>
        <v>39100</v>
      </c>
      <c r="M14" s="14">
        <v>291312</v>
      </c>
      <c r="N14" s="14">
        <f t="shared" si="2"/>
        <v>2788</v>
      </c>
      <c r="O14" s="14">
        <v>258400</v>
      </c>
      <c r="P14" s="14">
        <f t="shared" si="3"/>
        <v>35700</v>
      </c>
      <c r="Q14" s="14">
        <v>246500</v>
      </c>
      <c r="R14" s="14">
        <f t="shared" si="4"/>
        <v>47600</v>
      </c>
    </row>
    <row r="15" spans="1:18">
      <c r="A15" s="5">
        <v>1</v>
      </c>
      <c r="B15" s="6" t="s">
        <v>46</v>
      </c>
      <c r="C15" s="7">
        <v>46181503</v>
      </c>
      <c r="D15" s="7" t="s">
        <v>47</v>
      </c>
      <c r="E15" s="8" t="s">
        <v>48</v>
      </c>
      <c r="F15" s="9">
        <v>17</v>
      </c>
      <c r="G15" s="9" t="s">
        <v>20</v>
      </c>
      <c r="H15" s="20">
        <v>36550</v>
      </c>
      <c r="I15" s="14">
        <v>33150</v>
      </c>
      <c r="J15" s="14">
        <f t="shared" si="0"/>
        <v>3400</v>
      </c>
      <c r="K15" s="14">
        <v>34000</v>
      </c>
      <c r="L15" s="14">
        <f t="shared" si="1"/>
        <v>2550</v>
      </c>
      <c r="M15" s="14">
        <v>36414</v>
      </c>
      <c r="N15" s="14">
        <f t="shared" si="2"/>
        <v>136</v>
      </c>
      <c r="O15" s="14">
        <v>34391</v>
      </c>
      <c r="P15" s="14">
        <f t="shared" si="3"/>
        <v>2159</v>
      </c>
      <c r="Q15" s="14">
        <v>35700</v>
      </c>
      <c r="R15" s="14">
        <f t="shared" si="4"/>
        <v>850</v>
      </c>
    </row>
    <row r="16" spans="1:18" ht="22.8">
      <c r="A16" s="5">
        <v>1</v>
      </c>
      <c r="B16" s="6" t="s">
        <v>49</v>
      </c>
      <c r="C16" s="7">
        <v>46181503</v>
      </c>
      <c r="D16" s="7" t="s">
        <v>50</v>
      </c>
      <c r="E16" s="8" t="s">
        <v>51</v>
      </c>
      <c r="F16" s="9">
        <v>17</v>
      </c>
      <c r="G16" s="9" t="s">
        <v>31</v>
      </c>
      <c r="H16" s="20">
        <v>168300</v>
      </c>
      <c r="I16" s="14">
        <v>168300</v>
      </c>
      <c r="J16" s="14">
        <f t="shared" si="0"/>
        <v>0</v>
      </c>
      <c r="K16" s="14">
        <v>159800</v>
      </c>
      <c r="L16" s="14">
        <f t="shared" si="1"/>
        <v>8500</v>
      </c>
      <c r="M16" s="14">
        <v>165886</v>
      </c>
      <c r="N16" s="14">
        <f t="shared" si="2"/>
        <v>2414</v>
      </c>
      <c r="O16" s="14">
        <v>155771</v>
      </c>
      <c r="P16" s="14">
        <f t="shared" si="3"/>
        <v>12529</v>
      </c>
      <c r="Q16" s="14">
        <v>165886</v>
      </c>
      <c r="R16" s="14">
        <f t="shared" si="4"/>
        <v>2414</v>
      </c>
    </row>
    <row r="17" spans="1:18" ht="22.8">
      <c r="A17" s="5">
        <v>1</v>
      </c>
      <c r="B17" s="6" t="s">
        <v>52</v>
      </c>
      <c r="C17" s="7">
        <v>46181503</v>
      </c>
      <c r="D17" s="7" t="s">
        <v>53</v>
      </c>
      <c r="E17" s="8" t="s">
        <v>54</v>
      </c>
      <c r="F17" s="9">
        <v>17</v>
      </c>
      <c r="G17" s="9" t="s">
        <v>20</v>
      </c>
      <c r="H17" s="20">
        <v>38250</v>
      </c>
      <c r="I17" s="14">
        <v>37400</v>
      </c>
      <c r="J17" s="14">
        <f t="shared" si="0"/>
        <v>850</v>
      </c>
      <c r="K17" s="14">
        <v>35700</v>
      </c>
      <c r="L17" s="14">
        <f t="shared" si="1"/>
        <v>2550</v>
      </c>
      <c r="M17" s="14">
        <v>36414</v>
      </c>
      <c r="N17" s="14">
        <f t="shared" si="2"/>
        <v>1836</v>
      </c>
      <c r="O17" s="14">
        <v>34000</v>
      </c>
      <c r="P17" s="14">
        <f t="shared" si="3"/>
        <v>4250</v>
      </c>
      <c r="Q17" s="14">
        <v>59500</v>
      </c>
      <c r="R17" s="14">
        <f t="shared" si="4"/>
        <v>-21250</v>
      </c>
    </row>
    <row r="18" spans="1:18" ht="22.8">
      <c r="A18" s="5">
        <v>1</v>
      </c>
      <c r="B18" s="6" t="s">
        <v>55</v>
      </c>
      <c r="C18" s="7">
        <v>46181503</v>
      </c>
      <c r="D18" s="7" t="s">
        <v>56</v>
      </c>
      <c r="E18" s="8" t="s">
        <v>54</v>
      </c>
      <c r="F18" s="9">
        <v>17</v>
      </c>
      <c r="G18" s="9" t="s">
        <v>20</v>
      </c>
      <c r="H18" s="20">
        <v>45050</v>
      </c>
      <c r="I18" s="14">
        <v>41650</v>
      </c>
      <c r="J18" s="14">
        <f t="shared" si="0"/>
        <v>3400</v>
      </c>
      <c r="K18" s="14">
        <v>42500</v>
      </c>
      <c r="L18" s="14">
        <f t="shared" si="1"/>
        <v>2550</v>
      </c>
      <c r="M18" s="14">
        <v>44506</v>
      </c>
      <c r="N18" s="14">
        <f t="shared" si="2"/>
        <v>544</v>
      </c>
      <c r="O18" s="14">
        <v>39100</v>
      </c>
      <c r="P18" s="14">
        <f t="shared" si="3"/>
        <v>5950</v>
      </c>
      <c r="Q18" s="14">
        <v>42500</v>
      </c>
      <c r="R18" s="14">
        <f t="shared" si="4"/>
        <v>2550</v>
      </c>
    </row>
    <row r="19" spans="1:18" ht="22.8">
      <c r="A19" s="5">
        <v>1</v>
      </c>
      <c r="B19" s="6" t="s">
        <v>57</v>
      </c>
      <c r="C19" s="7">
        <v>46181503</v>
      </c>
      <c r="D19" s="7" t="s">
        <v>58</v>
      </c>
      <c r="E19" s="8" t="s">
        <v>59</v>
      </c>
      <c r="F19" s="9">
        <v>17</v>
      </c>
      <c r="G19" s="9" t="s">
        <v>20</v>
      </c>
      <c r="H19" s="20">
        <v>68000</v>
      </c>
      <c r="I19" s="14">
        <v>64600</v>
      </c>
      <c r="J19" s="14">
        <f t="shared" si="0"/>
        <v>3400</v>
      </c>
      <c r="K19" s="14">
        <v>64600</v>
      </c>
      <c r="L19" s="14">
        <f t="shared" si="1"/>
        <v>3400</v>
      </c>
      <c r="M19" s="14">
        <v>64736</v>
      </c>
      <c r="N19" s="14">
        <f t="shared" si="2"/>
        <v>3264</v>
      </c>
      <c r="O19" s="14">
        <v>59500</v>
      </c>
      <c r="P19" s="14">
        <f t="shared" si="3"/>
        <v>8500</v>
      </c>
      <c r="Q19" s="14">
        <v>61200</v>
      </c>
      <c r="R19" s="14">
        <f t="shared" si="4"/>
        <v>6800</v>
      </c>
    </row>
    <row r="20" spans="1:18" ht="22.8">
      <c r="A20" s="5">
        <v>1</v>
      </c>
      <c r="B20" s="6" t="s">
        <v>60</v>
      </c>
      <c r="C20" s="7">
        <v>46181503</v>
      </c>
      <c r="D20" s="7" t="s">
        <v>61</v>
      </c>
      <c r="E20" s="8" t="s">
        <v>62</v>
      </c>
      <c r="F20" s="9">
        <v>17</v>
      </c>
      <c r="G20" s="9" t="s">
        <v>20</v>
      </c>
      <c r="H20" s="20">
        <v>45900</v>
      </c>
      <c r="I20" s="14">
        <v>42500</v>
      </c>
      <c r="J20" s="14">
        <f t="shared" si="0"/>
        <v>3400</v>
      </c>
      <c r="K20" s="14">
        <v>42500</v>
      </c>
      <c r="L20" s="14">
        <f t="shared" si="1"/>
        <v>3400</v>
      </c>
      <c r="M20" s="14">
        <v>44506</v>
      </c>
      <c r="N20" s="14">
        <f t="shared" si="2"/>
        <v>1394</v>
      </c>
      <c r="O20" s="14">
        <v>40800</v>
      </c>
      <c r="P20" s="14">
        <f t="shared" si="3"/>
        <v>5100</v>
      </c>
      <c r="Q20" s="14">
        <v>44200</v>
      </c>
      <c r="R20" s="14">
        <f t="shared" si="4"/>
        <v>1700</v>
      </c>
    </row>
    <row r="21" spans="1:18" ht="22.8">
      <c r="A21" s="5">
        <v>1</v>
      </c>
      <c r="B21" s="6" t="s">
        <v>63</v>
      </c>
      <c r="C21" s="7">
        <v>46181503</v>
      </c>
      <c r="D21" s="7" t="s">
        <v>64</v>
      </c>
      <c r="E21" s="8" t="s">
        <v>65</v>
      </c>
      <c r="F21" s="9">
        <v>17</v>
      </c>
      <c r="G21" s="9" t="s">
        <v>20</v>
      </c>
      <c r="H21" s="20">
        <v>70550</v>
      </c>
      <c r="I21" s="14">
        <v>54400</v>
      </c>
      <c r="J21" s="14">
        <f t="shared" si="0"/>
        <v>16150</v>
      </c>
      <c r="K21" s="14">
        <v>66300</v>
      </c>
      <c r="L21" s="14">
        <f t="shared" si="1"/>
        <v>4250</v>
      </c>
      <c r="M21" s="14">
        <v>68782</v>
      </c>
      <c r="N21" s="14">
        <f t="shared" si="2"/>
        <v>1768</v>
      </c>
      <c r="O21" s="14">
        <v>61200</v>
      </c>
      <c r="P21" s="14">
        <f t="shared" si="3"/>
        <v>9350</v>
      </c>
      <c r="Q21" s="14">
        <v>69700</v>
      </c>
      <c r="R21" s="14">
        <f t="shared" si="4"/>
        <v>850</v>
      </c>
    </row>
    <row r="22" spans="1:18" ht="34.200000000000003">
      <c r="A22" s="5">
        <v>1</v>
      </c>
      <c r="B22" s="6" t="s">
        <v>66</v>
      </c>
      <c r="C22" s="7">
        <v>46181503</v>
      </c>
      <c r="D22" s="7" t="s">
        <v>67</v>
      </c>
      <c r="E22" s="8" t="s">
        <v>68</v>
      </c>
      <c r="F22" s="9">
        <v>17</v>
      </c>
      <c r="G22" s="9" t="s">
        <v>20</v>
      </c>
      <c r="H22" s="20">
        <v>172550</v>
      </c>
      <c r="I22" s="14">
        <v>156400</v>
      </c>
      <c r="J22" s="14">
        <f t="shared" si="0"/>
        <v>16150</v>
      </c>
      <c r="K22" s="14">
        <v>163200</v>
      </c>
      <c r="L22" s="14">
        <f t="shared" si="1"/>
        <v>9350</v>
      </c>
      <c r="M22" s="14">
        <v>169932</v>
      </c>
      <c r="N22" s="14">
        <f t="shared" si="2"/>
        <v>2618</v>
      </c>
      <c r="O22" s="14">
        <v>151300</v>
      </c>
      <c r="P22" s="14">
        <f t="shared" si="3"/>
        <v>21250</v>
      </c>
      <c r="Q22" s="14">
        <v>161500</v>
      </c>
      <c r="R22" s="14">
        <f t="shared" si="4"/>
        <v>11050</v>
      </c>
    </row>
    <row r="23" spans="1:18" ht="22.8">
      <c r="A23" s="5">
        <v>1</v>
      </c>
      <c r="B23" s="6" t="s">
        <v>69</v>
      </c>
      <c r="C23" s="7">
        <v>46181503</v>
      </c>
      <c r="D23" s="7" t="s">
        <v>70</v>
      </c>
      <c r="E23" s="8" t="s">
        <v>71</v>
      </c>
      <c r="F23" s="9">
        <v>34</v>
      </c>
      <c r="G23" s="9" t="s">
        <v>20</v>
      </c>
      <c r="H23" s="20">
        <v>198900</v>
      </c>
      <c r="I23" s="14">
        <v>153000</v>
      </c>
      <c r="J23" s="14">
        <f t="shared" si="0"/>
        <v>45900</v>
      </c>
      <c r="K23" s="14">
        <v>187000</v>
      </c>
      <c r="L23" s="14">
        <f t="shared" si="1"/>
        <v>11900</v>
      </c>
      <c r="M23" s="14">
        <v>194208</v>
      </c>
      <c r="N23" s="14">
        <f t="shared" si="2"/>
        <v>4692</v>
      </c>
      <c r="O23" s="14">
        <v>173400</v>
      </c>
      <c r="P23" s="14">
        <f t="shared" si="3"/>
        <v>25500</v>
      </c>
      <c r="Q23" s="14">
        <v>163200</v>
      </c>
      <c r="R23" s="14">
        <f t="shared" si="4"/>
        <v>35700</v>
      </c>
    </row>
    <row r="24" spans="1:18" ht="57">
      <c r="A24" s="5">
        <v>1</v>
      </c>
      <c r="B24" s="6" t="s">
        <v>72</v>
      </c>
      <c r="C24" s="7">
        <v>46181503</v>
      </c>
      <c r="D24" s="7" t="s">
        <v>73</v>
      </c>
      <c r="E24" s="8" t="s">
        <v>74</v>
      </c>
      <c r="F24" s="9">
        <v>17</v>
      </c>
      <c r="G24" s="9" t="s">
        <v>20</v>
      </c>
      <c r="H24" s="20">
        <v>196350</v>
      </c>
      <c r="I24" s="14">
        <v>195500</v>
      </c>
      <c r="J24" s="14">
        <f t="shared" si="0"/>
        <v>850</v>
      </c>
      <c r="K24" s="14">
        <v>185300</v>
      </c>
      <c r="L24" s="14">
        <f t="shared" si="1"/>
        <v>11050</v>
      </c>
      <c r="M24" s="14">
        <v>194208</v>
      </c>
      <c r="N24" s="14">
        <f t="shared" si="2"/>
        <v>2142</v>
      </c>
      <c r="O24" s="14">
        <v>180047</v>
      </c>
      <c r="P24" s="14">
        <f t="shared" si="3"/>
        <v>16303</v>
      </c>
      <c r="Q24" s="14">
        <v>192185</v>
      </c>
      <c r="R24" s="14">
        <f t="shared" si="4"/>
        <v>4165</v>
      </c>
    </row>
    <row r="25" spans="1:18" ht="22.8">
      <c r="A25" s="5">
        <v>1</v>
      </c>
      <c r="B25" s="6" t="s">
        <v>75</v>
      </c>
      <c r="C25" s="7">
        <v>46181503</v>
      </c>
      <c r="D25" s="7" t="s">
        <v>76</v>
      </c>
      <c r="E25" s="8" t="s">
        <v>77</v>
      </c>
      <c r="F25" s="9">
        <v>17</v>
      </c>
      <c r="G25" s="9" t="s">
        <v>20</v>
      </c>
      <c r="H25" s="20">
        <v>109650</v>
      </c>
      <c r="I25" s="14">
        <v>108800</v>
      </c>
      <c r="J25" s="14">
        <f t="shared" si="0"/>
        <v>850</v>
      </c>
      <c r="K25" s="14">
        <v>103700</v>
      </c>
      <c r="L25" s="14">
        <f t="shared" si="1"/>
        <v>5950</v>
      </c>
      <c r="M25" s="14">
        <v>109242</v>
      </c>
      <c r="N25" s="14">
        <f t="shared" si="2"/>
        <v>408</v>
      </c>
      <c r="O25" s="14">
        <v>96900</v>
      </c>
      <c r="P25" s="14">
        <f t="shared" si="3"/>
        <v>12750</v>
      </c>
      <c r="Q25" s="14">
        <v>90100</v>
      </c>
      <c r="R25" s="14">
        <f t="shared" si="4"/>
        <v>19550</v>
      </c>
    </row>
    <row r="26" spans="1:18" ht="12">
      <c r="A26" s="54" t="s">
        <v>17</v>
      </c>
      <c r="B26" s="54"/>
      <c r="C26" s="54"/>
      <c r="D26" s="54"/>
      <c r="E26" s="54"/>
      <c r="F26" s="54"/>
      <c r="G26" s="54"/>
      <c r="H26" s="20">
        <f>SUM(H3:H25)</f>
        <v>16867450</v>
      </c>
      <c r="I26" s="14">
        <f>SUM(I3:I25)</f>
        <v>15302600</v>
      </c>
      <c r="J26" s="14"/>
      <c r="K26" s="14">
        <f>SUM(K3:K25)</f>
        <v>15866000</v>
      </c>
      <c r="L26" s="14"/>
      <c r="M26" s="14">
        <f>SUM(M3:M25)</f>
        <v>16313234</v>
      </c>
      <c r="N26" s="14"/>
      <c r="O26" s="38">
        <f>SUM(O3:O25)</f>
        <v>14764517</v>
      </c>
      <c r="P26" s="15"/>
      <c r="Q26" s="15">
        <f>SUM(Q3:Q25)</f>
        <v>14766761</v>
      </c>
      <c r="R26" s="16"/>
    </row>
    <row r="27" spans="1:18" s="13" customFormat="1" ht="12">
      <c r="A27" s="1"/>
      <c r="B27" s="1"/>
      <c r="C27" s="1"/>
      <c r="D27" s="1"/>
      <c r="E27" s="21"/>
      <c r="F27" s="1"/>
      <c r="G27" s="21"/>
      <c r="I27" s="13">
        <v>3</v>
      </c>
      <c r="K27" s="12">
        <v>4</v>
      </c>
      <c r="L27" s="12"/>
      <c r="M27" s="13">
        <v>5</v>
      </c>
      <c r="O27" s="39">
        <v>1</v>
      </c>
      <c r="Q27" s="13">
        <v>2</v>
      </c>
    </row>
    <row r="29" spans="1:18" ht="12" thickBot="1"/>
    <row r="30" spans="1:18" ht="14.4" thickBot="1">
      <c r="D30" s="44" t="s">
        <v>85</v>
      </c>
      <c r="E30" s="45"/>
      <c r="F30" s="45"/>
      <c r="G30" s="45"/>
      <c r="H30" s="45"/>
      <c r="I30" s="45"/>
      <c r="J30" s="45"/>
      <c r="K30" s="46"/>
    </row>
    <row r="31" spans="1:18" ht="13.8">
      <c r="D31" s="22"/>
      <c r="E31" s="23"/>
      <c r="F31" s="24"/>
      <c r="G31" s="31"/>
      <c r="H31" s="31"/>
      <c r="I31" s="31"/>
      <c r="J31" s="31"/>
      <c r="K31" s="25"/>
    </row>
    <row r="32" spans="1:18" ht="13.8">
      <c r="D32" s="47" t="s">
        <v>86</v>
      </c>
      <c r="E32" s="48"/>
      <c r="F32" s="48"/>
      <c r="G32" s="33">
        <v>16867450</v>
      </c>
      <c r="H32" s="31"/>
      <c r="I32" s="31"/>
      <c r="J32" s="34"/>
      <c r="K32" s="25"/>
    </row>
    <row r="33" spans="2:11" ht="13.8">
      <c r="D33" s="49">
        <v>0.2</v>
      </c>
      <c r="E33" s="48"/>
      <c r="F33" s="48"/>
      <c r="G33" s="33">
        <f>G32*0.2</f>
        <v>3373490</v>
      </c>
      <c r="H33" s="31"/>
      <c r="I33" s="31"/>
      <c r="J33" s="31"/>
      <c r="K33" s="25"/>
    </row>
    <row r="34" spans="2:11" ht="13.8">
      <c r="D34" s="47" t="s">
        <v>87</v>
      </c>
      <c r="E34" s="48"/>
      <c r="F34" s="48"/>
      <c r="G34" s="33">
        <f>G32-G33</f>
        <v>13493960</v>
      </c>
      <c r="H34" s="31"/>
      <c r="I34" s="31"/>
      <c r="J34" s="31"/>
      <c r="K34" s="25"/>
    </row>
    <row r="35" spans="2:11" ht="13.8">
      <c r="D35" s="26"/>
      <c r="E35" s="32"/>
      <c r="F35" s="32" t="s">
        <v>88</v>
      </c>
      <c r="G35" s="50" t="s">
        <v>83</v>
      </c>
      <c r="H35" s="50"/>
      <c r="I35" s="50"/>
      <c r="J35" s="31"/>
      <c r="K35" s="25"/>
    </row>
    <row r="36" spans="2:11" ht="13.8">
      <c r="D36" s="26"/>
      <c r="E36" s="32"/>
      <c r="F36" s="32"/>
      <c r="G36" s="40"/>
      <c r="H36" s="40"/>
      <c r="I36" s="40"/>
      <c r="J36" s="31"/>
      <c r="K36" s="25"/>
    </row>
    <row r="37" spans="2:11" ht="13.8">
      <c r="D37" s="26"/>
      <c r="E37" s="32"/>
      <c r="F37" s="32"/>
      <c r="G37" s="40"/>
      <c r="H37" s="40"/>
      <c r="I37" s="40"/>
      <c r="J37" s="31"/>
      <c r="K37" s="25"/>
    </row>
    <row r="38" spans="2:11" ht="13.8">
      <c r="D38" s="35" t="s">
        <v>90</v>
      </c>
      <c r="E38" s="34">
        <f>((G32-I26)/G32)*100%</f>
        <v>9.2773359340030656E-2</v>
      </c>
      <c r="F38" s="32"/>
      <c r="G38" s="33"/>
      <c r="H38" s="31"/>
      <c r="I38" s="31"/>
      <c r="J38" s="31"/>
      <c r="K38" s="25"/>
    </row>
    <row r="39" spans="2:11" ht="13.8">
      <c r="D39" s="36" t="s">
        <v>91</v>
      </c>
      <c r="E39" s="34">
        <f>((G32-K26)/G32)*100%</f>
        <v>5.937174854527507E-2</v>
      </c>
      <c r="F39" s="32"/>
      <c r="G39" s="33"/>
      <c r="H39" s="31"/>
      <c r="I39" s="31"/>
      <c r="J39" s="31"/>
      <c r="K39" s="25"/>
    </row>
    <row r="40" spans="2:11" ht="13.8">
      <c r="D40" s="36" t="s">
        <v>92</v>
      </c>
      <c r="E40" s="34">
        <f>((G32-M26)/G32)*100%</f>
        <v>3.2857130153046255E-2</v>
      </c>
      <c r="F40" s="32"/>
      <c r="G40" s="33"/>
      <c r="H40" s="31"/>
      <c r="I40" s="31"/>
      <c r="J40" s="31"/>
      <c r="K40" s="25"/>
    </row>
    <row r="41" spans="2:11" ht="13.8">
      <c r="D41" s="36" t="s">
        <v>93</v>
      </c>
      <c r="E41" s="34">
        <f>((G32-O26)/G32)*100%</f>
        <v>0.12467403193725192</v>
      </c>
      <c r="F41" s="32"/>
      <c r="G41" s="33"/>
      <c r="H41" s="31"/>
      <c r="I41" s="31"/>
      <c r="J41" s="31"/>
      <c r="K41" s="25"/>
    </row>
    <row r="42" spans="2:11" ht="13.8">
      <c r="D42" s="36" t="s">
        <v>94</v>
      </c>
      <c r="E42" s="34">
        <f>((G32-Q26)/G32)*100%</f>
        <v>0.12454099463760082</v>
      </c>
      <c r="F42" s="32"/>
      <c r="G42" s="33"/>
      <c r="H42" s="31"/>
      <c r="I42" s="31"/>
      <c r="J42" s="31"/>
      <c r="K42" s="25"/>
    </row>
    <row r="43" spans="2:11" ht="14.4" thickBot="1">
      <c r="D43" s="29"/>
      <c r="E43" s="30"/>
      <c r="F43" s="30"/>
      <c r="G43" s="37"/>
      <c r="H43" s="27"/>
      <c r="I43" s="27"/>
      <c r="J43" s="27"/>
      <c r="K43" s="28"/>
    </row>
    <row r="44" spans="2:11" ht="13.8">
      <c r="D44" s="23"/>
      <c r="E44" s="23"/>
      <c r="F44" s="24"/>
      <c r="G44" s="24"/>
      <c r="H44" s="24"/>
      <c r="I44" s="24"/>
      <c r="J44" s="24"/>
      <c r="K44" s="24"/>
    </row>
    <row r="45" spans="2:11" ht="91.2" customHeight="1">
      <c r="B45" s="43" t="s">
        <v>95</v>
      </c>
      <c r="C45" s="43"/>
      <c r="D45" s="43"/>
      <c r="E45" s="43"/>
      <c r="F45" s="43"/>
      <c r="G45" s="43"/>
      <c r="H45" s="43"/>
      <c r="I45" s="43"/>
      <c r="J45" s="43"/>
      <c r="K45" s="43"/>
    </row>
    <row r="48" spans="2:11" ht="13.8">
      <c r="D48" s="24" t="s">
        <v>89</v>
      </c>
    </row>
  </sheetData>
  <sortState xmlns:xlrd2="http://schemas.microsoft.com/office/spreadsheetml/2017/richdata2" ref="I31:I43">
    <sortCondition ref="I31:I43"/>
  </sortState>
  <mergeCells count="14">
    <mergeCell ref="O1:O2"/>
    <mergeCell ref="Q1:Q2"/>
    <mergeCell ref="I1:I2"/>
    <mergeCell ref="B45:K45"/>
    <mergeCell ref="D30:K30"/>
    <mergeCell ref="D32:F32"/>
    <mergeCell ref="D33:F33"/>
    <mergeCell ref="D34:F34"/>
    <mergeCell ref="G35:I35"/>
    <mergeCell ref="C1:G1"/>
    <mergeCell ref="A26:G26"/>
    <mergeCell ref="A1:B1"/>
    <mergeCell ref="K1:K2"/>
    <mergeCell ref="M1:M2"/>
  </mergeCells>
  <conditionalFormatting sqref="C1:D1">
    <cfRule type="duplicateValues" dxfId="0" priority="1"/>
  </conditionalFormatting>
  <pageMargins left="0.7" right="0.7" top="0.75" bottom="0.75" header="0.3" footer="0.3"/>
  <ignoredErrors>
    <ignoredError sqref="B3:B25" numberStoredAsText="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Erica Milena Vargas Medina</dc:creator>
  <cp:lastModifiedBy>Erica Milena Vargas Medina</cp:lastModifiedBy>
  <dcterms:created xsi:type="dcterms:W3CDTF">2024-11-12T02:41:00Z</dcterms:created>
  <dcterms:modified xsi:type="dcterms:W3CDTF">2025-12-30T13:40:05Z</dcterms:modified>
</cp:coreProperties>
</file>