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d.docs.live.net/ffc0dac5c133142b/Desktop/TUNJUELITO/EVALUACIONES FINANCIERAS Y ORGANIZACIONALES/FDLT-MC-499-2025 (149474)/"/>
    </mc:Choice>
  </mc:AlternateContent>
  <xr:revisionPtr revIDLastSave="35" documentId="8_{A3F5A621-6684-4550-A49B-594160A62842}" xr6:coauthVersionLast="47" xr6:coauthVersionMax="47" xr10:uidLastSave="{0C968D3C-514C-47CB-A3F2-D9D6F78DED51}"/>
  <bookViews>
    <workbookView xWindow="-108" yWindow="-108" windowWidth="23256" windowHeight="13896" xr2:uid="{DE754710-B289-4040-8B9C-31035EE84899}"/>
  </bookViews>
  <sheets>
    <sheet name="Hoja1" sheetId="1" r:id="rId1"/>
  </sheets>
  <definedNames>
    <definedName name="_xlnm.Print_Area" localSheetId="0">Hoja1!$A$1:$AL$60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56" i="1" l="1"/>
  <c r="T57" i="1"/>
  <c r="T58" i="1"/>
  <c r="T55" i="1"/>
  <c r="S58" i="1"/>
  <c r="S57" i="1"/>
  <c r="S56" i="1"/>
  <c r="S55" i="1"/>
  <c r="S54" i="1"/>
  <c r="S53" i="1"/>
  <c r="AK44" i="1" l="1"/>
  <c r="AJ44" i="1"/>
  <c r="AH44" i="1"/>
  <c r="AF44" i="1"/>
  <c r="AK43" i="1"/>
  <c r="AJ43" i="1"/>
  <c r="AH43" i="1"/>
  <c r="AF43" i="1"/>
  <c r="AK42" i="1"/>
  <c r="AJ42" i="1"/>
  <c r="AH42" i="1"/>
  <c r="AF42" i="1"/>
  <c r="AK41" i="1"/>
  <c r="AJ41" i="1"/>
  <c r="AH41" i="1"/>
  <c r="AF41" i="1"/>
  <c r="AK40" i="1"/>
  <c r="AJ40" i="1"/>
  <c r="AH40" i="1"/>
  <c r="AF40" i="1"/>
  <c r="AK39" i="1"/>
  <c r="AJ39" i="1"/>
  <c r="AH39" i="1"/>
  <c r="AF39" i="1"/>
  <c r="AK38" i="1"/>
  <c r="AJ38" i="1"/>
  <c r="AH38" i="1"/>
  <c r="AF38" i="1"/>
  <c r="AK37" i="1"/>
  <c r="AJ37" i="1"/>
  <c r="AH37" i="1"/>
  <c r="AF37" i="1"/>
  <c r="AK36" i="1"/>
  <c r="AJ36" i="1"/>
  <c r="AH36" i="1"/>
  <c r="AF36" i="1"/>
  <c r="AK35" i="1"/>
  <c r="AJ35" i="1"/>
  <c r="AH35" i="1"/>
  <c r="AF35" i="1"/>
  <c r="AK34" i="1"/>
  <c r="AJ34" i="1"/>
  <c r="AH34" i="1"/>
  <c r="AF34" i="1"/>
  <c r="AK33" i="1"/>
  <c r="AJ33" i="1"/>
  <c r="AH33" i="1"/>
  <c r="AF33" i="1"/>
  <c r="AK32" i="1"/>
  <c r="AJ32" i="1"/>
  <c r="AH32" i="1"/>
  <c r="AF32" i="1"/>
  <c r="AK31" i="1"/>
  <c r="AJ31" i="1"/>
  <c r="AH31" i="1"/>
  <c r="AF31" i="1"/>
  <c r="AK30" i="1"/>
  <c r="AJ30" i="1"/>
  <c r="AH30" i="1"/>
  <c r="AF30" i="1"/>
  <c r="AK29" i="1"/>
  <c r="AJ29" i="1"/>
  <c r="AH29" i="1"/>
  <c r="AF29" i="1"/>
  <c r="AK28" i="1"/>
  <c r="AJ28" i="1"/>
  <c r="AH28" i="1"/>
  <c r="AF28" i="1"/>
  <c r="AK27" i="1"/>
  <c r="AJ27" i="1"/>
  <c r="AH27" i="1"/>
  <c r="AF27" i="1"/>
  <c r="AK26" i="1"/>
  <c r="AJ26" i="1"/>
  <c r="AH26" i="1"/>
  <c r="AF26" i="1"/>
  <c r="AK25" i="1"/>
  <c r="AJ25" i="1"/>
  <c r="AH25" i="1"/>
  <c r="AF25" i="1"/>
  <c r="AK24" i="1"/>
  <c r="AJ24" i="1"/>
  <c r="AH24" i="1"/>
  <c r="AF24" i="1"/>
  <c r="AK23" i="1"/>
  <c r="AJ23" i="1"/>
  <c r="AH23" i="1"/>
  <c r="AF23" i="1"/>
  <c r="AK22" i="1"/>
  <c r="AJ22" i="1"/>
  <c r="AH22" i="1"/>
  <c r="AF22" i="1"/>
  <c r="AK21" i="1"/>
  <c r="AJ21" i="1"/>
  <c r="AH21" i="1"/>
  <c r="AF21" i="1"/>
  <c r="AK20" i="1"/>
  <c r="AJ20" i="1"/>
  <c r="AH20" i="1"/>
  <c r="AF20" i="1"/>
  <c r="AK19" i="1"/>
  <c r="AJ19" i="1"/>
  <c r="AH19" i="1"/>
  <c r="AF19" i="1"/>
  <c r="AK18" i="1"/>
  <c r="AJ18" i="1"/>
  <c r="AH18" i="1"/>
  <c r="AF18" i="1"/>
  <c r="AK17" i="1"/>
  <c r="AJ17" i="1"/>
  <c r="AH17" i="1"/>
  <c r="AF17" i="1"/>
  <c r="AK16" i="1"/>
  <c r="AJ16" i="1"/>
  <c r="AH16" i="1"/>
  <c r="AF16" i="1"/>
  <c r="AK15" i="1"/>
  <c r="AJ15" i="1"/>
  <c r="AH15" i="1"/>
  <c r="AF15" i="1"/>
  <c r="AK14" i="1"/>
  <c r="AJ14" i="1"/>
  <c r="AH14" i="1"/>
  <c r="AF14" i="1"/>
  <c r="AK13" i="1"/>
  <c r="AJ13" i="1"/>
  <c r="AH13" i="1"/>
  <c r="AF13" i="1"/>
  <c r="AK12" i="1"/>
  <c r="AJ12" i="1"/>
  <c r="AH12" i="1"/>
  <c r="AF12" i="1"/>
  <c r="AK11" i="1"/>
  <c r="AJ11" i="1"/>
  <c r="AH11" i="1"/>
  <c r="AF11" i="1"/>
  <c r="AK10" i="1"/>
  <c r="AJ10" i="1"/>
  <c r="AH10" i="1"/>
  <c r="AF10" i="1"/>
  <c r="AK9" i="1"/>
  <c r="AJ9" i="1"/>
  <c r="AH9" i="1"/>
  <c r="AF9" i="1"/>
  <c r="AK8" i="1"/>
  <c r="AJ8" i="1"/>
  <c r="AH8" i="1"/>
  <c r="AF8" i="1"/>
  <c r="AK7" i="1"/>
  <c r="AJ7" i="1"/>
  <c r="AH7" i="1"/>
  <c r="AF7" i="1"/>
  <c r="AK6" i="1"/>
  <c r="AJ6" i="1"/>
  <c r="AH6" i="1"/>
  <c r="AF6" i="1"/>
  <c r="AK5" i="1"/>
  <c r="AJ5" i="1"/>
  <c r="AH5" i="1"/>
  <c r="AF5" i="1"/>
  <c r="AK4" i="1"/>
  <c r="AJ4" i="1"/>
  <c r="AH4" i="1"/>
  <c r="AF4" i="1"/>
  <c r="AD44" i="1"/>
  <c r="AC44" i="1"/>
  <c r="AA44" i="1"/>
  <c r="Y44" i="1"/>
  <c r="AD43" i="1"/>
  <c r="AC43" i="1"/>
  <c r="AA43" i="1"/>
  <c r="Y43" i="1"/>
  <c r="AD42" i="1"/>
  <c r="AC42" i="1"/>
  <c r="AA42" i="1"/>
  <c r="Y42" i="1"/>
  <c r="AD41" i="1"/>
  <c r="AC41" i="1"/>
  <c r="AA41" i="1"/>
  <c r="Y41" i="1"/>
  <c r="AD40" i="1"/>
  <c r="AC40" i="1"/>
  <c r="AA40" i="1"/>
  <c r="Y40" i="1"/>
  <c r="AD39" i="1"/>
  <c r="AC39" i="1"/>
  <c r="AA39" i="1"/>
  <c r="Y39" i="1"/>
  <c r="AD38" i="1"/>
  <c r="AC38" i="1"/>
  <c r="AA38" i="1"/>
  <c r="Y38" i="1"/>
  <c r="AD37" i="1"/>
  <c r="AC37" i="1"/>
  <c r="AA37" i="1"/>
  <c r="Y37" i="1"/>
  <c r="AD36" i="1"/>
  <c r="AC36" i="1"/>
  <c r="AA36" i="1"/>
  <c r="Y36" i="1"/>
  <c r="AD35" i="1"/>
  <c r="AC35" i="1"/>
  <c r="AA35" i="1"/>
  <c r="Y35" i="1"/>
  <c r="AD34" i="1"/>
  <c r="AC34" i="1"/>
  <c r="AA34" i="1"/>
  <c r="Y34" i="1"/>
  <c r="AD33" i="1"/>
  <c r="AC33" i="1"/>
  <c r="AA33" i="1"/>
  <c r="Y33" i="1"/>
  <c r="AD32" i="1"/>
  <c r="AC32" i="1"/>
  <c r="AA32" i="1"/>
  <c r="Y32" i="1"/>
  <c r="AD31" i="1"/>
  <c r="AC31" i="1"/>
  <c r="AA31" i="1"/>
  <c r="Y31" i="1"/>
  <c r="AD30" i="1"/>
  <c r="AC30" i="1"/>
  <c r="AA30" i="1"/>
  <c r="Y30" i="1"/>
  <c r="AD29" i="1"/>
  <c r="AC29" i="1"/>
  <c r="AA29" i="1"/>
  <c r="Y29" i="1"/>
  <c r="AD28" i="1"/>
  <c r="AC28" i="1"/>
  <c r="AA28" i="1"/>
  <c r="Y28" i="1"/>
  <c r="AD27" i="1"/>
  <c r="AC27" i="1"/>
  <c r="AA27" i="1"/>
  <c r="Y27" i="1"/>
  <c r="AD26" i="1"/>
  <c r="AC26" i="1"/>
  <c r="AA26" i="1"/>
  <c r="Y26" i="1"/>
  <c r="AD25" i="1"/>
  <c r="AC25" i="1"/>
  <c r="AA25" i="1"/>
  <c r="Y25" i="1"/>
  <c r="AD24" i="1"/>
  <c r="AC24" i="1"/>
  <c r="AA24" i="1"/>
  <c r="Y24" i="1"/>
  <c r="AD23" i="1"/>
  <c r="AC23" i="1"/>
  <c r="AA23" i="1"/>
  <c r="Y23" i="1"/>
  <c r="AD22" i="1"/>
  <c r="AC22" i="1"/>
  <c r="AA22" i="1"/>
  <c r="Y22" i="1"/>
  <c r="AD21" i="1"/>
  <c r="AC21" i="1"/>
  <c r="AA21" i="1"/>
  <c r="Y21" i="1"/>
  <c r="AD20" i="1"/>
  <c r="AC20" i="1"/>
  <c r="AA20" i="1"/>
  <c r="Y20" i="1"/>
  <c r="AD19" i="1"/>
  <c r="AC19" i="1"/>
  <c r="AA19" i="1"/>
  <c r="Y19" i="1"/>
  <c r="AD18" i="1"/>
  <c r="AC18" i="1"/>
  <c r="AA18" i="1"/>
  <c r="Y18" i="1"/>
  <c r="AD17" i="1"/>
  <c r="AC17" i="1"/>
  <c r="AA17" i="1"/>
  <c r="Y17" i="1"/>
  <c r="AD16" i="1"/>
  <c r="AC16" i="1"/>
  <c r="AA16" i="1"/>
  <c r="Y16" i="1"/>
  <c r="AD15" i="1"/>
  <c r="AC15" i="1"/>
  <c r="AA15" i="1"/>
  <c r="Y15" i="1"/>
  <c r="AD14" i="1"/>
  <c r="AC14" i="1"/>
  <c r="AA14" i="1"/>
  <c r="Y14" i="1"/>
  <c r="AD13" i="1"/>
  <c r="AC13" i="1"/>
  <c r="AA13" i="1"/>
  <c r="Y13" i="1"/>
  <c r="AD12" i="1"/>
  <c r="AC12" i="1"/>
  <c r="AA12" i="1"/>
  <c r="Y12" i="1"/>
  <c r="AD11" i="1"/>
  <c r="AC11" i="1"/>
  <c r="AA11" i="1"/>
  <c r="Y11" i="1"/>
  <c r="AD10" i="1"/>
  <c r="AC10" i="1"/>
  <c r="AA10" i="1"/>
  <c r="Y10" i="1"/>
  <c r="AD9" i="1"/>
  <c r="AC9" i="1"/>
  <c r="AA9" i="1"/>
  <c r="Y9" i="1"/>
  <c r="AD8" i="1"/>
  <c r="AC8" i="1"/>
  <c r="AA8" i="1"/>
  <c r="Y8" i="1"/>
  <c r="AD7" i="1"/>
  <c r="AC7" i="1"/>
  <c r="AA7" i="1"/>
  <c r="Y7" i="1"/>
  <c r="AD6" i="1"/>
  <c r="AC6" i="1"/>
  <c r="AA6" i="1"/>
  <c r="Y6" i="1"/>
  <c r="AD5" i="1"/>
  <c r="AC5" i="1"/>
  <c r="AA5" i="1"/>
  <c r="Y5" i="1"/>
  <c r="AD4" i="1"/>
  <c r="AC4" i="1"/>
  <c r="AA4" i="1"/>
  <c r="Y4" i="1"/>
  <c r="W44" i="1"/>
  <c r="V44" i="1"/>
  <c r="T44" i="1"/>
  <c r="R44" i="1"/>
  <c r="W43" i="1"/>
  <c r="V43" i="1"/>
  <c r="T43" i="1"/>
  <c r="R43" i="1"/>
  <c r="W42" i="1"/>
  <c r="V42" i="1"/>
  <c r="T42" i="1"/>
  <c r="R42" i="1"/>
  <c r="W41" i="1"/>
  <c r="V41" i="1"/>
  <c r="T41" i="1"/>
  <c r="R41" i="1"/>
  <c r="W40" i="1"/>
  <c r="V40" i="1"/>
  <c r="T40" i="1"/>
  <c r="R40" i="1"/>
  <c r="W39" i="1"/>
  <c r="V39" i="1"/>
  <c r="T39" i="1"/>
  <c r="R39" i="1"/>
  <c r="W38" i="1"/>
  <c r="V38" i="1"/>
  <c r="T38" i="1"/>
  <c r="R38" i="1"/>
  <c r="W37" i="1"/>
  <c r="V37" i="1"/>
  <c r="T37" i="1"/>
  <c r="R37" i="1"/>
  <c r="W36" i="1"/>
  <c r="V36" i="1"/>
  <c r="T36" i="1"/>
  <c r="R36" i="1"/>
  <c r="W35" i="1"/>
  <c r="V35" i="1"/>
  <c r="T35" i="1"/>
  <c r="R35" i="1"/>
  <c r="W34" i="1"/>
  <c r="V34" i="1"/>
  <c r="T34" i="1"/>
  <c r="R34" i="1"/>
  <c r="W33" i="1"/>
  <c r="V33" i="1"/>
  <c r="T33" i="1"/>
  <c r="R33" i="1"/>
  <c r="W32" i="1"/>
  <c r="V32" i="1"/>
  <c r="T32" i="1"/>
  <c r="R32" i="1"/>
  <c r="W31" i="1"/>
  <c r="V31" i="1"/>
  <c r="T31" i="1"/>
  <c r="R31" i="1"/>
  <c r="W30" i="1"/>
  <c r="V30" i="1"/>
  <c r="T30" i="1"/>
  <c r="R30" i="1"/>
  <c r="W29" i="1"/>
  <c r="V29" i="1"/>
  <c r="T29" i="1"/>
  <c r="R29" i="1"/>
  <c r="W28" i="1"/>
  <c r="V28" i="1"/>
  <c r="T28" i="1"/>
  <c r="R28" i="1"/>
  <c r="W27" i="1"/>
  <c r="V27" i="1"/>
  <c r="T27" i="1"/>
  <c r="R27" i="1"/>
  <c r="W26" i="1"/>
  <c r="V26" i="1"/>
  <c r="T26" i="1"/>
  <c r="R26" i="1"/>
  <c r="W25" i="1"/>
  <c r="V25" i="1"/>
  <c r="T25" i="1"/>
  <c r="R25" i="1"/>
  <c r="W24" i="1"/>
  <c r="V24" i="1"/>
  <c r="T24" i="1"/>
  <c r="R24" i="1"/>
  <c r="W23" i="1"/>
  <c r="V23" i="1"/>
  <c r="T23" i="1"/>
  <c r="R23" i="1"/>
  <c r="W22" i="1"/>
  <c r="V22" i="1"/>
  <c r="T22" i="1"/>
  <c r="R22" i="1"/>
  <c r="W21" i="1"/>
  <c r="V21" i="1"/>
  <c r="T21" i="1"/>
  <c r="R21" i="1"/>
  <c r="W20" i="1"/>
  <c r="V20" i="1"/>
  <c r="T20" i="1"/>
  <c r="R20" i="1"/>
  <c r="W19" i="1"/>
  <c r="V19" i="1"/>
  <c r="T19" i="1"/>
  <c r="R19" i="1"/>
  <c r="W18" i="1"/>
  <c r="V18" i="1"/>
  <c r="T18" i="1"/>
  <c r="R18" i="1"/>
  <c r="W17" i="1"/>
  <c r="V17" i="1"/>
  <c r="T17" i="1"/>
  <c r="R17" i="1"/>
  <c r="W16" i="1"/>
  <c r="V16" i="1"/>
  <c r="T16" i="1"/>
  <c r="R16" i="1"/>
  <c r="W15" i="1"/>
  <c r="V15" i="1"/>
  <c r="T15" i="1"/>
  <c r="R15" i="1"/>
  <c r="W14" i="1"/>
  <c r="V14" i="1"/>
  <c r="T14" i="1"/>
  <c r="R14" i="1"/>
  <c r="W13" i="1"/>
  <c r="V13" i="1"/>
  <c r="T13" i="1"/>
  <c r="R13" i="1"/>
  <c r="W12" i="1"/>
  <c r="V12" i="1"/>
  <c r="T12" i="1"/>
  <c r="R12" i="1"/>
  <c r="W11" i="1"/>
  <c r="V11" i="1"/>
  <c r="T11" i="1"/>
  <c r="R11" i="1"/>
  <c r="W10" i="1"/>
  <c r="V10" i="1"/>
  <c r="T10" i="1"/>
  <c r="R10" i="1"/>
  <c r="W9" i="1"/>
  <c r="V9" i="1"/>
  <c r="T9" i="1"/>
  <c r="R9" i="1"/>
  <c r="W8" i="1"/>
  <c r="V8" i="1"/>
  <c r="T8" i="1"/>
  <c r="R8" i="1"/>
  <c r="W7" i="1"/>
  <c r="V7" i="1"/>
  <c r="T7" i="1"/>
  <c r="R7" i="1"/>
  <c r="W6" i="1"/>
  <c r="V6" i="1"/>
  <c r="T6" i="1"/>
  <c r="R6" i="1"/>
  <c r="W5" i="1"/>
  <c r="V5" i="1"/>
  <c r="T5" i="1"/>
  <c r="R5" i="1"/>
  <c r="W4" i="1"/>
  <c r="V4" i="1"/>
  <c r="T4" i="1"/>
  <c r="R4" i="1"/>
  <c r="P5" i="1"/>
  <c r="P6" i="1"/>
  <c r="P7" i="1"/>
  <c r="P8" i="1"/>
  <c r="P9"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O5" i="1"/>
  <c r="O6" i="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M5" i="1"/>
  <c r="M6" i="1"/>
  <c r="M7" i="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P4" i="1"/>
  <c r="O4" i="1"/>
  <c r="M4" i="1"/>
  <c r="K4" i="1"/>
</calcChain>
</file>

<file path=xl/sharedStrings.xml><?xml version="1.0" encoding="utf-8"?>
<sst xmlns="http://schemas.openxmlformats.org/spreadsheetml/2006/main" count="529" uniqueCount="144">
  <si>
    <t>PRESUPUESTO OFICIAL</t>
  </si>
  <si>
    <t>ITEM</t>
  </si>
  <si>
    <t>PERFIL / ELEMENTO / SERVICIO</t>
  </si>
  <si>
    <t>DESCRIPCIÓN TÉCNICA</t>
  </si>
  <si>
    <t>UNIDAD DE MEDIDA</t>
  </si>
  <si>
    <t>CANTIDAD DE PERSONAL</t>
  </si>
  <si>
    <t xml:space="preserve">PERIODO </t>
  </si>
  <si>
    <t>VALOR UNITARIO TOTAL</t>
  </si>
  <si>
    <t>VALOR TOTAL</t>
  </si>
  <si>
    <t>TOTAL PRESUPUESTO OFICIAL</t>
  </si>
  <si>
    <t>Papel Kraf rollo</t>
  </si>
  <si>
    <t>UNIDAD</t>
  </si>
  <si>
    <t>N/A</t>
  </si>
  <si>
    <t>PAQUETE</t>
  </si>
  <si>
    <t>Marcadores Graficos</t>
  </si>
  <si>
    <t>Set de marcadores graficos X 10 unidades Diferentes colores</t>
  </si>
  <si>
    <t>Lana Acrilica Madeja De 50 Gramos 125 Metros</t>
  </si>
  <si>
    <t xml:space="preserve">UNIDAD  </t>
  </si>
  <si>
    <t>Paquete x 100 unidades de Cartulina por octavos</t>
  </si>
  <si>
    <t>Papel Origami</t>
  </si>
  <si>
    <t xml:space="preserve">UNIDAD </t>
  </si>
  <si>
    <t>Cinta de Enmascarar</t>
  </si>
  <si>
    <t>Cinta Adhesiva de enmascarar rollo 12mm Dimension 12mm X 40mts / Cinta adhesiva de papel, tamaños: 
1” (2.54 cm) y 2” (5.08 cm). Para 
delimitar zonas del mural.</t>
  </si>
  <si>
    <t>Cinta Adhesiva Transparente Para Empaque De 100mts X 48mm</t>
  </si>
  <si>
    <t>Caja de lapices para dibujo X 12 unidades</t>
  </si>
  <si>
    <t>Caja de colores redondos caja x12, colores surtidos</t>
  </si>
  <si>
    <t>Esfero con mecanismo retractil para mayor comodidad de plastico resistente (polipropileno, poliestireno), tinta de color negro, flujo de la tinta uniforme y sin interupciones, la tinta no debe correrse ni mancharse sobre el papel, diseño institucional suministrado por la entidad.</t>
  </si>
  <si>
    <t>Foamy</t>
  </si>
  <si>
    <t>Pliego Foamy</t>
  </si>
  <si>
    <t>Resma de papel carta</t>
  </si>
  <si>
    <t>Tamaño Carta 21.6 x 27.9 cm x 500 Hojas. Papel multipropósito de alto desempeño</t>
  </si>
  <si>
    <t>Pelotas</t>
  </si>
  <si>
    <t>Parlante</t>
  </si>
  <si>
    <t>Parlante portatil con bluetooth de 9.53 cm de largo, 10.3 cm de alto y 9.53 cm de producto.</t>
  </si>
  <si>
    <t>Paquete de bombas de distintos colores x 50</t>
  </si>
  <si>
    <t>Vinilos</t>
  </si>
  <si>
    <t>Galón el vinilo acrílico es una pintura a base de agua apta para aplicar sobre cerámica, papel y madera. Apto para niños mayores de tres años</t>
  </si>
  <si>
    <t>Pendon Roll Up</t>
  </si>
  <si>
    <t>Porta pendon Roll Up en rollable, en aluminio de 0,9 de espesor; tamaño 2mts x 1mts. Diseño sera suministrado por el FDLT (FONDO DE DESARROLLO LOCAL DE TUNJUELITO)</t>
  </si>
  <si>
    <t>Papel Contact</t>
  </si>
  <si>
    <t>Rollo de papel contact transparente de 10 metros</t>
  </si>
  <si>
    <t>Pegante en barra</t>
  </si>
  <si>
    <t>Pistola de silicona</t>
  </si>
  <si>
    <t>Barras silicona</t>
  </si>
  <si>
    <t>Barra de Silicona Delgada 7mm en Bolsa x 57 unidades</t>
  </si>
  <si>
    <t>Tijeras</t>
  </si>
  <si>
    <t xml:space="preserve">Tijeras papel pequeñas metalicas con mango plastico o de silicona  </t>
  </si>
  <si>
    <t>Rompecabezas</t>
  </si>
  <si>
    <t>Cubos rompecabesas por 9 y por 6 piezas</t>
  </si>
  <si>
    <t>Juego</t>
  </si>
  <si>
    <t>Marcadores Sharpie</t>
  </si>
  <si>
    <t>Set Marcadores Punto Fino 12 unidades Multicolor Permanente X10</t>
  </si>
  <si>
    <t>Gorras bordadas</t>
  </si>
  <si>
    <t>Gorra con 6 cascos, dril esmerilado, 4 ojetes bordados, visera indeformable 6 costuras, botón forrado, frente fusionado, encintado interior, tafilete absorbente en poliéster algodón, cierre hebilla metálica. Debe tener tres logos bordados. Uno en la parte delantera central con la marca Bogotá y dos traseros, centrados según especificación técnica y el nombre del programa</t>
  </si>
  <si>
    <t>Chaquetas doble faz</t>
  </si>
  <si>
    <t>Chaqueta unisex, en material antifluido impermeable, doble faz, con dos bolsillos laterales, de colores, con capota con el logos de la Alcaldía.</t>
  </si>
  <si>
    <t>Tajalapiz</t>
  </si>
  <si>
    <t>Tajalápiz metálicos x 12 unidades</t>
  </si>
  <si>
    <t>Morral para adultos con medidas de 30 cm de ancho, 42 cm de alto y 12 cm de profundidad, elaborados en lona y forrados, estampado o sublimado según manual de imagen y diseño de la Alcaldía de la mejor tela</t>
  </si>
  <si>
    <t>Temperas</t>
  </si>
  <si>
    <t>Set témpera Color Boom x 24 colores x 20 ml</t>
  </si>
  <si>
    <t>Maquillaje artistico</t>
  </si>
  <si>
    <t>Paleta de 12 a 15 Colores maquillaje artistico</t>
  </si>
  <si>
    <t>libro de mándalas</t>
  </si>
  <si>
    <t>como mínimo de 20 hojas, tapa de cartulina flexible con acabado brillante, encuadernación simple, listo para colorear</t>
  </si>
  <si>
    <t>Lapiz maquillaje artistico</t>
  </si>
  <si>
    <t>Set por 16 Lápiz Crayon Para Niños Maquillaje Artístico</t>
  </si>
  <si>
    <t>Kit de pinceles y brochas para maquillaje facial artistico</t>
  </si>
  <si>
    <t>Set 20 de brochas para maquillaje artistico</t>
  </si>
  <si>
    <t>Guantes desechables de latex</t>
  </si>
  <si>
    <t>Guantes de látex desechables, elaborados en látex natural de alta calidad, ambidiestros, no estériles, de un solo uso, con borde enrollado para mayor seguridad, superficie microtexturizada en dedos que facilita el agarre, espesor aproximado entre 0,08 y 0,12 mm, alta elasticidad y resistencia a la tracción superior a 14 MPa, disponibles en tallas S, M, L y XL, libres de polvo o con bajo contenido de proteínas para reducir riesgos de alergia, en presentación de caja dispensadora de 100 unidades, cumpliendo normas internacionales de calidad y bioseguridad (ISO 9001, ISO 13485, EN 455 o equivalentes) y con registro sanitario INVIMA vigente.</t>
  </si>
  <si>
    <t>Jabon liquido</t>
  </si>
  <si>
    <t>Frasco de 1 Litro de jabón líquido, apto para todo tipo de piel, especialmente sensibles pH balanceado (aproximadamente 5.5). Contiene agentes hidratantes como glicerina o pantenol. Formulado para minimizar el riesgo de alergias.</t>
  </si>
  <si>
    <t>Toalla facial</t>
  </si>
  <si>
    <t>Toalla facial de aproximadamente 30 cm x 30 cm en algodón 100% o mezcla de microfibra suave, con alta capacidad de absorción y textura suave para evitar irritaciones en la piel del rostro.</t>
  </si>
  <si>
    <t>Cuaderno de reflexiones personales</t>
  </si>
  <si>
    <t>papel reciclado (80 g/m²), encuadernación cosida. cubierta de tela o cartón con elástico.</t>
  </si>
  <si>
    <t>Pinceles</t>
  </si>
  <si>
    <t>Set Pincel Sintético X 10 Uds</t>
  </si>
  <si>
    <t>Literatura Infantil</t>
  </si>
  <si>
    <t>Libro Infantil "101 CUENTOS CLASICOS"</t>
  </si>
  <si>
    <t>¿SOBREPASA EL VALOR DEL PRESUPUESTO DEL ITEM?</t>
  </si>
  <si>
    <t>¿INCURRE EN PRESUNTO PRECIOS ARTIFICIALMENTE BAJOS?</t>
  </si>
  <si>
    <t>01. INGENIO COLOMBIANO SAS</t>
  </si>
  <si>
    <t>02. OTRO ROLLO SOCIAL</t>
  </si>
  <si>
    <t>03. CS PROGRESAR</t>
  </si>
  <si>
    <t>04. CEDEINCO</t>
  </si>
  <si>
    <t>ES IGUAL AL PERFIL / ELEMENTO / SERVICIO?</t>
  </si>
  <si>
    <t>ES IGUAL A LA DESCRIPCIÓN TÉCNICA?</t>
  </si>
  <si>
    <t>Marcadores borrables</t>
  </si>
  <si>
    <t>Madeja de Lana</t>
  </si>
  <si>
    <t>Cartulina</t>
  </si>
  <si>
    <t>Cinta transparente ancha</t>
  </si>
  <si>
    <t>Lapices</t>
  </si>
  <si>
    <t>Colores</t>
  </si>
  <si>
    <t>Esferos</t>
  </si>
  <si>
    <t>Bombas</t>
  </si>
  <si>
    <t>Rollo Papel Kraf 60 cms - 60 gramos por 120 metros y 5 kilos</t>
  </si>
  <si>
    <t>Paquete por 8 unidades de marcadores borrables</t>
  </si>
  <si>
    <t>Pelotas antiestres de emociones o emoticones</t>
  </si>
  <si>
    <t>Hojas de 20 x 20 cm • 5 diseños diferentes</t>
  </si>
  <si>
    <t>Pegante en barra de 21 g</t>
  </si>
  <si>
    <t>Pistola de silicona delgada 7mm</t>
  </si>
  <si>
    <t>Jenga de color madera de 54 bloques.</t>
  </si>
  <si>
    <t>Galón el vinilo acrílico es una pintura a base de agua</t>
  </si>
  <si>
    <t>Tijeras papel pequeñas metalicas con mango plastico</t>
  </si>
  <si>
    <t>Set Marcadores Punto Fino 12 unidades Multicolor Permanente</t>
  </si>
  <si>
    <t>Gorra con 6 cascos, dril esmerilado, 4 ojetes bordados</t>
  </si>
  <si>
    <t>Chaqueta unisex, en material antifluido impermeable</t>
  </si>
  <si>
    <t>Morral</t>
  </si>
  <si>
    <t>Kit de pinceles y brochas</t>
  </si>
  <si>
    <t>Guantes de látex desechables, elaborados en látex natural</t>
  </si>
  <si>
    <t>Toalla facial de aproximadamente 30 cm x 30 cm en algodón</t>
  </si>
  <si>
    <t>papel reciclado (80 g/m²), encuadernación cosida. cubierta</t>
  </si>
  <si>
    <t>Bloc de papel iris para origami x 50 hojas Características:• Hojas de 20 x 20 cm
• 5 diseños diferentes</t>
  </si>
  <si>
    <t>Papel Craf rollo</t>
  </si>
  <si>
    <t>Papel Craf rollo 60 cms - 60 gramos por 120 metros y 5 kilos</t>
  </si>
  <si>
    <t>Paquete de marcadores borrables colores surtidos, 10 unidades</t>
  </si>
  <si>
    <t>Lana de tejer 50 grs, 125 mts varios colores</t>
  </si>
  <si>
    <t>CARTULINA OCTAVOS SURTIDO PAQUETES X100</t>
  </si>
  <si>
    <t>Papel Iris</t>
  </si>
  <si>
    <t>Block de papel iris, colores sutidos</t>
  </si>
  <si>
    <t>CINTA ADHESIVA DE ENMASCARAR ROLLO 12mm DIMENSION 12mm X 40mts</t>
  </si>
  <si>
    <t>BOLIGRAFO NEGRO CUERPO PLASTICO O POLIETILENO TRASLUCIDO COLOR NEGRO, PUNTA METALICA,CON TAPA, REDONDO,RECTANGULAR O HEXAGONAL TINTA DE COLOR NEGRO</t>
  </si>
  <si>
    <t>PLIEGO FOAMY</t>
  </si>
  <si>
    <t>Hojas blancas</t>
  </si>
  <si>
    <t>Resma de hoja blanca tamaño carta</t>
  </si>
  <si>
    <t>Vinilos acrilico de 1000 G (Amarillo, rojo, negro, azul, morado, verde, rosado, blanco) tres por cada color.</t>
  </si>
  <si>
    <t>Roll Up</t>
  </si>
  <si>
    <t>roll up banner de 33*79 cm acompañamiento visual</t>
  </si>
  <si>
    <t>Pegante en barra de 20 g</t>
  </si>
  <si>
    <t>Bolsa de barra de silicona x 30 unidades</t>
  </si>
  <si>
    <t>Tijeras pequeñas de papeleria</t>
  </si>
  <si>
    <t>Rompecabezas de 25 fichas</t>
  </si>
  <si>
    <t>Marcadores</t>
  </si>
  <si>
    <t>Caja de marcadores Sharpie x 12</t>
  </si>
  <si>
    <t>Morral para adultos con medidas de 45 cm de ancho, 35 cm de alto y 20 cm de profundidad, elaborados en lona y forrados, estampado o sublimado según manual de imagen y diseño de la Alcaldía de Tunjuelito</t>
  </si>
  <si>
    <t xml:space="preserve">VERIFICACION DE PRECIOS ARTIFICIALMENTE BAJOS </t>
  </si>
  <si>
    <t xml:space="preserve">VALOR DEL PRESUPUESTO </t>
  </si>
  <si>
    <t xml:space="preserve">VALOR MINIMO ACEPTABLE </t>
  </si>
  <si>
    <t>INCURRE EN PRESUNTOS PRECIOS ARTIFICIALMENTE BAJOS?</t>
  </si>
  <si>
    <t>HABILITADO</t>
  </si>
  <si>
    <t>RECHAZADO</t>
  </si>
  <si>
    <r>
      <t xml:space="preserve">Despues de revisar las aclaraciones de los precios artificialmente bajos de los oferetne </t>
    </r>
    <r>
      <rPr>
        <b/>
        <sz val="16"/>
        <color theme="1"/>
        <rFont val="Garamond"/>
        <family val="1"/>
      </rPr>
      <t>C.S. PROGRESAR S.A.S</t>
    </r>
    <r>
      <rPr>
        <sz val="16"/>
        <color theme="1"/>
        <rFont val="Garamond"/>
        <family val="1"/>
      </rPr>
      <t xml:space="preserve"> y </t>
    </r>
    <r>
      <rPr>
        <b/>
        <sz val="16"/>
        <color theme="1"/>
        <rFont val="Garamond"/>
        <family val="1"/>
      </rPr>
      <t>OTRO ROLLO SOCIAL</t>
    </r>
    <r>
      <rPr>
        <sz val="16"/>
        <color theme="1"/>
        <rFont val="Garamond"/>
        <family val="1"/>
      </rPr>
      <t xml:space="preserve">, eL FDLT en cumplimiento a lo mencionado de la guía para el manejo de ofertas artificialmente bajas en procesos de contratación Versión: 01 del 16-12-2024, en el numeral 4.3  Decisión sobre la oferta artificialmente baja la cual señala “La Entidad Estatal deberá rechazar la oferta que puede tener precios artificialmente bajos en los siguientes casos: [...] Las aclaraciones del proponente no son satisfactorias para garantizar la sostenibilidad de la oferta durante la ejecución del contrato”.
Finalmente, por lo anteriormente expuesto se recomienda:
</t>
    </r>
    <r>
      <rPr>
        <b/>
        <sz val="16"/>
        <color theme="1"/>
        <rFont val="Garamond"/>
        <family val="1"/>
      </rPr>
      <t>NOTA 1:</t>
    </r>
    <r>
      <rPr>
        <sz val="16"/>
        <color theme="1"/>
        <rFont val="Garamond"/>
        <family val="1"/>
      </rPr>
      <t xml:space="preserve"> No habilitar la oferta economica del oferetne C.S. PROGRESAR S.A.S. 
</t>
    </r>
    <r>
      <rPr>
        <b/>
        <sz val="16"/>
        <color theme="1"/>
        <rFont val="Garamond"/>
        <family val="1"/>
      </rPr>
      <t>NOTA 2</t>
    </r>
    <r>
      <rPr>
        <sz val="16"/>
        <color theme="1"/>
        <rFont val="Garamond"/>
        <family val="1"/>
      </rPr>
      <t>: Habilitar la oferta economica del oferetnte OTRO ROLLO SOCIAL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</si>
</sst>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_-&quot;$&quot;\ * #,##0_-;\-&quot;$&quot;\ * #,##0_-;_-&quot;$&quot;\ * &quot;-&quot;??_-;_-@_-"/>
    <numFmt numFmtId="165" formatCode="_-[$$-240A]\ * #,##0_-;\-[$$-240A]\ * #,##0_-;_-[$$-240A]\ * &quot;-&quot;??_-;_-@_-"/>
  </numFmts>
  <fonts count="18" x14ac:knownFonts="1">
    <font>
      <sz val="11"/>
      <color theme="1"/>
      <name val="Calibri"/>
      <family val="2"/>
      <scheme val="minor"/>
    </font>
    <font>
      <sz val="11"/>
      <color theme="1"/>
      <name val="Calibri"/>
      <family val="2"/>
      <scheme val="minor"/>
    </font>
    <font>
      <b/>
      <sz val="28"/>
      <color theme="0"/>
      <name val="Garamond"/>
      <family val="1"/>
    </font>
    <font>
      <sz val="11"/>
      <color theme="1"/>
      <name val="Garamond"/>
      <family val="1"/>
    </font>
    <font>
      <b/>
      <sz val="12"/>
      <color theme="0"/>
      <name val="Garamond"/>
      <family val="1"/>
    </font>
    <font>
      <sz val="12"/>
      <color theme="1"/>
      <name val="Garamond"/>
      <family val="1"/>
    </font>
    <font>
      <b/>
      <sz val="12"/>
      <color theme="1"/>
      <name val="Garamond"/>
      <family val="1"/>
    </font>
    <font>
      <sz val="11"/>
      <color rgb="FF00B050"/>
      <name val="Garamond"/>
      <family val="1"/>
    </font>
    <font>
      <sz val="11"/>
      <color rgb="FFFF0000"/>
      <name val="Garamond"/>
      <family val="1"/>
    </font>
    <font>
      <b/>
      <sz val="12"/>
      <name val="Garamond"/>
      <family val="1"/>
    </font>
    <font>
      <b/>
      <sz val="20"/>
      <color theme="0"/>
      <name val="Garamond"/>
      <family val="1"/>
    </font>
    <font>
      <b/>
      <sz val="11"/>
      <color theme="1"/>
      <name val="Garamond"/>
      <family val="1"/>
    </font>
    <font>
      <sz val="8"/>
      <name val="Calibri"/>
      <family val="2"/>
      <scheme val="minor"/>
    </font>
    <font>
      <b/>
      <sz val="11"/>
      <color theme="0"/>
      <name val="Garamond"/>
      <family val="1"/>
    </font>
    <font>
      <sz val="16"/>
      <color theme="1"/>
      <name val="Garamond"/>
      <family val="1"/>
    </font>
    <font>
      <b/>
      <sz val="16"/>
      <color theme="1"/>
      <name val="Garamond"/>
      <family val="1"/>
    </font>
    <font>
      <b/>
      <sz val="22"/>
      <color rgb="FFFF0000"/>
      <name val="Garamond"/>
      <family val="1"/>
    </font>
    <font>
      <b/>
      <sz val="22"/>
      <color rgb="FF00B050"/>
      <name val="Garamond"/>
      <family val="1"/>
    </font>
  </fonts>
  <fills count="8">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rgb="FFFFFFCC"/>
        <bgColor indexed="64"/>
      </patternFill>
    </fill>
    <fill>
      <patternFill patternType="solid">
        <fgColor rgb="FFFFFF00"/>
        <bgColor indexed="64"/>
      </patternFill>
    </fill>
    <fill>
      <patternFill patternType="solid">
        <fgColor rgb="FF99FFCC"/>
        <bgColor indexed="64"/>
      </patternFill>
    </fill>
    <fill>
      <patternFill patternType="solid">
        <fgColor rgb="FFFF9999"/>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2">
    <xf numFmtId="0" fontId="0" fillId="0" borderId="0"/>
    <xf numFmtId="44" fontId="1" fillId="0" borderId="0" applyFont="0" applyFill="0" applyBorder="0" applyAlignment="0" applyProtection="0"/>
  </cellStyleXfs>
  <cellXfs count="74">
    <xf numFmtId="0" fontId="0" fillId="0" borderId="0" xfId="0"/>
    <xf numFmtId="0" fontId="3" fillId="0" borderId="0" xfId="0" applyFont="1" applyAlignment="1">
      <alignment horizontal="center" vertical="center" wrapText="1"/>
    </xf>
    <xf numFmtId="0" fontId="4" fillId="3" borderId="2" xfId="0" applyFont="1" applyFill="1" applyBorder="1" applyAlignment="1">
      <alignment horizontal="center" vertical="center" wrapText="1"/>
    </xf>
    <xf numFmtId="164" fontId="4" fillId="3" borderId="2" xfId="1" applyNumberFormat="1" applyFont="1" applyFill="1" applyBorder="1" applyAlignment="1">
      <alignment horizontal="center" vertical="center" wrapText="1"/>
    </xf>
    <xf numFmtId="165" fontId="4" fillId="3" borderId="2" xfId="1" applyNumberFormat="1" applyFont="1" applyFill="1" applyBorder="1" applyAlignment="1">
      <alignment horizontal="center" vertical="center" wrapText="1"/>
    </xf>
    <xf numFmtId="0" fontId="5" fillId="0" borderId="3" xfId="0" applyFont="1" applyBorder="1" applyAlignment="1">
      <alignment horizontal="center" vertical="center" wrapText="1"/>
    </xf>
    <xf numFmtId="165" fontId="5" fillId="0" borderId="3" xfId="1" applyNumberFormat="1" applyFont="1" applyBorder="1" applyAlignment="1">
      <alignment horizontal="center" vertical="center" wrapText="1"/>
    </xf>
    <xf numFmtId="0" fontId="5" fillId="0" borderId="1" xfId="0" applyFont="1" applyBorder="1" applyAlignment="1">
      <alignment horizontal="center" vertical="center" wrapText="1"/>
    </xf>
    <xf numFmtId="165" fontId="3" fillId="0" borderId="0" xfId="1" applyNumberFormat="1" applyFont="1" applyAlignment="1">
      <alignment horizontal="center" vertical="center" wrapText="1"/>
    </xf>
    <xf numFmtId="165" fontId="7" fillId="0" borderId="0" xfId="1" applyNumberFormat="1" applyFont="1" applyAlignment="1">
      <alignment horizontal="center" vertical="center" wrapText="1"/>
    </xf>
    <xf numFmtId="165" fontId="8" fillId="0" borderId="0" xfId="1" applyNumberFormat="1" applyFont="1" applyAlignment="1">
      <alignment horizontal="center" vertical="center" wrapText="1"/>
    </xf>
    <xf numFmtId="0" fontId="3" fillId="0" borderId="1" xfId="0" applyFont="1" applyBorder="1" applyAlignment="1">
      <alignment horizontal="center" vertical="center" wrapText="1"/>
    </xf>
    <xf numFmtId="0" fontId="3" fillId="0" borderId="8" xfId="0" applyFont="1" applyBorder="1" applyAlignment="1">
      <alignment horizontal="center" vertical="center" wrapText="1"/>
    </xf>
    <xf numFmtId="0" fontId="9" fillId="0" borderId="1" xfId="0" applyFont="1" applyBorder="1" applyAlignment="1">
      <alignment horizontal="center" vertical="center" wrapText="1"/>
    </xf>
    <xf numFmtId="0" fontId="9" fillId="0" borderId="8" xfId="0" applyFont="1" applyBorder="1" applyAlignment="1">
      <alignment horizontal="center" vertical="center" wrapText="1"/>
    </xf>
    <xf numFmtId="165" fontId="4" fillId="3" borderId="9" xfId="1" applyNumberFormat="1" applyFont="1" applyFill="1" applyBorder="1" applyAlignment="1">
      <alignment horizontal="center" vertical="center" wrapText="1"/>
    </xf>
    <xf numFmtId="165" fontId="5" fillId="0" borderId="10" xfId="1" applyNumberFormat="1" applyFont="1" applyBorder="1" applyAlignment="1">
      <alignment horizontal="center" vertical="center" wrapText="1"/>
    </xf>
    <xf numFmtId="165" fontId="5" fillId="0" borderId="7" xfId="1" applyNumberFormat="1" applyFont="1" applyBorder="1" applyAlignment="1">
      <alignment horizontal="center" vertical="center" wrapText="1"/>
    </xf>
    <xf numFmtId="0" fontId="9"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0" xfId="0" applyFont="1" applyAlignment="1">
      <alignment horizontal="center" vertical="center" wrapText="1"/>
    </xf>
    <xf numFmtId="165" fontId="3" fillId="0" borderId="0" xfId="0" applyNumberFormat="1" applyFont="1" applyAlignment="1">
      <alignment horizontal="center" vertical="center" wrapText="1"/>
    </xf>
    <xf numFmtId="165" fontId="11" fillId="0" borderId="1" xfId="0" applyNumberFormat="1" applyFont="1" applyBorder="1" applyAlignment="1">
      <alignment horizontal="center" vertical="center" wrapText="1"/>
    </xf>
    <xf numFmtId="165" fontId="3" fillId="0" borderId="1" xfId="0" applyNumberFormat="1" applyFont="1" applyBorder="1" applyAlignment="1">
      <alignment horizontal="center" vertical="center" wrapText="1"/>
    </xf>
    <xf numFmtId="165" fontId="3" fillId="0" borderId="5" xfId="0" applyNumberFormat="1" applyFont="1" applyBorder="1" applyAlignment="1">
      <alignment horizontal="center" vertical="center" wrapText="1"/>
    </xf>
    <xf numFmtId="165" fontId="9" fillId="0" borderId="8" xfId="0" applyNumberFormat="1" applyFont="1" applyBorder="1" applyAlignment="1">
      <alignment horizontal="center" vertical="center" wrapText="1"/>
    </xf>
    <xf numFmtId="165" fontId="3" fillId="0" borderId="8" xfId="0" applyNumberFormat="1" applyFont="1" applyBorder="1" applyAlignment="1">
      <alignment horizontal="center" vertical="center" wrapText="1"/>
    </xf>
    <xf numFmtId="165" fontId="9" fillId="0" borderId="1" xfId="0" applyNumberFormat="1" applyFont="1" applyBorder="1" applyAlignment="1">
      <alignment horizontal="center" vertical="center" wrapText="1"/>
    </xf>
    <xf numFmtId="0" fontId="13" fillId="2" borderId="1" xfId="0" applyFont="1" applyFill="1" applyBorder="1" applyAlignment="1">
      <alignment horizontal="center" vertical="center" wrapText="1"/>
    </xf>
    <xf numFmtId="165" fontId="3" fillId="5" borderId="1" xfId="0" applyNumberFormat="1" applyFont="1" applyFill="1" applyBorder="1" applyAlignment="1">
      <alignment horizontal="center" vertical="center" wrapText="1"/>
    </xf>
    <xf numFmtId="165" fontId="3" fillId="5" borderId="1" xfId="1" applyNumberFormat="1" applyFont="1" applyFill="1" applyBorder="1" applyAlignment="1">
      <alignment horizontal="center" vertical="center" wrapText="1"/>
    </xf>
    <xf numFmtId="0" fontId="13" fillId="2" borderId="1"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7" xfId="0" applyFont="1" applyFill="1" applyBorder="1" applyAlignment="1">
      <alignment horizontal="center" vertical="center" wrapText="1"/>
    </xf>
    <xf numFmtId="165" fontId="3" fillId="0" borderId="16"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5" fillId="0" borderId="2" xfId="0" applyFont="1" applyBorder="1" applyAlignment="1">
      <alignment horizontal="center" vertical="center" wrapText="1"/>
    </xf>
    <xf numFmtId="165" fontId="3" fillId="0" borderId="2" xfId="0" applyNumberFormat="1"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165" fontId="6" fillId="0" borderId="19" xfId="1" applyNumberFormat="1" applyFont="1" applyBorder="1" applyAlignment="1">
      <alignment horizontal="center" vertical="center" wrapText="1"/>
    </xf>
    <xf numFmtId="0" fontId="14" fillId="0" borderId="0" xfId="0" applyFont="1" applyAlignment="1">
      <alignment horizontal="center" vertical="center" wrapText="1"/>
    </xf>
    <xf numFmtId="0" fontId="16" fillId="7" borderId="20" xfId="0" applyFont="1" applyFill="1" applyBorder="1" applyAlignment="1">
      <alignment horizontal="center" vertical="center" wrapText="1"/>
    </xf>
    <xf numFmtId="0" fontId="16" fillId="7" borderId="21" xfId="0" applyFont="1" applyFill="1" applyBorder="1" applyAlignment="1">
      <alignment horizontal="center" vertical="center" wrapText="1"/>
    </xf>
    <xf numFmtId="0" fontId="16" fillId="7" borderId="22" xfId="0" applyFont="1" applyFill="1" applyBorder="1" applyAlignment="1">
      <alignment horizontal="center" vertical="center" wrapText="1"/>
    </xf>
    <xf numFmtId="0" fontId="16" fillId="7" borderId="14" xfId="0" applyFont="1" applyFill="1" applyBorder="1" applyAlignment="1">
      <alignment horizontal="center" vertical="center" wrapText="1"/>
    </xf>
    <xf numFmtId="0" fontId="16" fillId="7" borderId="1" xfId="0" applyFont="1" applyFill="1" applyBorder="1" applyAlignment="1">
      <alignment horizontal="center" vertical="center" wrapText="1"/>
    </xf>
    <xf numFmtId="0" fontId="16" fillId="7" borderId="15" xfId="0" applyFont="1" applyFill="1" applyBorder="1" applyAlignment="1">
      <alignment horizontal="center" vertical="center" wrapText="1"/>
    </xf>
    <xf numFmtId="0" fontId="16" fillId="7" borderId="4" xfId="0" applyFont="1" applyFill="1" applyBorder="1" applyAlignment="1">
      <alignment horizontal="center" vertical="center" wrapText="1"/>
    </xf>
    <xf numFmtId="0" fontId="16" fillId="7" borderId="5" xfId="0" applyFont="1" applyFill="1" applyBorder="1" applyAlignment="1">
      <alignment horizontal="center" vertical="center" wrapText="1"/>
    </xf>
    <xf numFmtId="0" fontId="16" fillId="7" borderId="6" xfId="0" applyFont="1" applyFill="1" applyBorder="1" applyAlignment="1">
      <alignment horizontal="center" vertical="center" wrapText="1"/>
    </xf>
    <xf numFmtId="165" fontId="17" fillId="6" borderId="20" xfId="0" applyNumberFormat="1" applyFont="1" applyFill="1" applyBorder="1" applyAlignment="1">
      <alignment horizontal="center" vertical="center" wrapText="1"/>
    </xf>
    <xf numFmtId="165" fontId="17" fillId="6" borderId="21" xfId="0" applyNumberFormat="1" applyFont="1" applyFill="1" applyBorder="1" applyAlignment="1">
      <alignment horizontal="center" vertical="center" wrapText="1"/>
    </xf>
    <xf numFmtId="165" fontId="17" fillId="6" borderId="22" xfId="0" applyNumberFormat="1" applyFont="1" applyFill="1" applyBorder="1" applyAlignment="1">
      <alignment horizontal="center" vertical="center" wrapText="1"/>
    </xf>
    <xf numFmtId="165" fontId="17" fillId="6" borderId="14" xfId="0" applyNumberFormat="1" applyFont="1" applyFill="1" applyBorder="1" applyAlignment="1">
      <alignment horizontal="center" vertical="center" wrapText="1"/>
    </xf>
    <xf numFmtId="165" fontId="17" fillId="6" borderId="1" xfId="0" applyNumberFormat="1" applyFont="1" applyFill="1" applyBorder="1" applyAlignment="1">
      <alignment horizontal="center" vertical="center" wrapText="1"/>
    </xf>
    <xf numFmtId="165" fontId="17" fillId="6" borderId="15" xfId="0" applyNumberFormat="1" applyFont="1" applyFill="1" applyBorder="1" applyAlignment="1">
      <alignment horizontal="center" vertical="center" wrapText="1"/>
    </xf>
    <xf numFmtId="165" fontId="17" fillId="6" borderId="4" xfId="0" applyNumberFormat="1" applyFont="1" applyFill="1" applyBorder="1" applyAlignment="1">
      <alignment horizontal="center" vertical="center" wrapText="1"/>
    </xf>
    <xf numFmtId="165" fontId="17" fillId="6" borderId="5" xfId="0" applyNumberFormat="1" applyFont="1" applyFill="1" applyBorder="1" applyAlignment="1">
      <alignment horizontal="center" vertical="center" wrapText="1"/>
    </xf>
    <xf numFmtId="165" fontId="17" fillId="6" borderId="6" xfId="0" applyNumberFormat="1" applyFont="1" applyFill="1" applyBorder="1" applyAlignment="1">
      <alignment horizontal="center" vertical="center" wrapText="1"/>
    </xf>
  </cellXfs>
  <cellStyles count="2">
    <cellStyle name="Moneda" xfId="1" builtinId="4"/>
    <cellStyle name="Normal" xfId="0" builtinId="0"/>
  </cellStyles>
  <dxfs count="34">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FF9999"/>
      <color rgb="FF99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76DDA-0423-48EA-A63D-D5C6EC5118C4}">
  <dimension ref="B1:AL58"/>
  <sheetViews>
    <sheetView tabSelected="1" view="pageBreakPreview" topLeftCell="A46" zoomScale="40" zoomScaleNormal="55" zoomScaleSheetLayoutView="40" workbookViewId="0">
      <selection activeCell="B47" sqref="B47:H58"/>
    </sheetView>
  </sheetViews>
  <sheetFormatPr baseColWidth="10" defaultColWidth="11.5546875" defaultRowHeight="14.4" x14ac:dyDescent="0.3"/>
  <cols>
    <col min="1" max="2" width="11.5546875" style="1"/>
    <col min="3" max="3" width="24.109375" style="1" customWidth="1"/>
    <col min="4" max="4" width="101.44140625" style="1" customWidth="1"/>
    <col min="5" max="7" width="17.5546875" style="1" customWidth="1"/>
    <col min="8" max="8" width="19" style="8" bestFit="1" customWidth="1"/>
    <col min="9" max="9" width="20.6640625" style="8" bestFit="1" customWidth="1"/>
    <col min="10" max="11" width="21" style="1" customWidth="1"/>
    <col min="12" max="12" width="21.33203125" style="1" customWidth="1"/>
    <col min="13" max="13" width="21" style="1" customWidth="1"/>
    <col min="14" max="14" width="21" style="27" customWidth="1"/>
    <col min="15" max="16" width="21" style="1" customWidth="1"/>
    <col min="17" max="17" width="21" style="27" customWidth="1"/>
    <col min="18" max="20" width="21" style="1" customWidth="1"/>
    <col min="21" max="21" width="21" style="27" customWidth="1"/>
    <col min="22" max="25" width="21" style="1" customWidth="1"/>
    <col min="26" max="26" width="21" style="27" customWidth="1"/>
    <col min="27" max="27" width="21" style="1" customWidth="1"/>
    <col min="28" max="28" width="21" style="27" customWidth="1"/>
    <col min="29" max="34" width="21" style="1" customWidth="1"/>
    <col min="35" max="35" width="21" style="27" customWidth="1"/>
    <col min="36" max="37" width="21" style="1" customWidth="1"/>
    <col min="38" max="16384" width="11.5546875" style="1"/>
  </cols>
  <sheetData>
    <row r="1" spans="2:38" ht="15" thickBot="1" x14ac:dyDescent="0.35"/>
    <row r="2" spans="2:38" ht="36" x14ac:dyDescent="0.3">
      <c r="B2" s="46" t="s">
        <v>0</v>
      </c>
      <c r="C2" s="46"/>
      <c r="D2" s="46"/>
      <c r="E2" s="46"/>
      <c r="F2" s="46"/>
      <c r="G2" s="46"/>
      <c r="H2" s="46"/>
      <c r="I2" s="47"/>
      <c r="J2" s="43" t="s">
        <v>83</v>
      </c>
      <c r="K2" s="44"/>
      <c r="L2" s="44"/>
      <c r="M2" s="44"/>
      <c r="N2" s="44"/>
      <c r="O2" s="44"/>
      <c r="P2" s="45"/>
      <c r="Q2" s="43" t="s">
        <v>84</v>
      </c>
      <c r="R2" s="44"/>
      <c r="S2" s="44"/>
      <c r="T2" s="44"/>
      <c r="U2" s="44"/>
      <c r="V2" s="44"/>
      <c r="W2" s="45"/>
      <c r="X2" s="43" t="s">
        <v>85</v>
      </c>
      <c r="Y2" s="44"/>
      <c r="Z2" s="44"/>
      <c r="AA2" s="44"/>
      <c r="AB2" s="44"/>
      <c r="AC2" s="44"/>
      <c r="AD2" s="45"/>
      <c r="AE2" s="43" t="s">
        <v>86</v>
      </c>
      <c r="AF2" s="44"/>
      <c r="AG2" s="44"/>
      <c r="AH2" s="44"/>
      <c r="AI2" s="44"/>
      <c r="AJ2" s="44"/>
      <c r="AK2" s="45"/>
    </row>
    <row r="3" spans="2:38" ht="72" x14ac:dyDescent="0.3">
      <c r="B3" s="2" t="s">
        <v>1</v>
      </c>
      <c r="C3" s="2" t="s">
        <v>2</v>
      </c>
      <c r="D3" s="2" t="s">
        <v>3</v>
      </c>
      <c r="E3" s="3" t="s">
        <v>4</v>
      </c>
      <c r="F3" s="3" t="s">
        <v>5</v>
      </c>
      <c r="G3" s="3" t="s">
        <v>6</v>
      </c>
      <c r="H3" s="4" t="s">
        <v>7</v>
      </c>
      <c r="I3" s="15" t="s">
        <v>8</v>
      </c>
      <c r="J3" s="18" t="s">
        <v>2</v>
      </c>
      <c r="K3" s="13" t="s">
        <v>87</v>
      </c>
      <c r="L3" s="13" t="s">
        <v>3</v>
      </c>
      <c r="M3" s="13" t="s">
        <v>88</v>
      </c>
      <c r="N3" s="28" t="s">
        <v>7</v>
      </c>
      <c r="O3" s="24" t="s">
        <v>81</v>
      </c>
      <c r="P3" s="25" t="s">
        <v>82</v>
      </c>
      <c r="Q3" s="31" t="s">
        <v>2</v>
      </c>
      <c r="R3" s="13" t="s">
        <v>87</v>
      </c>
      <c r="S3" s="13" t="s">
        <v>3</v>
      </c>
      <c r="T3" s="13" t="s">
        <v>88</v>
      </c>
      <c r="U3" s="28" t="s">
        <v>7</v>
      </c>
      <c r="V3" s="24" t="s">
        <v>81</v>
      </c>
      <c r="W3" s="25" t="s">
        <v>82</v>
      </c>
      <c r="X3" s="14" t="s">
        <v>2</v>
      </c>
      <c r="Y3" s="13" t="s">
        <v>2</v>
      </c>
      <c r="Z3" s="33" t="s">
        <v>3</v>
      </c>
      <c r="AA3" s="13" t="s">
        <v>3</v>
      </c>
      <c r="AB3" s="28" t="s">
        <v>7</v>
      </c>
      <c r="AC3" s="24" t="s">
        <v>81</v>
      </c>
      <c r="AD3" s="25" t="s">
        <v>82</v>
      </c>
      <c r="AE3" s="18" t="s">
        <v>2</v>
      </c>
      <c r="AF3" s="13" t="s">
        <v>2</v>
      </c>
      <c r="AG3" s="13" t="s">
        <v>3</v>
      </c>
      <c r="AH3" s="13" t="s">
        <v>3</v>
      </c>
      <c r="AI3" s="28" t="s">
        <v>7</v>
      </c>
      <c r="AJ3" s="24" t="s">
        <v>81</v>
      </c>
      <c r="AK3" s="25" t="s">
        <v>82</v>
      </c>
      <c r="AL3" s="26"/>
    </row>
    <row r="4" spans="2:38" ht="46.8" x14ac:dyDescent="0.3">
      <c r="B4" s="5">
        <v>1</v>
      </c>
      <c r="C4" s="5" t="s">
        <v>10</v>
      </c>
      <c r="D4" s="5" t="s">
        <v>97</v>
      </c>
      <c r="E4" s="5" t="s">
        <v>11</v>
      </c>
      <c r="F4" s="5">
        <v>4</v>
      </c>
      <c r="G4" s="5" t="s">
        <v>12</v>
      </c>
      <c r="H4" s="6">
        <v>45867</v>
      </c>
      <c r="I4" s="16">
        <v>183468</v>
      </c>
      <c r="J4" s="20" t="s">
        <v>10</v>
      </c>
      <c r="K4" s="11" t="str">
        <f>+IF(J4=$C4,"SI","NO")</f>
        <v>SI</v>
      </c>
      <c r="L4" s="11" t="s">
        <v>97</v>
      </c>
      <c r="M4" s="11" t="str">
        <f>+IF(L4=$D4,"SI","NO")</f>
        <v>SI</v>
      </c>
      <c r="N4" s="29">
        <v>45000</v>
      </c>
      <c r="O4" s="11" t="str">
        <f>+IF(N4&gt;$H4,"SI","NO")</f>
        <v>NO</v>
      </c>
      <c r="P4" s="19" t="str">
        <f>+IF(N4&lt;$H4*0.8,"SI","NO")</f>
        <v>NO</v>
      </c>
      <c r="Q4" s="32" t="s">
        <v>10</v>
      </c>
      <c r="R4" s="11" t="str">
        <f>+IF(Q4=$C4,"SI","NO")</f>
        <v>SI</v>
      </c>
      <c r="S4" s="5" t="s">
        <v>97</v>
      </c>
      <c r="T4" s="11" t="str">
        <f>+IF(S4=$D4,"SI","NO")</f>
        <v>SI</v>
      </c>
      <c r="U4" s="35">
        <v>42000</v>
      </c>
      <c r="V4" s="11" t="str">
        <f>+IF(U4&gt;$H4,"SI","NO")</f>
        <v>NO</v>
      </c>
      <c r="W4" s="19" t="str">
        <f>+IF(U4&lt;$H4*0.8,"SI","NO")</f>
        <v>NO</v>
      </c>
      <c r="X4" s="12" t="s">
        <v>115</v>
      </c>
      <c r="Y4" s="11" t="str">
        <f>+IF(X4=$C4,"SI","NO")</f>
        <v>NO</v>
      </c>
      <c r="Z4" s="29" t="s">
        <v>116</v>
      </c>
      <c r="AA4" s="11" t="str">
        <f>+IF(Z4=$D4,"SI","NO")</f>
        <v>NO</v>
      </c>
      <c r="AB4" s="35">
        <v>41738</v>
      </c>
      <c r="AC4" s="11" t="str">
        <f>+IF(AB4&gt;$H4,"SI","NO")</f>
        <v>NO</v>
      </c>
      <c r="AD4" s="19" t="str">
        <f>+IF(AB4&lt;$H4*0.8,"SI","NO")</f>
        <v>NO</v>
      </c>
      <c r="AE4" s="20" t="s">
        <v>10</v>
      </c>
      <c r="AF4" s="11" t="str">
        <f>+IF(AE4=$C4,"SI","NO")</f>
        <v>SI</v>
      </c>
      <c r="AG4" s="11" t="s">
        <v>97</v>
      </c>
      <c r="AH4" s="11" t="str">
        <f>+IF(AG4=$D4,"SI","NO")</f>
        <v>SI</v>
      </c>
      <c r="AI4" s="29">
        <v>45867</v>
      </c>
      <c r="AJ4" s="11" t="str">
        <f>+IF(AI4&gt;$H4,"SI","NO")</f>
        <v>NO</v>
      </c>
      <c r="AK4" s="19" t="str">
        <f>+IF(AI4&lt;$H4*0.8,"SI","NO")</f>
        <v>NO</v>
      </c>
    </row>
    <row r="5" spans="2:38" ht="49.5" customHeight="1" x14ac:dyDescent="0.3">
      <c r="B5" s="7">
        <v>2</v>
      </c>
      <c r="C5" s="7" t="s">
        <v>89</v>
      </c>
      <c r="D5" s="7" t="s">
        <v>98</v>
      </c>
      <c r="E5" s="7" t="s">
        <v>13</v>
      </c>
      <c r="F5" s="7">
        <v>20</v>
      </c>
      <c r="G5" s="7" t="s">
        <v>12</v>
      </c>
      <c r="H5" s="6">
        <v>27300</v>
      </c>
      <c r="I5" s="17">
        <v>546000</v>
      </c>
      <c r="J5" s="20" t="s">
        <v>89</v>
      </c>
      <c r="K5" s="11" t="str">
        <f t="shared" ref="K5:K44" si="0">+IF(J5=$C5,"SI","NO")</f>
        <v>SI</v>
      </c>
      <c r="L5" s="11" t="s">
        <v>98</v>
      </c>
      <c r="M5" s="11" t="str">
        <f t="shared" ref="M5:M44" si="1">+IF(L5=$D5,"SI","NO")</f>
        <v>SI</v>
      </c>
      <c r="N5" s="29">
        <v>27000</v>
      </c>
      <c r="O5" s="11" t="str">
        <f t="shared" ref="O5:O44" si="2">+IF(N5&gt;$H5,"SI","NO")</f>
        <v>NO</v>
      </c>
      <c r="P5" s="19" t="str">
        <f t="shared" ref="P5:P44" si="3">+IF(N5&lt;$H5*0.8,"SI","NO")</f>
        <v>NO</v>
      </c>
      <c r="Q5" s="32" t="s">
        <v>89</v>
      </c>
      <c r="R5" s="11" t="str">
        <f t="shared" ref="R5:R44" si="4">+IF(Q5=$C5,"SI","NO")</f>
        <v>SI</v>
      </c>
      <c r="S5" s="7" t="s">
        <v>98</v>
      </c>
      <c r="T5" s="11" t="str">
        <f t="shared" ref="T5:T44" si="5">+IF(S5=$D5,"SI","NO")</f>
        <v>SI</v>
      </c>
      <c r="U5" s="35">
        <v>22000</v>
      </c>
      <c r="V5" s="11" t="str">
        <f t="shared" ref="V5:V44" si="6">+IF(U5&gt;$H5,"SI","NO")</f>
        <v>NO</v>
      </c>
      <c r="W5" s="19" t="str">
        <f t="shared" ref="W5:W44" si="7">+IF(U5&lt;$H5*0.8,"SI","NO")</f>
        <v>NO</v>
      </c>
      <c r="X5" s="12" t="s">
        <v>89</v>
      </c>
      <c r="Y5" s="11" t="str">
        <f t="shared" ref="Y5:Y44" si="8">+IF(X5=$C5,"SI","NO")</f>
        <v>SI</v>
      </c>
      <c r="Z5" s="29" t="s">
        <v>117</v>
      </c>
      <c r="AA5" s="11" t="str">
        <f t="shared" ref="AA5:AA44" si="9">+IF(Z5=$D5,"SI","NO")</f>
        <v>NO</v>
      </c>
      <c r="AB5" s="35">
        <v>24843</v>
      </c>
      <c r="AC5" s="11" t="str">
        <f t="shared" ref="AC5:AC44" si="10">+IF(AB5&gt;$H5,"SI","NO")</f>
        <v>NO</v>
      </c>
      <c r="AD5" s="19" t="str">
        <f t="shared" ref="AD5:AD44" si="11">+IF(AB5&lt;$H5*0.8,"SI","NO")</f>
        <v>NO</v>
      </c>
      <c r="AE5" s="20" t="s">
        <v>89</v>
      </c>
      <c r="AF5" s="11" t="str">
        <f t="shared" ref="AF5:AF44" si="12">+IF(AE5=$C5,"SI","NO")</f>
        <v>SI</v>
      </c>
      <c r="AG5" s="11" t="s">
        <v>98</v>
      </c>
      <c r="AH5" s="11" t="str">
        <f t="shared" ref="AH5:AH44" si="13">+IF(AG5=$D5,"SI","NO")</f>
        <v>SI</v>
      </c>
      <c r="AI5" s="29">
        <v>27300</v>
      </c>
      <c r="AJ5" s="11" t="str">
        <f t="shared" ref="AJ5:AJ44" si="14">+IF(AI5&gt;$H5,"SI","NO")</f>
        <v>NO</v>
      </c>
      <c r="AK5" s="19" t="str">
        <f t="shared" ref="AK5:AK44" si="15">+IF(AI5&lt;$H5*0.8,"SI","NO")</f>
        <v>NO</v>
      </c>
    </row>
    <row r="6" spans="2:38" ht="46.8" x14ac:dyDescent="0.3">
      <c r="B6" s="7">
        <v>3</v>
      </c>
      <c r="C6" s="7" t="s">
        <v>14</v>
      </c>
      <c r="D6" s="7" t="s">
        <v>15</v>
      </c>
      <c r="E6" s="7" t="s">
        <v>13</v>
      </c>
      <c r="F6" s="7">
        <v>20</v>
      </c>
      <c r="G6" s="7" t="s">
        <v>12</v>
      </c>
      <c r="H6" s="6">
        <v>24319</v>
      </c>
      <c r="I6" s="17">
        <v>486380</v>
      </c>
      <c r="J6" s="20" t="s">
        <v>14</v>
      </c>
      <c r="K6" s="11" t="str">
        <f t="shared" si="0"/>
        <v>SI</v>
      </c>
      <c r="L6" s="11" t="s">
        <v>15</v>
      </c>
      <c r="M6" s="11" t="str">
        <f t="shared" si="1"/>
        <v>SI</v>
      </c>
      <c r="N6" s="29">
        <v>24000</v>
      </c>
      <c r="O6" s="11" t="str">
        <f t="shared" si="2"/>
        <v>NO</v>
      </c>
      <c r="P6" s="19" t="str">
        <f t="shared" si="3"/>
        <v>NO</v>
      </c>
      <c r="Q6" s="32" t="s">
        <v>14</v>
      </c>
      <c r="R6" s="11" t="str">
        <f t="shared" si="4"/>
        <v>SI</v>
      </c>
      <c r="S6" s="7" t="s">
        <v>15</v>
      </c>
      <c r="T6" s="11" t="str">
        <f t="shared" si="5"/>
        <v>SI</v>
      </c>
      <c r="U6" s="35">
        <v>22000</v>
      </c>
      <c r="V6" s="11" t="str">
        <f t="shared" si="6"/>
        <v>NO</v>
      </c>
      <c r="W6" s="19" t="str">
        <f t="shared" si="7"/>
        <v>NO</v>
      </c>
      <c r="X6" s="12" t="s">
        <v>14</v>
      </c>
      <c r="Y6" s="11" t="str">
        <f t="shared" si="8"/>
        <v>SI</v>
      </c>
      <c r="Z6" s="29" t="s">
        <v>15</v>
      </c>
      <c r="AA6" s="11" t="str">
        <f t="shared" si="9"/>
        <v>SI</v>
      </c>
      <c r="AB6" s="35">
        <v>22130</v>
      </c>
      <c r="AC6" s="11" t="str">
        <f t="shared" si="10"/>
        <v>NO</v>
      </c>
      <c r="AD6" s="19" t="str">
        <f t="shared" si="11"/>
        <v>NO</v>
      </c>
      <c r="AE6" s="20" t="s">
        <v>14</v>
      </c>
      <c r="AF6" s="11" t="str">
        <f t="shared" si="12"/>
        <v>SI</v>
      </c>
      <c r="AG6" s="11" t="s">
        <v>15</v>
      </c>
      <c r="AH6" s="11" t="str">
        <f t="shared" si="13"/>
        <v>SI</v>
      </c>
      <c r="AI6" s="29">
        <v>24319</v>
      </c>
      <c r="AJ6" s="11" t="str">
        <f t="shared" si="14"/>
        <v>NO</v>
      </c>
      <c r="AK6" s="19" t="str">
        <f t="shared" si="15"/>
        <v>NO</v>
      </c>
    </row>
    <row r="7" spans="2:38" ht="46.8" x14ac:dyDescent="0.3">
      <c r="B7" s="7">
        <v>4</v>
      </c>
      <c r="C7" s="7" t="s">
        <v>90</v>
      </c>
      <c r="D7" s="7" t="s">
        <v>16</v>
      </c>
      <c r="E7" s="7" t="s">
        <v>17</v>
      </c>
      <c r="F7" s="7">
        <v>50</v>
      </c>
      <c r="G7" s="7" t="s">
        <v>12</v>
      </c>
      <c r="H7" s="6">
        <v>7767</v>
      </c>
      <c r="I7" s="17">
        <v>388350</v>
      </c>
      <c r="J7" s="20" t="s">
        <v>90</v>
      </c>
      <c r="K7" s="11" t="str">
        <f t="shared" si="0"/>
        <v>SI</v>
      </c>
      <c r="L7" s="11" t="s">
        <v>16</v>
      </c>
      <c r="M7" s="11" t="str">
        <f t="shared" si="1"/>
        <v>SI</v>
      </c>
      <c r="N7" s="29">
        <v>7000</v>
      </c>
      <c r="O7" s="11" t="str">
        <f t="shared" si="2"/>
        <v>NO</v>
      </c>
      <c r="P7" s="19" t="str">
        <f t="shared" si="3"/>
        <v>NO</v>
      </c>
      <c r="Q7" s="32" t="s">
        <v>90</v>
      </c>
      <c r="R7" s="11" t="str">
        <f t="shared" si="4"/>
        <v>SI</v>
      </c>
      <c r="S7" s="7" t="s">
        <v>16</v>
      </c>
      <c r="T7" s="11" t="str">
        <f t="shared" si="5"/>
        <v>SI</v>
      </c>
      <c r="U7" s="35">
        <v>7000</v>
      </c>
      <c r="V7" s="11" t="str">
        <f t="shared" si="6"/>
        <v>NO</v>
      </c>
      <c r="W7" s="19" t="str">
        <f t="shared" si="7"/>
        <v>NO</v>
      </c>
      <c r="X7" s="12" t="s">
        <v>90</v>
      </c>
      <c r="Y7" s="11" t="str">
        <f t="shared" si="8"/>
        <v>SI</v>
      </c>
      <c r="Z7" s="29" t="s">
        <v>118</v>
      </c>
      <c r="AA7" s="11" t="str">
        <f t="shared" si="9"/>
        <v>NO</v>
      </c>
      <c r="AB7" s="35">
        <v>7067</v>
      </c>
      <c r="AC7" s="11" t="str">
        <f t="shared" si="10"/>
        <v>NO</v>
      </c>
      <c r="AD7" s="19" t="str">
        <f t="shared" si="11"/>
        <v>NO</v>
      </c>
      <c r="AE7" s="20" t="s">
        <v>90</v>
      </c>
      <c r="AF7" s="11" t="str">
        <f t="shared" si="12"/>
        <v>SI</v>
      </c>
      <c r="AG7" s="11" t="s">
        <v>16</v>
      </c>
      <c r="AH7" s="11" t="str">
        <f t="shared" si="13"/>
        <v>SI</v>
      </c>
      <c r="AI7" s="29">
        <v>7767</v>
      </c>
      <c r="AJ7" s="11" t="str">
        <f t="shared" si="14"/>
        <v>NO</v>
      </c>
      <c r="AK7" s="19" t="str">
        <f t="shared" si="15"/>
        <v>NO</v>
      </c>
    </row>
    <row r="8" spans="2:38" ht="46.8" x14ac:dyDescent="0.3">
      <c r="B8" s="7">
        <v>5</v>
      </c>
      <c r="C8" s="7" t="s">
        <v>91</v>
      </c>
      <c r="D8" s="7" t="s">
        <v>18</v>
      </c>
      <c r="E8" s="7" t="s">
        <v>13</v>
      </c>
      <c r="F8" s="7">
        <v>10</v>
      </c>
      <c r="G8" s="7" t="s">
        <v>12</v>
      </c>
      <c r="H8" s="6">
        <v>21331</v>
      </c>
      <c r="I8" s="17">
        <v>213310</v>
      </c>
      <c r="J8" s="20" t="s">
        <v>91</v>
      </c>
      <c r="K8" s="11" t="str">
        <f t="shared" si="0"/>
        <v>SI</v>
      </c>
      <c r="L8" s="11" t="s">
        <v>18</v>
      </c>
      <c r="M8" s="11" t="str">
        <f t="shared" si="1"/>
        <v>SI</v>
      </c>
      <c r="N8" s="29">
        <v>21000</v>
      </c>
      <c r="O8" s="11" t="str">
        <f t="shared" si="2"/>
        <v>NO</v>
      </c>
      <c r="P8" s="19" t="str">
        <f t="shared" si="3"/>
        <v>NO</v>
      </c>
      <c r="Q8" s="32" t="s">
        <v>91</v>
      </c>
      <c r="R8" s="11" t="str">
        <f t="shared" si="4"/>
        <v>SI</v>
      </c>
      <c r="S8" s="7" t="s">
        <v>18</v>
      </c>
      <c r="T8" s="11" t="str">
        <f t="shared" si="5"/>
        <v>SI</v>
      </c>
      <c r="U8" s="35">
        <v>20000</v>
      </c>
      <c r="V8" s="11" t="str">
        <f t="shared" si="6"/>
        <v>NO</v>
      </c>
      <c r="W8" s="19" t="str">
        <f t="shared" si="7"/>
        <v>NO</v>
      </c>
      <c r="X8" s="12" t="s">
        <v>91</v>
      </c>
      <c r="Y8" s="11" t="str">
        <f t="shared" si="8"/>
        <v>SI</v>
      </c>
      <c r="Z8" s="29" t="s">
        <v>119</v>
      </c>
      <c r="AA8" s="11" t="str">
        <f t="shared" si="9"/>
        <v>NO</v>
      </c>
      <c r="AB8" s="35">
        <v>19411</v>
      </c>
      <c r="AC8" s="11" t="str">
        <f t="shared" si="10"/>
        <v>NO</v>
      </c>
      <c r="AD8" s="19" t="str">
        <f t="shared" si="11"/>
        <v>NO</v>
      </c>
      <c r="AE8" s="20" t="s">
        <v>91</v>
      </c>
      <c r="AF8" s="11" t="str">
        <f t="shared" si="12"/>
        <v>SI</v>
      </c>
      <c r="AG8" s="11" t="s">
        <v>18</v>
      </c>
      <c r="AH8" s="11" t="str">
        <f t="shared" si="13"/>
        <v>SI</v>
      </c>
      <c r="AI8" s="29">
        <v>21331</v>
      </c>
      <c r="AJ8" s="11" t="str">
        <f t="shared" si="14"/>
        <v>NO</v>
      </c>
      <c r="AK8" s="19" t="str">
        <f t="shared" si="15"/>
        <v>NO</v>
      </c>
    </row>
    <row r="9" spans="2:38" ht="78" x14ac:dyDescent="0.3">
      <c r="B9" s="7">
        <v>6</v>
      </c>
      <c r="C9" s="7" t="s">
        <v>19</v>
      </c>
      <c r="D9" s="7" t="s">
        <v>114</v>
      </c>
      <c r="E9" s="7" t="s">
        <v>20</v>
      </c>
      <c r="F9" s="7">
        <v>50</v>
      </c>
      <c r="G9" s="7" t="s">
        <v>12</v>
      </c>
      <c r="H9" s="6">
        <v>5041</v>
      </c>
      <c r="I9" s="17">
        <v>252050</v>
      </c>
      <c r="J9" s="20" t="s">
        <v>19</v>
      </c>
      <c r="K9" s="11" t="str">
        <f t="shared" si="0"/>
        <v>SI</v>
      </c>
      <c r="L9" s="11" t="s">
        <v>100</v>
      </c>
      <c r="M9" s="11" t="str">
        <f t="shared" si="1"/>
        <v>NO</v>
      </c>
      <c r="N9" s="29">
        <v>5000</v>
      </c>
      <c r="O9" s="11" t="str">
        <f t="shared" si="2"/>
        <v>NO</v>
      </c>
      <c r="P9" s="19" t="str">
        <f t="shared" si="3"/>
        <v>NO</v>
      </c>
      <c r="Q9" s="32" t="s">
        <v>19</v>
      </c>
      <c r="R9" s="11" t="str">
        <f t="shared" si="4"/>
        <v>SI</v>
      </c>
      <c r="S9" s="7" t="s">
        <v>114</v>
      </c>
      <c r="T9" s="11" t="str">
        <f t="shared" si="5"/>
        <v>SI</v>
      </c>
      <c r="U9" s="35">
        <v>5000</v>
      </c>
      <c r="V9" s="11" t="str">
        <f t="shared" si="6"/>
        <v>NO</v>
      </c>
      <c r="W9" s="19" t="str">
        <f t="shared" si="7"/>
        <v>NO</v>
      </c>
      <c r="X9" s="12" t="s">
        <v>120</v>
      </c>
      <c r="Y9" s="11" t="str">
        <f t="shared" si="8"/>
        <v>NO</v>
      </c>
      <c r="Z9" s="29" t="s">
        <v>121</v>
      </c>
      <c r="AA9" s="11" t="str">
        <f t="shared" si="9"/>
        <v>NO</v>
      </c>
      <c r="AB9" s="35">
        <v>4587</v>
      </c>
      <c r="AC9" s="11" t="str">
        <f t="shared" si="10"/>
        <v>NO</v>
      </c>
      <c r="AD9" s="19" t="str">
        <f t="shared" si="11"/>
        <v>NO</v>
      </c>
      <c r="AE9" s="20" t="s">
        <v>19</v>
      </c>
      <c r="AF9" s="11" t="str">
        <f t="shared" si="12"/>
        <v>SI</v>
      </c>
      <c r="AG9" s="11" t="s">
        <v>114</v>
      </c>
      <c r="AH9" s="11" t="str">
        <f t="shared" si="13"/>
        <v>SI</v>
      </c>
      <c r="AI9" s="29">
        <v>5041</v>
      </c>
      <c r="AJ9" s="11" t="str">
        <f t="shared" si="14"/>
        <v>NO</v>
      </c>
      <c r="AK9" s="19" t="str">
        <f t="shared" si="15"/>
        <v>NO</v>
      </c>
    </row>
    <row r="10" spans="2:38" ht="156" x14ac:dyDescent="0.3">
      <c r="B10" s="7">
        <v>7</v>
      </c>
      <c r="C10" s="7" t="s">
        <v>21</v>
      </c>
      <c r="D10" s="7" t="s">
        <v>22</v>
      </c>
      <c r="E10" s="7" t="s">
        <v>20</v>
      </c>
      <c r="F10" s="7">
        <v>20</v>
      </c>
      <c r="G10" s="7" t="s">
        <v>12</v>
      </c>
      <c r="H10" s="6">
        <v>5315</v>
      </c>
      <c r="I10" s="17">
        <v>106300</v>
      </c>
      <c r="J10" s="20" t="s">
        <v>21</v>
      </c>
      <c r="K10" s="11" t="str">
        <f t="shared" si="0"/>
        <v>SI</v>
      </c>
      <c r="L10" s="11" t="s">
        <v>22</v>
      </c>
      <c r="M10" s="11" t="str">
        <f t="shared" si="1"/>
        <v>SI</v>
      </c>
      <c r="N10" s="29">
        <v>5000</v>
      </c>
      <c r="O10" s="11" t="str">
        <f t="shared" si="2"/>
        <v>NO</v>
      </c>
      <c r="P10" s="19" t="str">
        <f t="shared" si="3"/>
        <v>NO</v>
      </c>
      <c r="Q10" s="32" t="s">
        <v>21</v>
      </c>
      <c r="R10" s="11" t="str">
        <f t="shared" si="4"/>
        <v>SI</v>
      </c>
      <c r="S10" s="7" t="s">
        <v>22</v>
      </c>
      <c r="T10" s="11" t="str">
        <f t="shared" si="5"/>
        <v>SI</v>
      </c>
      <c r="U10" s="35">
        <v>5200</v>
      </c>
      <c r="V10" s="11" t="str">
        <f t="shared" si="6"/>
        <v>NO</v>
      </c>
      <c r="W10" s="19" t="str">
        <f t="shared" si="7"/>
        <v>NO</v>
      </c>
      <c r="X10" s="12" t="s">
        <v>21</v>
      </c>
      <c r="Y10" s="11" t="str">
        <f t="shared" si="8"/>
        <v>SI</v>
      </c>
      <c r="Z10" s="29" t="s">
        <v>122</v>
      </c>
      <c r="AA10" s="11" t="str">
        <f t="shared" si="9"/>
        <v>NO</v>
      </c>
      <c r="AB10" s="35">
        <v>4836</v>
      </c>
      <c r="AC10" s="11" t="str">
        <f t="shared" si="10"/>
        <v>NO</v>
      </c>
      <c r="AD10" s="19" t="str">
        <f t="shared" si="11"/>
        <v>NO</v>
      </c>
      <c r="AE10" s="20" t="s">
        <v>21</v>
      </c>
      <c r="AF10" s="11" t="str">
        <f t="shared" si="12"/>
        <v>SI</v>
      </c>
      <c r="AG10" s="11" t="s">
        <v>22</v>
      </c>
      <c r="AH10" s="11" t="str">
        <f t="shared" si="13"/>
        <v>SI</v>
      </c>
      <c r="AI10" s="29">
        <v>5315</v>
      </c>
      <c r="AJ10" s="11" t="str">
        <f t="shared" si="14"/>
        <v>NO</v>
      </c>
      <c r="AK10" s="19" t="str">
        <f t="shared" si="15"/>
        <v>NO</v>
      </c>
    </row>
    <row r="11" spans="2:38" ht="62.4" x14ac:dyDescent="0.3">
      <c r="B11" s="7">
        <v>8</v>
      </c>
      <c r="C11" s="7" t="s">
        <v>92</v>
      </c>
      <c r="D11" s="7" t="s">
        <v>23</v>
      </c>
      <c r="E11" s="7" t="s">
        <v>20</v>
      </c>
      <c r="F11" s="7">
        <v>10</v>
      </c>
      <c r="G11" s="7" t="s">
        <v>12</v>
      </c>
      <c r="H11" s="6">
        <v>4903</v>
      </c>
      <c r="I11" s="17">
        <v>49030</v>
      </c>
      <c r="J11" s="20" t="s">
        <v>92</v>
      </c>
      <c r="K11" s="11" t="str">
        <f t="shared" si="0"/>
        <v>SI</v>
      </c>
      <c r="L11" s="11" t="s">
        <v>23</v>
      </c>
      <c r="M11" s="11" t="str">
        <f t="shared" si="1"/>
        <v>SI</v>
      </c>
      <c r="N11" s="29">
        <v>4000</v>
      </c>
      <c r="O11" s="11" t="str">
        <f t="shared" si="2"/>
        <v>NO</v>
      </c>
      <c r="P11" s="19" t="str">
        <f t="shared" si="3"/>
        <v>NO</v>
      </c>
      <c r="Q11" s="32" t="s">
        <v>92</v>
      </c>
      <c r="R11" s="11" t="str">
        <f t="shared" si="4"/>
        <v>SI</v>
      </c>
      <c r="S11" s="7" t="s">
        <v>23</v>
      </c>
      <c r="T11" s="11" t="str">
        <f t="shared" si="5"/>
        <v>SI</v>
      </c>
      <c r="U11" s="35">
        <v>4800</v>
      </c>
      <c r="V11" s="11" t="str">
        <f t="shared" si="6"/>
        <v>NO</v>
      </c>
      <c r="W11" s="19" t="str">
        <f t="shared" si="7"/>
        <v>NO</v>
      </c>
      <c r="X11" s="12" t="s">
        <v>92</v>
      </c>
      <c r="Y11" s="11" t="str">
        <f t="shared" si="8"/>
        <v>SI</v>
      </c>
      <c r="Z11" s="29" t="s">
        <v>23</v>
      </c>
      <c r="AA11" s="11" t="str">
        <f t="shared" si="9"/>
        <v>SI</v>
      </c>
      <c r="AB11" s="35">
        <v>4461</v>
      </c>
      <c r="AC11" s="11" t="str">
        <f t="shared" si="10"/>
        <v>NO</v>
      </c>
      <c r="AD11" s="19" t="str">
        <f t="shared" si="11"/>
        <v>NO</v>
      </c>
      <c r="AE11" s="20" t="s">
        <v>92</v>
      </c>
      <c r="AF11" s="11" t="str">
        <f t="shared" si="12"/>
        <v>SI</v>
      </c>
      <c r="AG11" s="11" t="s">
        <v>23</v>
      </c>
      <c r="AH11" s="11" t="str">
        <f t="shared" si="13"/>
        <v>SI</v>
      </c>
      <c r="AI11" s="29">
        <v>4903</v>
      </c>
      <c r="AJ11" s="11" t="str">
        <f t="shared" si="14"/>
        <v>NO</v>
      </c>
      <c r="AK11" s="19" t="str">
        <f t="shared" si="15"/>
        <v>NO</v>
      </c>
    </row>
    <row r="12" spans="2:38" ht="31.2" x14ac:dyDescent="0.3">
      <c r="B12" s="7">
        <v>9</v>
      </c>
      <c r="C12" s="7" t="s">
        <v>93</v>
      </c>
      <c r="D12" s="7" t="s">
        <v>24</v>
      </c>
      <c r="E12" s="7" t="s">
        <v>13</v>
      </c>
      <c r="F12" s="7">
        <v>80</v>
      </c>
      <c r="G12" s="7" t="s">
        <v>12</v>
      </c>
      <c r="H12" s="6">
        <v>10967</v>
      </c>
      <c r="I12" s="17">
        <v>877360</v>
      </c>
      <c r="J12" s="20" t="s">
        <v>93</v>
      </c>
      <c r="K12" s="11" t="str">
        <f t="shared" si="0"/>
        <v>SI</v>
      </c>
      <c r="L12" s="11" t="s">
        <v>24</v>
      </c>
      <c r="M12" s="11" t="str">
        <f t="shared" si="1"/>
        <v>SI</v>
      </c>
      <c r="N12" s="29">
        <v>10000</v>
      </c>
      <c r="O12" s="11" t="str">
        <f t="shared" si="2"/>
        <v>NO</v>
      </c>
      <c r="P12" s="19" t="str">
        <f t="shared" si="3"/>
        <v>NO</v>
      </c>
      <c r="Q12" s="32" t="s">
        <v>93</v>
      </c>
      <c r="R12" s="11" t="str">
        <f t="shared" si="4"/>
        <v>SI</v>
      </c>
      <c r="S12" s="7" t="s">
        <v>24</v>
      </c>
      <c r="T12" s="11" t="str">
        <f t="shared" si="5"/>
        <v>SI</v>
      </c>
      <c r="U12" s="35">
        <v>9000</v>
      </c>
      <c r="V12" s="11" t="str">
        <f t="shared" si="6"/>
        <v>NO</v>
      </c>
      <c r="W12" s="19" t="str">
        <f t="shared" si="7"/>
        <v>NO</v>
      </c>
      <c r="X12" s="12" t="s">
        <v>93</v>
      </c>
      <c r="Y12" s="11" t="str">
        <f t="shared" si="8"/>
        <v>SI</v>
      </c>
      <c r="Z12" s="29" t="s">
        <v>24</v>
      </c>
      <c r="AA12" s="11" t="str">
        <f t="shared" si="9"/>
        <v>SI</v>
      </c>
      <c r="AB12" s="35">
        <v>9979</v>
      </c>
      <c r="AC12" s="11" t="str">
        <f t="shared" si="10"/>
        <v>NO</v>
      </c>
      <c r="AD12" s="19" t="str">
        <f t="shared" si="11"/>
        <v>NO</v>
      </c>
      <c r="AE12" s="20" t="s">
        <v>93</v>
      </c>
      <c r="AF12" s="11" t="str">
        <f t="shared" si="12"/>
        <v>SI</v>
      </c>
      <c r="AG12" s="11" t="s">
        <v>24</v>
      </c>
      <c r="AH12" s="11" t="str">
        <f t="shared" si="13"/>
        <v>SI</v>
      </c>
      <c r="AI12" s="29">
        <v>10967</v>
      </c>
      <c r="AJ12" s="11" t="str">
        <f t="shared" si="14"/>
        <v>NO</v>
      </c>
      <c r="AK12" s="19" t="str">
        <f t="shared" si="15"/>
        <v>NO</v>
      </c>
    </row>
    <row r="13" spans="2:38" ht="46.8" x14ac:dyDescent="0.3">
      <c r="B13" s="7">
        <v>10</v>
      </c>
      <c r="C13" s="7" t="s">
        <v>94</v>
      </c>
      <c r="D13" s="7" t="s">
        <v>25</v>
      </c>
      <c r="E13" s="7" t="s">
        <v>13</v>
      </c>
      <c r="F13" s="7">
        <v>80</v>
      </c>
      <c r="G13" s="7" t="s">
        <v>12</v>
      </c>
      <c r="H13" s="6">
        <v>9824</v>
      </c>
      <c r="I13" s="17">
        <v>785920</v>
      </c>
      <c r="J13" s="20" t="s">
        <v>94</v>
      </c>
      <c r="K13" s="11" t="str">
        <f t="shared" si="0"/>
        <v>SI</v>
      </c>
      <c r="L13" s="11" t="s">
        <v>25</v>
      </c>
      <c r="M13" s="11" t="str">
        <f t="shared" si="1"/>
        <v>SI</v>
      </c>
      <c r="N13" s="29">
        <v>9000</v>
      </c>
      <c r="O13" s="11" t="str">
        <f t="shared" si="2"/>
        <v>NO</v>
      </c>
      <c r="P13" s="19" t="str">
        <f t="shared" si="3"/>
        <v>NO</v>
      </c>
      <c r="Q13" s="32" t="s">
        <v>94</v>
      </c>
      <c r="R13" s="11" t="str">
        <f t="shared" si="4"/>
        <v>SI</v>
      </c>
      <c r="S13" s="7" t="s">
        <v>25</v>
      </c>
      <c r="T13" s="11" t="str">
        <f t="shared" si="5"/>
        <v>SI</v>
      </c>
      <c r="U13" s="35">
        <v>8500</v>
      </c>
      <c r="V13" s="11" t="str">
        <f t="shared" si="6"/>
        <v>NO</v>
      </c>
      <c r="W13" s="19" t="str">
        <f t="shared" si="7"/>
        <v>NO</v>
      </c>
      <c r="X13" s="12" t="s">
        <v>94</v>
      </c>
      <c r="Y13" s="11" t="str">
        <f t="shared" si="8"/>
        <v>SI</v>
      </c>
      <c r="Z13" s="29" t="s">
        <v>25</v>
      </c>
      <c r="AA13" s="11" t="str">
        <f t="shared" si="9"/>
        <v>SI</v>
      </c>
      <c r="AB13" s="35">
        <v>8939</v>
      </c>
      <c r="AC13" s="11" t="str">
        <f t="shared" si="10"/>
        <v>NO</v>
      </c>
      <c r="AD13" s="19" t="str">
        <f t="shared" si="11"/>
        <v>NO</v>
      </c>
      <c r="AE13" s="20" t="s">
        <v>94</v>
      </c>
      <c r="AF13" s="11" t="str">
        <f t="shared" si="12"/>
        <v>SI</v>
      </c>
      <c r="AG13" s="11" t="s">
        <v>25</v>
      </c>
      <c r="AH13" s="11" t="str">
        <f t="shared" si="13"/>
        <v>SI</v>
      </c>
      <c r="AI13" s="29">
        <v>9824</v>
      </c>
      <c r="AJ13" s="11" t="str">
        <f t="shared" si="14"/>
        <v>NO</v>
      </c>
      <c r="AK13" s="19" t="str">
        <f t="shared" si="15"/>
        <v>NO</v>
      </c>
    </row>
    <row r="14" spans="2:38" ht="234" x14ac:dyDescent="0.3">
      <c r="B14" s="7">
        <v>11</v>
      </c>
      <c r="C14" s="7" t="s">
        <v>95</v>
      </c>
      <c r="D14" s="7" t="s">
        <v>26</v>
      </c>
      <c r="E14" s="7" t="s">
        <v>11</v>
      </c>
      <c r="F14" s="7">
        <v>1007</v>
      </c>
      <c r="G14" s="7" t="s">
        <v>12</v>
      </c>
      <c r="H14" s="6">
        <v>604</v>
      </c>
      <c r="I14" s="17">
        <v>608228</v>
      </c>
      <c r="J14" s="20" t="s">
        <v>95</v>
      </c>
      <c r="K14" s="11" t="str">
        <f t="shared" si="0"/>
        <v>SI</v>
      </c>
      <c r="L14" s="11" t="s">
        <v>26</v>
      </c>
      <c r="M14" s="11" t="str">
        <f t="shared" si="1"/>
        <v>SI</v>
      </c>
      <c r="N14" s="29">
        <v>500</v>
      </c>
      <c r="O14" s="11" t="str">
        <f t="shared" si="2"/>
        <v>NO</v>
      </c>
      <c r="P14" s="19" t="str">
        <f t="shared" si="3"/>
        <v>NO</v>
      </c>
      <c r="Q14" s="32" t="s">
        <v>95</v>
      </c>
      <c r="R14" s="11" t="str">
        <f t="shared" si="4"/>
        <v>SI</v>
      </c>
      <c r="S14" s="7" t="s">
        <v>26</v>
      </c>
      <c r="T14" s="11" t="str">
        <f t="shared" si="5"/>
        <v>SI</v>
      </c>
      <c r="U14" s="35">
        <v>600</v>
      </c>
      <c r="V14" s="11" t="str">
        <f t="shared" si="6"/>
        <v>NO</v>
      </c>
      <c r="W14" s="19" t="str">
        <f t="shared" si="7"/>
        <v>NO</v>
      </c>
      <c r="X14" s="12" t="s">
        <v>95</v>
      </c>
      <c r="Y14" s="11" t="str">
        <f t="shared" si="8"/>
        <v>SI</v>
      </c>
      <c r="Z14" s="29" t="s">
        <v>123</v>
      </c>
      <c r="AA14" s="11" t="str">
        <f t="shared" si="9"/>
        <v>NO</v>
      </c>
      <c r="AB14" s="35">
        <v>550</v>
      </c>
      <c r="AC14" s="11" t="str">
        <f t="shared" si="10"/>
        <v>NO</v>
      </c>
      <c r="AD14" s="19" t="str">
        <f t="shared" si="11"/>
        <v>NO</v>
      </c>
      <c r="AE14" s="20" t="s">
        <v>95</v>
      </c>
      <c r="AF14" s="11" t="str">
        <f t="shared" si="12"/>
        <v>SI</v>
      </c>
      <c r="AG14" s="11" t="s">
        <v>26</v>
      </c>
      <c r="AH14" s="11" t="str">
        <f t="shared" si="13"/>
        <v>SI</v>
      </c>
      <c r="AI14" s="29">
        <v>604</v>
      </c>
      <c r="AJ14" s="11" t="str">
        <f t="shared" si="14"/>
        <v>NO</v>
      </c>
      <c r="AK14" s="19" t="str">
        <f t="shared" si="15"/>
        <v>NO</v>
      </c>
    </row>
    <row r="15" spans="2:38" ht="15.6" x14ac:dyDescent="0.3">
      <c r="B15" s="7">
        <v>12</v>
      </c>
      <c r="C15" s="7" t="s">
        <v>27</v>
      </c>
      <c r="D15" s="7" t="s">
        <v>28</v>
      </c>
      <c r="E15" s="7" t="s">
        <v>20</v>
      </c>
      <c r="F15" s="7">
        <v>20</v>
      </c>
      <c r="G15" s="7" t="s">
        <v>12</v>
      </c>
      <c r="H15" s="6">
        <v>6487</v>
      </c>
      <c r="I15" s="17">
        <v>129740</v>
      </c>
      <c r="J15" s="20" t="s">
        <v>27</v>
      </c>
      <c r="K15" s="11" t="str">
        <f t="shared" si="0"/>
        <v>SI</v>
      </c>
      <c r="L15" s="11" t="s">
        <v>28</v>
      </c>
      <c r="M15" s="11" t="str">
        <f t="shared" si="1"/>
        <v>SI</v>
      </c>
      <c r="N15" s="29">
        <v>6000</v>
      </c>
      <c r="O15" s="11" t="str">
        <f t="shared" si="2"/>
        <v>NO</v>
      </c>
      <c r="P15" s="19" t="str">
        <f t="shared" si="3"/>
        <v>NO</v>
      </c>
      <c r="Q15" s="32" t="s">
        <v>27</v>
      </c>
      <c r="R15" s="11" t="str">
        <f t="shared" si="4"/>
        <v>SI</v>
      </c>
      <c r="S15" s="7" t="s">
        <v>28</v>
      </c>
      <c r="T15" s="11" t="str">
        <f t="shared" si="5"/>
        <v>SI</v>
      </c>
      <c r="U15" s="35">
        <v>6200</v>
      </c>
      <c r="V15" s="11" t="str">
        <f t="shared" si="6"/>
        <v>NO</v>
      </c>
      <c r="W15" s="19" t="str">
        <f t="shared" si="7"/>
        <v>NO</v>
      </c>
      <c r="X15" s="12" t="s">
        <v>27</v>
      </c>
      <c r="Y15" s="11" t="str">
        <f t="shared" si="8"/>
        <v>SI</v>
      </c>
      <c r="Z15" s="29" t="s">
        <v>124</v>
      </c>
      <c r="AA15" s="11" t="str">
        <f t="shared" si="9"/>
        <v>SI</v>
      </c>
      <c r="AB15" s="35">
        <v>5900</v>
      </c>
      <c r="AC15" s="11" t="str">
        <f t="shared" si="10"/>
        <v>NO</v>
      </c>
      <c r="AD15" s="19" t="str">
        <f t="shared" si="11"/>
        <v>NO</v>
      </c>
      <c r="AE15" s="20" t="s">
        <v>27</v>
      </c>
      <c r="AF15" s="11" t="str">
        <f t="shared" si="12"/>
        <v>SI</v>
      </c>
      <c r="AG15" s="11" t="s">
        <v>28</v>
      </c>
      <c r="AH15" s="11" t="str">
        <f t="shared" si="13"/>
        <v>SI</v>
      </c>
      <c r="AI15" s="29">
        <v>6487</v>
      </c>
      <c r="AJ15" s="11" t="str">
        <f t="shared" si="14"/>
        <v>NO</v>
      </c>
      <c r="AK15" s="19" t="str">
        <f t="shared" si="15"/>
        <v>NO</v>
      </c>
    </row>
    <row r="16" spans="2:38" ht="57.6" customHeight="1" x14ac:dyDescent="0.3">
      <c r="B16" s="7">
        <v>13</v>
      </c>
      <c r="C16" s="7" t="s">
        <v>29</v>
      </c>
      <c r="D16" s="7" t="s">
        <v>30</v>
      </c>
      <c r="E16" s="7" t="s">
        <v>11</v>
      </c>
      <c r="F16" s="7">
        <v>50</v>
      </c>
      <c r="G16" s="7" t="s">
        <v>12</v>
      </c>
      <c r="H16" s="6">
        <v>20389</v>
      </c>
      <c r="I16" s="17">
        <v>1019450</v>
      </c>
      <c r="J16" s="20" t="s">
        <v>29</v>
      </c>
      <c r="K16" s="11" t="str">
        <f t="shared" si="0"/>
        <v>SI</v>
      </c>
      <c r="L16" s="11" t="s">
        <v>30</v>
      </c>
      <c r="M16" s="11" t="str">
        <f t="shared" si="1"/>
        <v>SI</v>
      </c>
      <c r="N16" s="29">
        <v>20000</v>
      </c>
      <c r="O16" s="11" t="str">
        <f t="shared" si="2"/>
        <v>NO</v>
      </c>
      <c r="P16" s="19" t="str">
        <f t="shared" si="3"/>
        <v>NO</v>
      </c>
      <c r="Q16" s="32" t="s">
        <v>29</v>
      </c>
      <c r="R16" s="11" t="str">
        <f t="shared" si="4"/>
        <v>SI</v>
      </c>
      <c r="S16" s="7" t="s">
        <v>30</v>
      </c>
      <c r="T16" s="11" t="str">
        <f t="shared" si="5"/>
        <v>SI</v>
      </c>
      <c r="U16" s="35">
        <v>20000</v>
      </c>
      <c r="V16" s="11" t="str">
        <f t="shared" si="6"/>
        <v>NO</v>
      </c>
      <c r="W16" s="19" t="str">
        <f t="shared" si="7"/>
        <v>NO</v>
      </c>
      <c r="X16" s="12" t="s">
        <v>125</v>
      </c>
      <c r="Y16" s="11" t="str">
        <f t="shared" si="8"/>
        <v>NO</v>
      </c>
      <c r="Z16" s="29" t="s">
        <v>126</v>
      </c>
      <c r="AA16" s="11" t="str">
        <f t="shared" si="9"/>
        <v>NO</v>
      </c>
      <c r="AB16" s="35">
        <v>18550</v>
      </c>
      <c r="AC16" s="11" t="str">
        <f t="shared" si="10"/>
        <v>NO</v>
      </c>
      <c r="AD16" s="19" t="str">
        <f t="shared" si="11"/>
        <v>NO</v>
      </c>
      <c r="AE16" s="20" t="s">
        <v>29</v>
      </c>
      <c r="AF16" s="11" t="str">
        <f t="shared" si="12"/>
        <v>SI</v>
      </c>
      <c r="AG16" s="11" t="s">
        <v>30</v>
      </c>
      <c r="AH16" s="11" t="str">
        <f t="shared" si="13"/>
        <v>SI</v>
      </c>
      <c r="AI16" s="29">
        <v>20389</v>
      </c>
      <c r="AJ16" s="11" t="str">
        <f t="shared" si="14"/>
        <v>NO</v>
      </c>
      <c r="AK16" s="19" t="str">
        <f t="shared" si="15"/>
        <v>NO</v>
      </c>
    </row>
    <row r="17" spans="2:37" ht="28.95" customHeight="1" x14ac:dyDescent="0.3">
      <c r="B17" s="7">
        <v>14</v>
      </c>
      <c r="C17" s="7" t="s">
        <v>31</v>
      </c>
      <c r="D17" s="7" t="s">
        <v>99</v>
      </c>
      <c r="E17" s="7" t="s">
        <v>11</v>
      </c>
      <c r="F17" s="7">
        <v>50</v>
      </c>
      <c r="G17" s="7" t="s">
        <v>12</v>
      </c>
      <c r="H17" s="6">
        <v>12506</v>
      </c>
      <c r="I17" s="17">
        <v>625300</v>
      </c>
      <c r="J17" s="20" t="s">
        <v>31</v>
      </c>
      <c r="K17" s="11" t="str">
        <f t="shared" si="0"/>
        <v>SI</v>
      </c>
      <c r="L17" s="11" t="s">
        <v>99</v>
      </c>
      <c r="M17" s="11" t="str">
        <f t="shared" si="1"/>
        <v>SI</v>
      </c>
      <c r="N17" s="29">
        <v>12000</v>
      </c>
      <c r="O17" s="11" t="str">
        <f t="shared" si="2"/>
        <v>NO</v>
      </c>
      <c r="P17" s="19" t="str">
        <f t="shared" si="3"/>
        <v>NO</v>
      </c>
      <c r="Q17" s="32" t="s">
        <v>31</v>
      </c>
      <c r="R17" s="11" t="str">
        <f t="shared" si="4"/>
        <v>SI</v>
      </c>
      <c r="S17" s="7" t="s">
        <v>99</v>
      </c>
      <c r="T17" s="11" t="str">
        <f t="shared" si="5"/>
        <v>SI</v>
      </c>
      <c r="U17" s="35">
        <v>8000</v>
      </c>
      <c r="V17" s="11" t="str">
        <f t="shared" si="6"/>
        <v>NO</v>
      </c>
      <c r="W17" s="19" t="str">
        <f t="shared" si="7"/>
        <v>SI</v>
      </c>
      <c r="X17" s="12" t="s">
        <v>31</v>
      </c>
      <c r="Y17" s="11" t="str">
        <f t="shared" si="8"/>
        <v>SI</v>
      </c>
      <c r="Z17" s="29" t="s">
        <v>99</v>
      </c>
      <c r="AA17" s="11" t="str">
        <f t="shared" si="9"/>
        <v>SI</v>
      </c>
      <c r="AB17" s="35">
        <v>11400</v>
      </c>
      <c r="AC17" s="11" t="str">
        <f t="shared" si="10"/>
        <v>NO</v>
      </c>
      <c r="AD17" s="19" t="str">
        <f t="shared" si="11"/>
        <v>NO</v>
      </c>
      <c r="AE17" s="20" t="s">
        <v>31</v>
      </c>
      <c r="AF17" s="11" t="str">
        <f t="shared" si="12"/>
        <v>SI</v>
      </c>
      <c r="AG17" s="11" t="s">
        <v>99</v>
      </c>
      <c r="AH17" s="11" t="str">
        <f t="shared" si="13"/>
        <v>SI</v>
      </c>
      <c r="AI17" s="29">
        <v>12506</v>
      </c>
      <c r="AJ17" s="11" t="str">
        <f t="shared" si="14"/>
        <v>NO</v>
      </c>
      <c r="AK17" s="19" t="str">
        <f t="shared" si="15"/>
        <v>NO</v>
      </c>
    </row>
    <row r="18" spans="2:37" ht="78" x14ac:dyDescent="0.3">
      <c r="B18" s="7">
        <v>15</v>
      </c>
      <c r="C18" s="7" t="s">
        <v>32</v>
      </c>
      <c r="D18" s="7" t="s">
        <v>33</v>
      </c>
      <c r="E18" s="7" t="s">
        <v>11</v>
      </c>
      <c r="F18" s="7">
        <v>3</v>
      </c>
      <c r="G18" s="7" t="s">
        <v>12</v>
      </c>
      <c r="H18" s="6">
        <v>357079</v>
      </c>
      <c r="I18" s="17">
        <v>1071237</v>
      </c>
      <c r="J18" s="20" t="s">
        <v>32</v>
      </c>
      <c r="K18" s="11" t="str">
        <f t="shared" si="0"/>
        <v>SI</v>
      </c>
      <c r="L18" s="11" t="s">
        <v>33</v>
      </c>
      <c r="M18" s="11" t="str">
        <f t="shared" si="1"/>
        <v>SI</v>
      </c>
      <c r="N18" s="29">
        <v>350000</v>
      </c>
      <c r="O18" s="11" t="str">
        <f t="shared" si="2"/>
        <v>NO</v>
      </c>
      <c r="P18" s="19" t="str">
        <f t="shared" si="3"/>
        <v>NO</v>
      </c>
      <c r="Q18" s="32" t="s">
        <v>32</v>
      </c>
      <c r="R18" s="11" t="str">
        <f t="shared" si="4"/>
        <v>SI</v>
      </c>
      <c r="S18" s="7" t="s">
        <v>33</v>
      </c>
      <c r="T18" s="11" t="str">
        <f t="shared" si="5"/>
        <v>SI</v>
      </c>
      <c r="U18" s="35">
        <v>120000</v>
      </c>
      <c r="V18" s="11" t="str">
        <f t="shared" si="6"/>
        <v>NO</v>
      </c>
      <c r="W18" s="19" t="str">
        <f t="shared" si="7"/>
        <v>SI</v>
      </c>
      <c r="X18" s="12" t="s">
        <v>32</v>
      </c>
      <c r="Y18" s="11" t="str">
        <f t="shared" si="8"/>
        <v>SI</v>
      </c>
      <c r="Z18" s="29" t="s">
        <v>33</v>
      </c>
      <c r="AA18" s="11" t="str">
        <f t="shared" si="9"/>
        <v>SI</v>
      </c>
      <c r="AB18" s="35">
        <v>324941</v>
      </c>
      <c r="AC18" s="11" t="str">
        <f t="shared" si="10"/>
        <v>NO</v>
      </c>
      <c r="AD18" s="19" t="str">
        <f t="shared" si="11"/>
        <v>NO</v>
      </c>
      <c r="AE18" s="20" t="s">
        <v>32</v>
      </c>
      <c r="AF18" s="11" t="str">
        <f t="shared" si="12"/>
        <v>SI</v>
      </c>
      <c r="AG18" s="11" t="s">
        <v>33</v>
      </c>
      <c r="AH18" s="11" t="str">
        <f t="shared" si="13"/>
        <v>SI</v>
      </c>
      <c r="AI18" s="29">
        <v>357079</v>
      </c>
      <c r="AJ18" s="11" t="str">
        <f t="shared" si="14"/>
        <v>NO</v>
      </c>
      <c r="AK18" s="19" t="str">
        <f t="shared" si="15"/>
        <v>NO</v>
      </c>
    </row>
    <row r="19" spans="2:37" ht="84" customHeight="1" x14ac:dyDescent="0.3">
      <c r="B19" s="7">
        <v>16</v>
      </c>
      <c r="C19" s="7" t="s">
        <v>96</v>
      </c>
      <c r="D19" s="7" t="s">
        <v>34</v>
      </c>
      <c r="E19" s="7" t="s">
        <v>13</v>
      </c>
      <c r="F19" s="7">
        <v>10</v>
      </c>
      <c r="G19" s="7" t="s">
        <v>12</v>
      </c>
      <c r="H19" s="6">
        <v>18220</v>
      </c>
      <c r="I19" s="17">
        <v>182200</v>
      </c>
      <c r="J19" s="20" t="s">
        <v>96</v>
      </c>
      <c r="K19" s="11" t="str">
        <f t="shared" si="0"/>
        <v>SI</v>
      </c>
      <c r="L19" s="11" t="s">
        <v>34</v>
      </c>
      <c r="M19" s="11" t="str">
        <f t="shared" si="1"/>
        <v>SI</v>
      </c>
      <c r="N19" s="29">
        <v>18000</v>
      </c>
      <c r="O19" s="11" t="str">
        <f t="shared" si="2"/>
        <v>NO</v>
      </c>
      <c r="P19" s="19" t="str">
        <f t="shared" si="3"/>
        <v>NO</v>
      </c>
      <c r="Q19" s="32" t="s">
        <v>96</v>
      </c>
      <c r="R19" s="11" t="str">
        <f t="shared" si="4"/>
        <v>SI</v>
      </c>
      <c r="S19" s="7" t="s">
        <v>34</v>
      </c>
      <c r="T19" s="11" t="str">
        <f t="shared" si="5"/>
        <v>SI</v>
      </c>
      <c r="U19" s="35">
        <v>15000</v>
      </c>
      <c r="V19" s="11" t="str">
        <f t="shared" si="6"/>
        <v>NO</v>
      </c>
      <c r="W19" s="19" t="str">
        <f t="shared" si="7"/>
        <v>NO</v>
      </c>
      <c r="X19" s="12" t="s">
        <v>96</v>
      </c>
      <c r="Y19" s="11" t="str">
        <f t="shared" si="8"/>
        <v>SI</v>
      </c>
      <c r="Z19" s="29" t="s">
        <v>34</v>
      </c>
      <c r="AA19" s="11" t="str">
        <f t="shared" si="9"/>
        <v>SI</v>
      </c>
      <c r="AB19" s="35">
        <v>16580</v>
      </c>
      <c r="AC19" s="11" t="str">
        <f t="shared" si="10"/>
        <v>NO</v>
      </c>
      <c r="AD19" s="19" t="str">
        <f t="shared" si="11"/>
        <v>NO</v>
      </c>
      <c r="AE19" s="20" t="s">
        <v>96</v>
      </c>
      <c r="AF19" s="11" t="str">
        <f t="shared" si="12"/>
        <v>SI</v>
      </c>
      <c r="AG19" s="11" t="s">
        <v>34</v>
      </c>
      <c r="AH19" s="11" t="str">
        <f t="shared" si="13"/>
        <v>SI</v>
      </c>
      <c r="AI19" s="29">
        <v>18220</v>
      </c>
      <c r="AJ19" s="11" t="str">
        <f t="shared" si="14"/>
        <v>NO</v>
      </c>
      <c r="AK19" s="19" t="str">
        <f t="shared" si="15"/>
        <v>NO</v>
      </c>
    </row>
    <row r="20" spans="2:37" ht="109.2" x14ac:dyDescent="0.3">
      <c r="B20" s="7">
        <v>17</v>
      </c>
      <c r="C20" s="7" t="s">
        <v>35</v>
      </c>
      <c r="D20" s="7" t="s">
        <v>36</v>
      </c>
      <c r="E20" s="7" t="s">
        <v>11</v>
      </c>
      <c r="F20" s="7">
        <v>21</v>
      </c>
      <c r="G20" s="7" t="s">
        <v>12</v>
      </c>
      <c r="H20" s="6">
        <v>93300</v>
      </c>
      <c r="I20" s="17">
        <v>1959300</v>
      </c>
      <c r="J20" s="20" t="s">
        <v>35</v>
      </c>
      <c r="K20" s="11" t="str">
        <f t="shared" si="0"/>
        <v>SI</v>
      </c>
      <c r="L20" s="11" t="s">
        <v>104</v>
      </c>
      <c r="M20" s="11" t="str">
        <f t="shared" si="1"/>
        <v>NO</v>
      </c>
      <c r="N20" s="29">
        <v>90000</v>
      </c>
      <c r="O20" s="11" t="str">
        <f t="shared" si="2"/>
        <v>NO</v>
      </c>
      <c r="P20" s="19" t="str">
        <f t="shared" si="3"/>
        <v>NO</v>
      </c>
      <c r="Q20" s="32" t="s">
        <v>35</v>
      </c>
      <c r="R20" s="11" t="str">
        <f t="shared" si="4"/>
        <v>SI</v>
      </c>
      <c r="S20" s="7" t="s">
        <v>36</v>
      </c>
      <c r="T20" s="11" t="str">
        <f t="shared" si="5"/>
        <v>SI</v>
      </c>
      <c r="U20" s="35">
        <v>50000</v>
      </c>
      <c r="V20" s="11" t="str">
        <f t="shared" si="6"/>
        <v>NO</v>
      </c>
      <c r="W20" s="19" t="str">
        <f t="shared" si="7"/>
        <v>SI</v>
      </c>
      <c r="X20" s="12" t="s">
        <v>35</v>
      </c>
      <c r="Y20" s="11" t="str">
        <f t="shared" si="8"/>
        <v>SI</v>
      </c>
      <c r="Z20" s="29" t="s">
        <v>127</v>
      </c>
      <c r="AA20" s="11" t="str">
        <f t="shared" si="9"/>
        <v>NO</v>
      </c>
      <c r="AB20" s="35">
        <v>84903</v>
      </c>
      <c r="AC20" s="11" t="str">
        <f t="shared" si="10"/>
        <v>NO</v>
      </c>
      <c r="AD20" s="19" t="str">
        <f t="shared" si="11"/>
        <v>NO</v>
      </c>
      <c r="AE20" s="20" t="s">
        <v>35</v>
      </c>
      <c r="AF20" s="11" t="str">
        <f t="shared" si="12"/>
        <v>SI</v>
      </c>
      <c r="AG20" s="11" t="s">
        <v>36</v>
      </c>
      <c r="AH20" s="11" t="str">
        <f t="shared" si="13"/>
        <v>SI</v>
      </c>
      <c r="AI20" s="29">
        <v>93300</v>
      </c>
      <c r="AJ20" s="11" t="str">
        <f t="shared" si="14"/>
        <v>NO</v>
      </c>
      <c r="AK20" s="19" t="str">
        <f t="shared" si="15"/>
        <v>NO</v>
      </c>
    </row>
    <row r="21" spans="2:37" ht="156" x14ac:dyDescent="0.3">
      <c r="B21" s="7">
        <v>18</v>
      </c>
      <c r="C21" s="7" t="s">
        <v>37</v>
      </c>
      <c r="D21" s="7" t="s">
        <v>38</v>
      </c>
      <c r="E21" s="7" t="s">
        <v>11</v>
      </c>
      <c r="F21" s="7">
        <v>3</v>
      </c>
      <c r="G21" s="7" t="s">
        <v>12</v>
      </c>
      <c r="H21" s="6">
        <v>258800</v>
      </c>
      <c r="I21" s="17">
        <v>776400</v>
      </c>
      <c r="J21" s="20" t="s">
        <v>37</v>
      </c>
      <c r="K21" s="11" t="str">
        <f t="shared" si="0"/>
        <v>SI</v>
      </c>
      <c r="L21" s="11" t="s">
        <v>38</v>
      </c>
      <c r="M21" s="11" t="str">
        <f t="shared" si="1"/>
        <v>SI</v>
      </c>
      <c r="N21" s="29">
        <v>250000</v>
      </c>
      <c r="O21" s="11" t="str">
        <f t="shared" si="2"/>
        <v>NO</v>
      </c>
      <c r="P21" s="19" t="str">
        <f t="shared" si="3"/>
        <v>NO</v>
      </c>
      <c r="Q21" s="32" t="s">
        <v>37</v>
      </c>
      <c r="R21" s="11" t="str">
        <f t="shared" si="4"/>
        <v>SI</v>
      </c>
      <c r="S21" s="7" t="s">
        <v>38</v>
      </c>
      <c r="T21" s="11" t="str">
        <f t="shared" si="5"/>
        <v>SI</v>
      </c>
      <c r="U21" s="35">
        <v>220000</v>
      </c>
      <c r="V21" s="11" t="str">
        <f t="shared" si="6"/>
        <v>NO</v>
      </c>
      <c r="W21" s="19" t="str">
        <f t="shared" si="7"/>
        <v>NO</v>
      </c>
      <c r="X21" s="12" t="s">
        <v>128</v>
      </c>
      <c r="Y21" s="11" t="str">
        <f t="shared" si="8"/>
        <v>NO</v>
      </c>
      <c r="Z21" s="29" t="s">
        <v>129</v>
      </c>
      <c r="AA21" s="11" t="str">
        <f t="shared" si="9"/>
        <v>NO</v>
      </c>
      <c r="AB21" s="35">
        <v>235508</v>
      </c>
      <c r="AC21" s="11" t="str">
        <f t="shared" si="10"/>
        <v>NO</v>
      </c>
      <c r="AD21" s="19" t="str">
        <f t="shared" si="11"/>
        <v>NO</v>
      </c>
      <c r="AE21" s="20" t="s">
        <v>37</v>
      </c>
      <c r="AF21" s="11" t="str">
        <f t="shared" si="12"/>
        <v>SI</v>
      </c>
      <c r="AG21" s="11" t="s">
        <v>38</v>
      </c>
      <c r="AH21" s="11" t="str">
        <f t="shared" si="13"/>
        <v>SI</v>
      </c>
      <c r="AI21" s="29">
        <v>258800</v>
      </c>
      <c r="AJ21" s="11" t="str">
        <f t="shared" si="14"/>
        <v>NO</v>
      </c>
      <c r="AK21" s="19" t="str">
        <f t="shared" si="15"/>
        <v>NO</v>
      </c>
    </row>
    <row r="22" spans="2:37" ht="51" customHeight="1" x14ac:dyDescent="0.3">
      <c r="B22" s="7">
        <v>19</v>
      </c>
      <c r="C22" s="7" t="s">
        <v>39</v>
      </c>
      <c r="D22" s="7" t="s">
        <v>40</v>
      </c>
      <c r="E22" s="7" t="s">
        <v>11</v>
      </c>
      <c r="F22" s="7">
        <v>6</v>
      </c>
      <c r="G22" s="7" t="s">
        <v>12</v>
      </c>
      <c r="H22" s="6">
        <v>43334</v>
      </c>
      <c r="I22" s="17">
        <v>260004</v>
      </c>
      <c r="J22" s="20" t="s">
        <v>39</v>
      </c>
      <c r="K22" s="11" t="str">
        <f t="shared" si="0"/>
        <v>SI</v>
      </c>
      <c r="L22" s="11" t="s">
        <v>40</v>
      </c>
      <c r="M22" s="11" t="str">
        <f t="shared" si="1"/>
        <v>SI</v>
      </c>
      <c r="N22" s="29">
        <v>40000</v>
      </c>
      <c r="O22" s="11" t="str">
        <f t="shared" si="2"/>
        <v>NO</v>
      </c>
      <c r="P22" s="19" t="str">
        <f t="shared" si="3"/>
        <v>NO</v>
      </c>
      <c r="Q22" s="32" t="s">
        <v>39</v>
      </c>
      <c r="R22" s="11" t="str">
        <f t="shared" si="4"/>
        <v>SI</v>
      </c>
      <c r="S22" s="7" t="s">
        <v>40</v>
      </c>
      <c r="T22" s="11" t="str">
        <f t="shared" si="5"/>
        <v>SI</v>
      </c>
      <c r="U22" s="35">
        <v>40000</v>
      </c>
      <c r="V22" s="11" t="str">
        <f t="shared" si="6"/>
        <v>NO</v>
      </c>
      <c r="W22" s="19" t="str">
        <f t="shared" si="7"/>
        <v>NO</v>
      </c>
      <c r="X22" s="12" t="s">
        <v>39</v>
      </c>
      <c r="Y22" s="11" t="str">
        <f t="shared" si="8"/>
        <v>SI</v>
      </c>
      <c r="Z22" s="29" t="s">
        <v>40</v>
      </c>
      <c r="AA22" s="11" t="str">
        <f t="shared" si="9"/>
        <v>SI</v>
      </c>
      <c r="AB22" s="35">
        <v>39433</v>
      </c>
      <c r="AC22" s="11" t="str">
        <f t="shared" si="10"/>
        <v>NO</v>
      </c>
      <c r="AD22" s="19" t="str">
        <f t="shared" si="11"/>
        <v>NO</v>
      </c>
      <c r="AE22" s="20" t="s">
        <v>39</v>
      </c>
      <c r="AF22" s="11" t="str">
        <f t="shared" si="12"/>
        <v>SI</v>
      </c>
      <c r="AG22" s="11" t="s">
        <v>40</v>
      </c>
      <c r="AH22" s="11" t="str">
        <f t="shared" si="13"/>
        <v>SI</v>
      </c>
      <c r="AI22" s="29">
        <v>43334</v>
      </c>
      <c r="AJ22" s="11" t="str">
        <f t="shared" si="14"/>
        <v>NO</v>
      </c>
      <c r="AK22" s="19" t="str">
        <f t="shared" si="15"/>
        <v>NO</v>
      </c>
    </row>
    <row r="23" spans="2:37" ht="31.2" x14ac:dyDescent="0.3">
      <c r="B23" s="7">
        <v>20</v>
      </c>
      <c r="C23" s="7" t="s">
        <v>41</v>
      </c>
      <c r="D23" s="7" t="s">
        <v>101</v>
      </c>
      <c r="E23" s="7" t="s">
        <v>11</v>
      </c>
      <c r="F23" s="7">
        <v>20</v>
      </c>
      <c r="G23" s="7" t="s">
        <v>12</v>
      </c>
      <c r="H23" s="6">
        <v>1438</v>
      </c>
      <c r="I23" s="17">
        <v>28760</v>
      </c>
      <c r="J23" s="20" t="s">
        <v>41</v>
      </c>
      <c r="K23" s="11" t="str">
        <f t="shared" si="0"/>
        <v>SI</v>
      </c>
      <c r="L23" s="11" t="s">
        <v>101</v>
      </c>
      <c r="M23" s="11" t="str">
        <f t="shared" si="1"/>
        <v>SI</v>
      </c>
      <c r="N23" s="29">
        <v>1200</v>
      </c>
      <c r="O23" s="11" t="str">
        <f t="shared" si="2"/>
        <v>NO</v>
      </c>
      <c r="P23" s="19" t="str">
        <f t="shared" si="3"/>
        <v>NO</v>
      </c>
      <c r="Q23" s="32" t="s">
        <v>41</v>
      </c>
      <c r="R23" s="11" t="str">
        <f t="shared" si="4"/>
        <v>SI</v>
      </c>
      <c r="S23" s="7" t="s">
        <v>101</v>
      </c>
      <c r="T23" s="11" t="str">
        <f t="shared" si="5"/>
        <v>SI</v>
      </c>
      <c r="U23" s="35">
        <v>1400</v>
      </c>
      <c r="V23" s="11" t="str">
        <f t="shared" si="6"/>
        <v>NO</v>
      </c>
      <c r="W23" s="19" t="str">
        <f t="shared" si="7"/>
        <v>NO</v>
      </c>
      <c r="X23" s="12" t="s">
        <v>41</v>
      </c>
      <c r="Y23" s="11" t="str">
        <f t="shared" si="8"/>
        <v>SI</v>
      </c>
      <c r="Z23" s="29" t="s">
        <v>130</v>
      </c>
      <c r="AA23" s="11" t="str">
        <f t="shared" si="9"/>
        <v>NO</v>
      </c>
      <c r="AB23" s="35">
        <v>1308</v>
      </c>
      <c r="AC23" s="11" t="str">
        <f t="shared" si="10"/>
        <v>NO</v>
      </c>
      <c r="AD23" s="19" t="str">
        <f t="shared" si="11"/>
        <v>NO</v>
      </c>
      <c r="AE23" s="20" t="s">
        <v>41</v>
      </c>
      <c r="AF23" s="11" t="str">
        <f t="shared" si="12"/>
        <v>SI</v>
      </c>
      <c r="AG23" s="11" t="s">
        <v>101</v>
      </c>
      <c r="AH23" s="11" t="str">
        <f t="shared" si="13"/>
        <v>SI</v>
      </c>
      <c r="AI23" s="29">
        <v>1438</v>
      </c>
      <c r="AJ23" s="11" t="str">
        <f t="shared" si="14"/>
        <v>NO</v>
      </c>
      <c r="AK23" s="19" t="str">
        <f t="shared" si="15"/>
        <v>NO</v>
      </c>
    </row>
    <row r="24" spans="2:37" ht="15.6" customHeight="1" x14ac:dyDescent="0.3">
      <c r="B24" s="7">
        <v>21</v>
      </c>
      <c r="C24" s="7" t="s">
        <v>42</v>
      </c>
      <c r="D24" s="7" t="s">
        <v>102</v>
      </c>
      <c r="E24" s="7" t="s">
        <v>11</v>
      </c>
      <c r="F24" s="7">
        <v>20</v>
      </c>
      <c r="G24" s="7" t="s">
        <v>12</v>
      </c>
      <c r="H24" s="6">
        <v>13042</v>
      </c>
      <c r="I24" s="17">
        <v>260840</v>
      </c>
      <c r="J24" s="20" t="s">
        <v>42</v>
      </c>
      <c r="K24" s="11" t="str">
        <f t="shared" si="0"/>
        <v>SI</v>
      </c>
      <c r="L24" s="11" t="s">
        <v>102</v>
      </c>
      <c r="M24" s="11" t="str">
        <f t="shared" si="1"/>
        <v>SI</v>
      </c>
      <c r="N24" s="29">
        <v>13000</v>
      </c>
      <c r="O24" s="11" t="str">
        <f t="shared" si="2"/>
        <v>NO</v>
      </c>
      <c r="P24" s="19" t="str">
        <f t="shared" si="3"/>
        <v>NO</v>
      </c>
      <c r="Q24" s="32" t="s">
        <v>42</v>
      </c>
      <c r="R24" s="11" t="str">
        <f t="shared" si="4"/>
        <v>SI</v>
      </c>
      <c r="S24" s="7" t="s">
        <v>102</v>
      </c>
      <c r="T24" s="11" t="str">
        <f t="shared" si="5"/>
        <v>SI</v>
      </c>
      <c r="U24" s="35">
        <v>12000</v>
      </c>
      <c r="V24" s="11" t="str">
        <f t="shared" si="6"/>
        <v>NO</v>
      </c>
      <c r="W24" s="19" t="str">
        <f t="shared" si="7"/>
        <v>NO</v>
      </c>
      <c r="X24" s="12" t="s">
        <v>42</v>
      </c>
      <c r="Y24" s="11" t="str">
        <f t="shared" si="8"/>
        <v>SI</v>
      </c>
      <c r="Z24" s="29" t="s">
        <v>102</v>
      </c>
      <c r="AA24" s="11" t="str">
        <f t="shared" si="9"/>
        <v>SI</v>
      </c>
      <c r="AB24" s="35">
        <v>11868</v>
      </c>
      <c r="AC24" s="11" t="str">
        <f t="shared" si="10"/>
        <v>NO</v>
      </c>
      <c r="AD24" s="19" t="str">
        <f t="shared" si="11"/>
        <v>NO</v>
      </c>
      <c r="AE24" s="20" t="s">
        <v>42</v>
      </c>
      <c r="AF24" s="11" t="str">
        <f t="shared" si="12"/>
        <v>SI</v>
      </c>
      <c r="AG24" s="11" t="s">
        <v>102</v>
      </c>
      <c r="AH24" s="11" t="str">
        <f t="shared" si="13"/>
        <v>SI</v>
      </c>
      <c r="AI24" s="29">
        <v>13042</v>
      </c>
      <c r="AJ24" s="11" t="str">
        <f t="shared" si="14"/>
        <v>NO</v>
      </c>
      <c r="AK24" s="19" t="str">
        <f t="shared" si="15"/>
        <v>NO</v>
      </c>
    </row>
    <row r="25" spans="2:37" ht="46.8" x14ac:dyDescent="0.3">
      <c r="B25" s="7">
        <v>22</v>
      </c>
      <c r="C25" s="7" t="s">
        <v>43</v>
      </c>
      <c r="D25" s="7" t="s">
        <v>44</v>
      </c>
      <c r="E25" s="7" t="s">
        <v>11</v>
      </c>
      <c r="F25" s="7">
        <v>10</v>
      </c>
      <c r="G25" s="7" t="s">
        <v>12</v>
      </c>
      <c r="H25" s="6">
        <v>40966</v>
      </c>
      <c r="I25" s="17">
        <v>409660</v>
      </c>
      <c r="J25" s="20" t="s">
        <v>43</v>
      </c>
      <c r="K25" s="11" t="str">
        <f t="shared" si="0"/>
        <v>SI</v>
      </c>
      <c r="L25" s="11" t="s">
        <v>44</v>
      </c>
      <c r="M25" s="11" t="str">
        <f t="shared" si="1"/>
        <v>SI</v>
      </c>
      <c r="N25" s="29">
        <v>40000</v>
      </c>
      <c r="O25" s="11" t="str">
        <f t="shared" si="2"/>
        <v>NO</v>
      </c>
      <c r="P25" s="19" t="str">
        <f t="shared" si="3"/>
        <v>NO</v>
      </c>
      <c r="Q25" s="32" t="s">
        <v>43</v>
      </c>
      <c r="R25" s="11" t="str">
        <f t="shared" si="4"/>
        <v>SI</v>
      </c>
      <c r="S25" s="7" t="s">
        <v>44</v>
      </c>
      <c r="T25" s="11" t="str">
        <f t="shared" si="5"/>
        <v>SI</v>
      </c>
      <c r="U25" s="35">
        <v>40000</v>
      </c>
      <c r="V25" s="11" t="str">
        <f t="shared" si="6"/>
        <v>NO</v>
      </c>
      <c r="W25" s="19" t="str">
        <f t="shared" si="7"/>
        <v>NO</v>
      </c>
      <c r="X25" s="12" t="s">
        <v>43</v>
      </c>
      <c r="Y25" s="11" t="str">
        <f t="shared" si="8"/>
        <v>SI</v>
      </c>
      <c r="Z25" s="29" t="s">
        <v>131</v>
      </c>
      <c r="AA25" s="11" t="str">
        <f t="shared" si="9"/>
        <v>NO</v>
      </c>
      <c r="AB25" s="35">
        <v>37279</v>
      </c>
      <c r="AC25" s="11" t="str">
        <f t="shared" si="10"/>
        <v>NO</v>
      </c>
      <c r="AD25" s="19" t="str">
        <f t="shared" si="11"/>
        <v>NO</v>
      </c>
      <c r="AE25" s="20" t="s">
        <v>43</v>
      </c>
      <c r="AF25" s="11" t="str">
        <f t="shared" si="12"/>
        <v>SI</v>
      </c>
      <c r="AG25" s="11" t="s">
        <v>44</v>
      </c>
      <c r="AH25" s="11" t="str">
        <f t="shared" si="13"/>
        <v>SI</v>
      </c>
      <c r="AI25" s="29">
        <v>40966</v>
      </c>
      <c r="AJ25" s="11" t="str">
        <f t="shared" si="14"/>
        <v>NO</v>
      </c>
      <c r="AK25" s="19" t="str">
        <f t="shared" si="15"/>
        <v>NO</v>
      </c>
    </row>
    <row r="26" spans="2:37" ht="15.6" customHeight="1" x14ac:dyDescent="0.3">
      <c r="B26" s="7">
        <v>23</v>
      </c>
      <c r="C26" s="7" t="s">
        <v>45</v>
      </c>
      <c r="D26" s="7" t="s">
        <v>46</v>
      </c>
      <c r="E26" s="7" t="s">
        <v>11</v>
      </c>
      <c r="F26" s="7">
        <v>50</v>
      </c>
      <c r="G26" s="7" t="s">
        <v>12</v>
      </c>
      <c r="H26" s="6">
        <v>5298</v>
      </c>
      <c r="I26" s="17">
        <v>264900</v>
      </c>
      <c r="J26" s="20" t="s">
        <v>45</v>
      </c>
      <c r="K26" s="11" t="str">
        <f t="shared" si="0"/>
        <v>SI</v>
      </c>
      <c r="L26" s="11" t="s">
        <v>105</v>
      </c>
      <c r="M26" s="11" t="str">
        <f t="shared" si="1"/>
        <v>NO</v>
      </c>
      <c r="N26" s="29">
        <v>5000</v>
      </c>
      <c r="O26" s="11" t="str">
        <f t="shared" si="2"/>
        <v>NO</v>
      </c>
      <c r="P26" s="19" t="str">
        <f t="shared" si="3"/>
        <v>NO</v>
      </c>
      <c r="Q26" s="32" t="s">
        <v>45</v>
      </c>
      <c r="R26" s="11" t="str">
        <f t="shared" si="4"/>
        <v>SI</v>
      </c>
      <c r="S26" s="7" t="s">
        <v>46</v>
      </c>
      <c r="T26" s="11" t="str">
        <f t="shared" si="5"/>
        <v>SI</v>
      </c>
      <c r="U26" s="35">
        <v>5000</v>
      </c>
      <c r="V26" s="11" t="str">
        <f t="shared" si="6"/>
        <v>NO</v>
      </c>
      <c r="W26" s="19" t="str">
        <f t="shared" si="7"/>
        <v>NO</v>
      </c>
      <c r="X26" s="12" t="s">
        <v>45</v>
      </c>
      <c r="Y26" s="11" t="str">
        <f t="shared" si="8"/>
        <v>SI</v>
      </c>
      <c r="Z26" s="29" t="s">
        <v>132</v>
      </c>
      <c r="AA26" s="11" t="str">
        <f t="shared" si="9"/>
        <v>NO</v>
      </c>
      <c r="AB26" s="35">
        <v>4821</v>
      </c>
      <c r="AC26" s="11" t="str">
        <f t="shared" si="10"/>
        <v>NO</v>
      </c>
      <c r="AD26" s="19" t="str">
        <f t="shared" si="11"/>
        <v>NO</v>
      </c>
      <c r="AE26" s="20" t="s">
        <v>45</v>
      </c>
      <c r="AF26" s="11" t="str">
        <f t="shared" si="12"/>
        <v>SI</v>
      </c>
      <c r="AG26" s="11" t="s">
        <v>46</v>
      </c>
      <c r="AH26" s="11" t="str">
        <f t="shared" si="13"/>
        <v>SI</v>
      </c>
      <c r="AI26" s="29">
        <v>5298</v>
      </c>
      <c r="AJ26" s="11" t="str">
        <f t="shared" si="14"/>
        <v>NO</v>
      </c>
      <c r="AK26" s="19" t="str">
        <f t="shared" si="15"/>
        <v>NO</v>
      </c>
    </row>
    <row r="27" spans="2:37" ht="15.6" customHeight="1" x14ac:dyDescent="0.3">
      <c r="B27" s="7">
        <v>24</v>
      </c>
      <c r="C27" s="7" t="s">
        <v>47</v>
      </c>
      <c r="D27" s="7" t="s">
        <v>48</v>
      </c>
      <c r="E27" s="7" t="s">
        <v>11</v>
      </c>
      <c r="F27" s="7">
        <v>20</v>
      </c>
      <c r="G27" s="7" t="s">
        <v>12</v>
      </c>
      <c r="H27" s="6">
        <v>52043</v>
      </c>
      <c r="I27" s="17">
        <v>1040860</v>
      </c>
      <c r="J27" s="20" t="s">
        <v>47</v>
      </c>
      <c r="K27" s="11" t="str">
        <f t="shared" si="0"/>
        <v>SI</v>
      </c>
      <c r="L27" s="11" t="s">
        <v>48</v>
      </c>
      <c r="M27" s="11" t="str">
        <f t="shared" si="1"/>
        <v>SI</v>
      </c>
      <c r="N27" s="29">
        <v>52000</v>
      </c>
      <c r="O27" s="11" t="str">
        <f t="shared" si="2"/>
        <v>NO</v>
      </c>
      <c r="P27" s="19" t="str">
        <f t="shared" si="3"/>
        <v>NO</v>
      </c>
      <c r="Q27" s="32" t="s">
        <v>47</v>
      </c>
      <c r="R27" s="11" t="str">
        <f t="shared" si="4"/>
        <v>SI</v>
      </c>
      <c r="S27" s="7" t="s">
        <v>48</v>
      </c>
      <c r="T27" s="11" t="str">
        <f t="shared" si="5"/>
        <v>SI</v>
      </c>
      <c r="U27" s="35">
        <v>45000</v>
      </c>
      <c r="V27" s="11" t="str">
        <f t="shared" si="6"/>
        <v>NO</v>
      </c>
      <c r="W27" s="19" t="str">
        <f t="shared" si="7"/>
        <v>NO</v>
      </c>
      <c r="X27" s="12" t="s">
        <v>47</v>
      </c>
      <c r="Y27" s="11" t="str">
        <f t="shared" si="8"/>
        <v>SI</v>
      </c>
      <c r="Z27" s="29" t="s">
        <v>133</v>
      </c>
      <c r="AA27" s="11" t="str">
        <f t="shared" si="9"/>
        <v>NO</v>
      </c>
      <c r="AB27" s="35">
        <v>47359</v>
      </c>
      <c r="AC27" s="11" t="str">
        <f t="shared" si="10"/>
        <v>NO</v>
      </c>
      <c r="AD27" s="19" t="str">
        <f t="shared" si="11"/>
        <v>NO</v>
      </c>
      <c r="AE27" s="20" t="s">
        <v>47</v>
      </c>
      <c r="AF27" s="11" t="str">
        <f t="shared" si="12"/>
        <v>SI</v>
      </c>
      <c r="AG27" s="11" t="s">
        <v>48</v>
      </c>
      <c r="AH27" s="11" t="str">
        <f t="shared" si="13"/>
        <v>SI</v>
      </c>
      <c r="AI27" s="29">
        <v>52043</v>
      </c>
      <c r="AJ27" s="11" t="str">
        <f t="shared" si="14"/>
        <v>NO</v>
      </c>
      <c r="AK27" s="19" t="str">
        <f t="shared" si="15"/>
        <v>NO</v>
      </c>
    </row>
    <row r="28" spans="2:37" ht="31.2" x14ac:dyDescent="0.3">
      <c r="B28" s="7">
        <v>25</v>
      </c>
      <c r="C28" s="7" t="s">
        <v>49</v>
      </c>
      <c r="D28" s="7" t="s">
        <v>103</v>
      </c>
      <c r="E28" s="7" t="s">
        <v>11</v>
      </c>
      <c r="F28" s="7">
        <v>10</v>
      </c>
      <c r="G28" s="7" t="s">
        <v>12</v>
      </c>
      <c r="H28" s="6">
        <v>94703</v>
      </c>
      <c r="I28" s="17">
        <v>947030</v>
      </c>
      <c r="J28" s="20" t="s">
        <v>49</v>
      </c>
      <c r="K28" s="11" t="str">
        <f t="shared" si="0"/>
        <v>SI</v>
      </c>
      <c r="L28" s="11" t="s">
        <v>103</v>
      </c>
      <c r="M28" s="11" t="str">
        <f t="shared" si="1"/>
        <v>SI</v>
      </c>
      <c r="N28" s="29">
        <v>94000</v>
      </c>
      <c r="O28" s="11" t="str">
        <f t="shared" si="2"/>
        <v>NO</v>
      </c>
      <c r="P28" s="19" t="str">
        <f t="shared" si="3"/>
        <v>NO</v>
      </c>
      <c r="Q28" s="32" t="s">
        <v>49</v>
      </c>
      <c r="R28" s="11" t="str">
        <f t="shared" si="4"/>
        <v>SI</v>
      </c>
      <c r="S28" s="7" t="s">
        <v>103</v>
      </c>
      <c r="T28" s="11" t="str">
        <f t="shared" si="5"/>
        <v>SI</v>
      </c>
      <c r="U28" s="35">
        <v>54000</v>
      </c>
      <c r="V28" s="11" t="str">
        <f t="shared" si="6"/>
        <v>NO</v>
      </c>
      <c r="W28" s="19" t="str">
        <f t="shared" si="7"/>
        <v>SI</v>
      </c>
      <c r="X28" s="12" t="s">
        <v>49</v>
      </c>
      <c r="Y28" s="11" t="str">
        <f t="shared" si="8"/>
        <v>SI</v>
      </c>
      <c r="Z28" s="29" t="s">
        <v>103</v>
      </c>
      <c r="AA28" s="11" t="str">
        <f t="shared" si="9"/>
        <v>SI</v>
      </c>
      <c r="AB28" s="35">
        <v>86179</v>
      </c>
      <c r="AC28" s="11" t="str">
        <f t="shared" si="10"/>
        <v>NO</v>
      </c>
      <c r="AD28" s="19" t="str">
        <f t="shared" si="11"/>
        <v>NO</v>
      </c>
      <c r="AE28" s="20" t="s">
        <v>49</v>
      </c>
      <c r="AF28" s="11" t="str">
        <f t="shared" si="12"/>
        <v>SI</v>
      </c>
      <c r="AG28" s="11" t="s">
        <v>103</v>
      </c>
      <c r="AH28" s="11" t="str">
        <f t="shared" si="13"/>
        <v>SI</v>
      </c>
      <c r="AI28" s="29">
        <v>94703</v>
      </c>
      <c r="AJ28" s="11" t="str">
        <f t="shared" si="14"/>
        <v>NO</v>
      </c>
      <c r="AK28" s="19" t="str">
        <f t="shared" si="15"/>
        <v>NO</v>
      </c>
    </row>
    <row r="29" spans="2:37" ht="62.4" x14ac:dyDescent="0.3">
      <c r="B29" s="7">
        <v>26</v>
      </c>
      <c r="C29" s="7" t="s">
        <v>50</v>
      </c>
      <c r="D29" s="7" t="s">
        <v>51</v>
      </c>
      <c r="E29" s="7" t="s">
        <v>20</v>
      </c>
      <c r="F29" s="7">
        <v>20</v>
      </c>
      <c r="G29" s="7" t="s">
        <v>12</v>
      </c>
      <c r="H29" s="6">
        <v>29861</v>
      </c>
      <c r="I29" s="17">
        <v>597220</v>
      </c>
      <c r="J29" s="20" t="s">
        <v>50</v>
      </c>
      <c r="K29" s="11" t="str">
        <f t="shared" si="0"/>
        <v>SI</v>
      </c>
      <c r="L29" s="11" t="s">
        <v>106</v>
      </c>
      <c r="M29" s="11" t="str">
        <f t="shared" si="1"/>
        <v>NO</v>
      </c>
      <c r="N29" s="29">
        <v>29000</v>
      </c>
      <c r="O29" s="11" t="str">
        <f t="shared" si="2"/>
        <v>NO</v>
      </c>
      <c r="P29" s="19" t="str">
        <f t="shared" si="3"/>
        <v>NO</v>
      </c>
      <c r="Q29" s="32" t="s">
        <v>50</v>
      </c>
      <c r="R29" s="11" t="str">
        <f t="shared" si="4"/>
        <v>SI</v>
      </c>
      <c r="S29" s="7" t="s">
        <v>51</v>
      </c>
      <c r="T29" s="11" t="str">
        <f t="shared" si="5"/>
        <v>SI</v>
      </c>
      <c r="U29" s="35">
        <v>24000</v>
      </c>
      <c r="V29" s="11" t="str">
        <f t="shared" si="6"/>
        <v>NO</v>
      </c>
      <c r="W29" s="19" t="str">
        <f t="shared" si="7"/>
        <v>NO</v>
      </c>
      <c r="X29" s="12" t="s">
        <v>134</v>
      </c>
      <c r="Y29" s="11" t="str">
        <f t="shared" si="8"/>
        <v>NO</v>
      </c>
      <c r="Z29" s="29" t="s">
        <v>135</v>
      </c>
      <c r="AA29" s="11" t="str">
        <f t="shared" si="9"/>
        <v>NO</v>
      </c>
      <c r="AB29" s="35">
        <v>7000</v>
      </c>
      <c r="AC29" s="11" t="str">
        <f t="shared" si="10"/>
        <v>NO</v>
      </c>
      <c r="AD29" s="19" t="str">
        <f t="shared" si="11"/>
        <v>SI</v>
      </c>
      <c r="AE29" s="20" t="s">
        <v>50</v>
      </c>
      <c r="AF29" s="11" t="str">
        <f t="shared" si="12"/>
        <v>SI</v>
      </c>
      <c r="AG29" s="11" t="s">
        <v>51</v>
      </c>
      <c r="AH29" s="11" t="str">
        <f t="shared" si="13"/>
        <v>SI</v>
      </c>
      <c r="AI29" s="29">
        <v>29861</v>
      </c>
      <c r="AJ29" s="11" t="str">
        <f t="shared" si="14"/>
        <v>NO</v>
      </c>
      <c r="AK29" s="19" t="str">
        <f t="shared" si="15"/>
        <v>NO</v>
      </c>
    </row>
    <row r="30" spans="2:37" ht="409.5" customHeight="1" x14ac:dyDescent="0.3">
      <c r="B30" s="7">
        <v>27</v>
      </c>
      <c r="C30" s="7" t="s">
        <v>52</v>
      </c>
      <c r="D30" s="7" t="s">
        <v>53</v>
      </c>
      <c r="E30" s="7" t="s">
        <v>11</v>
      </c>
      <c r="F30" s="7">
        <v>6</v>
      </c>
      <c r="G30" s="7" t="s">
        <v>12</v>
      </c>
      <c r="H30" s="6">
        <v>14677</v>
      </c>
      <c r="I30" s="17">
        <v>88062</v>
      </c>
      <c r="J30" s="20" t="s">
        <v>52</v>
      </c>
      <c r="K30" s="11" t="str">
        <f t="shared" si="0"/>
        <v>SI</v>
      </c>
      <c r="L30" s="11" t="s">
        <v>107</v>
      </c>
      <c r="M30" s="11" t="str">
        <f t="shared" si="1"/>
        <v>NO</v>
      </c>
      <c r="N30" s="29">
        <v>14000</v>
      </c>
      <c r="O30" s="11" t="str">
        <f t="shared" si="2"/>
        <v>NO</v>
      </c>
      <c r="P30" s="19" t="str">
        <f t="shared" si="3"/>
        <v>NO</v>
      </c>
      <c r="Q30" s="32" t="s">
        <v>52</v>
      </c>
      <c r="R30" s="11" t="str">
        <f t="shared" si="4"/>
        <v>SI</v>
      </c>
      <c r="S30" s="7" t="s">
        <v>53</v>
      </c>
      <c r="T30" s="11" t="str">
        <f t="shared" si="5"/>
        <v>SI</v>
      </c>
      <c r="U30" s="35">
        <v>14000</v>
      </c>
      <c r="V30" s="11" t="str">
        <f t="shared" si="6"/>
        <v>NO</v>
      </c>
      <c r="W30" s="19" t="str">
        <f t="shared" si="7"/>
        <v>NO</v>
      </c>
      <c r="X30" s="12" t="s">
        <v>52</v>
      </c>
      <c r="Y30" s="11" t="str">
        <f t="shared" si="8"/>
        <v>SI</v>
      </c>
      <c r="Z30" s="7" t="s">
        <v>53</v>
      </c>
      <c r="AA30" s="11" t="str">
        <f t="shared" si="9"/>
        <v>SI</v>
      </c>
      <c r="AB30" s="35">
        <v>13356</v>
      </c>
      <c r="AC30" s="11" t="str">
        <f t="shared" si="10"/>
        <v>NO</v>
      </c>
      <c r="AD30" s="19" t="str">
        <f t="shared" si="11"/>
        <v>NO</v>
      </c>
      <c r="AE30" s="20" t="s">
        <v>52</v>
      </c>
      <c r="AF30" s="11" t="str">
        <f t="shared" si="12"/>
        <v>SI</v>
      </c>
      <c r="AG30" s="11" t="s">
        <v>53</v>
      </c>
      <c r="AH30" s="11" t="str">
        <f t="shared" si="13"/>
        <v>SI</v>
      </c>
      <c r="AI30" s="29">
        <v>14677</v>
      </c>
      <c r="AJ30" s="11" t="str">
        <f t="shared" si="14"/>
        <v>NO</v>
      </c>
      <c r="AK30" s="19" t="str">
        <f t="shared" si="15"/>
        <v>NO</v>
      </c>
    </row>
    <row r="31" spans="2:37" ht="109.2" x14ac:dyDescent="0.3">
      <c r="B31" s="7">
        <v>28</v>
      </c>
      <c r="C31" s="7" t="s">
        <v>54</v>
      </c>
      <c r="D31" s="7" t="s">
        <v>55</v>
      </c>
      <c r="E31" s="7" t="s">
        <v>11</v>
      </c>
      <c r="F31" s="7">
        <v>6</v>
      </c>
      <c r="G31" s="7" t="s">
        <v>12</v>
      </c>
      <c r="H31" s="6">
        <v>113050</v>
      </c>
      <c r="I31" s="17">
        <v>678300</v>
      </c>
      <c r="J31" s="20" t="s">
        <v>54</v>
      </c>
      <c r="K31" s="11" t="str">
        <f t="shared" si="0"/>
        <v>SI</v>
      </c>
      <c r="L31" s="11" t="s">
        <v>108</v>
      </c>
      <c r="M31" s="11" t="str">
        <f t="shared" si="1"/>
        <v>NO</v>
      </c>
      <c r="N31" s="29">
        <v>113000</v>
      </c>
      <c r="O31" s="11" t="str">
        <f t="shared" si="2"/>
        <v>NO</v>
      </c>
      <c r="P31" s="19" t="str">
        <f t="shared" si="3"/>
        <v>NO</v>
      </c>
      <c r="Q31" s="32" t="s">
        <v>54</v>
      </c>
      <c r="R31" s="11" t="str">
        <f t="shared" si="4"/>
        <v>SI</v>
      </c>
      <c r="S31" s="7" t="s">
        <v>55</v>
      </c>
      <c r="T31" s="11" t="str">
        <f t="shared" si="5"/>
        <v>SI</v>
      </c>
      <c r="U31" s="35">
        <v>112000</v>
      </c>
      <c r="V31" s="11" t="str">
        <f t="shared" si="6"/>
        <v>NO</v>
      </c>
      <c r="W31" s="19" t="str">
        <f t="shared" si="7"/>
        <v>NO</v>
      </c>
      <c r="X31" s="12" t="s">
        <v>54</v>
      </c>
      <c r="Y31" s="11" t="str">
        <f t="shared" si="8"/>
        <v>SI</v>
      </c>
      <c r="Z31" s="29" t="s">
        <v>55</v>
      </c>
      <c r="AA31" s="11" t="str">
        <f t="shared" si="9"/>
        <v>SI</v>
      </c>
      <c r="AB31" s="35">
        <v>102875</v>
      </c>
      <c r="AC31" s="11" t="str">
        <f t="shared" si="10"/>
        <v>NO</v>
      </c>
      <c r="AD31" s="19" t="str">
        <f t="shared" si="11"/>
        <v>NO</v>
      </c>
      <c r="AE31" s="20" t="s">
        <v>54</v>
      </c>
      <c r="AF31" s="11" t="str">
        <f t="shared" si="12"/>
        <v>SI</v>
      </c>
      <c r="AG31" s="11" t="s">
        <v>55</v>
      </c>
      <c r="AH31" s="11" t="str">
        <f t="shared" si="13"/>
        <v>SI</v>
      </c>
      <c r="AI31" s="29">
        <v>113050</v>
      </c>
      <c r="AJ31" s="11" t="str">
        <f t="shared" si="14"/>
        <v>NO</v>
      </c>
      <c r="AK31" s="19" t="str">
        <f t="shared" si="15"/>
        <v>NO</v>
      </c>
    </row>
    <row r="32" spans="2:37" ht="31.2" x14ac:dyDescent="0.3">
      <c r="B32" s="7">
        <v>29</v>
      </c>
      <c r="C32" s="7" t="s">
        <v>56</v>
      </c>
      <c r="D32" s="7" t="s">
        <v>57</v>
      </c>
      <c r="E32" s="7" t="s">
        <v>11</v>
      </c>
      <c r="F32" s="7">
        <v>50</v>
      </c>
      <c r="G32" s="7" t="s">
        <v>12</v>
      </c>
      <c r="H32" s="6">
        <v>7140</v>
      </c>
      <c r="I32" s="17">
        <v>357000</v>
      </c>
      <c r="J32" s="20" t="s">
        <v>56</v>
      </c>
      <c r="K32" s="11" t="str">
        <f t="shared" si="0"/>
        <v>SI</v>
      </c>
      <c r="L32" s="11" t="s">
        <v>57</v>
      </c>
      <c r="M32" s="11" t="str">
        <f t="shared" si="1"/>
        <v>SI</v>
      </c>
      <c r="N32" s="29">
        <v>7000</v>
      </c>
      <c r="O32" s="11" t="str">
        <f t="shared" si="2"/>
        <v>NO</v>
      </c>
      <c r="P32" s="19" t="str">
        <f t="shared" si="3"/>
        <v>NO</v>
      </c>
      <c r="Q32" s="32" t="s">
        <v>56</v>
      </c>
      <c r="R32" s="11" t="str">
        <f t="shared" si="4"/>
        <v>SI</v>
      </c>
      <c r="S32" s="7" t="s">
        <v>57</v>
      </c>
      <c r="T32" s="11" t="str">
        <f t="shared" si="5"/>
        <v>SI</v>
      </c>
      <c r="U32" s="35">
        <v>7000</v>
      </c>
      <c r="V32" s="11" t="str">
        <f t="shared" si="6"/>
        <v>NO</v>
      </c>
      <c r="W32" s="19" t="str">
        <f t="shared" si="7"/>
        <v>NO</v>
      </c>
      <c r="X32" s="12" t="s">
        <v>56</v>
      </c>
      <c r="Y32" s="11" t="str">
        <f t="shared" si="8"/>
        <v>SI</v>
      </c>
      <c r="Z32" s="29" t="s">
        <v>57</v>
      </c>
      <c r="AA32" s="11" t="str">
        <f t="shared" si="9"/>
        <v>SI</v>
      </c>
      <c r="AB32" s="35">
        <v>6497</v>
      </c>
      <c r="AC32" s="11" t="str">
        <f t="shared" si="10"/>
        <v>NO</v>
      </c>
      <c r="AD32" s="19" t="str">
        <f t="shared" si="11"/>
        <v>NO</v>
      </c>
      <c r="AE32" s="20" t="s">
        <v>56</v>
      </c>
      <c r="AF32" s="11" t="str">
        <f t="shared" si="12"/>
        <v>SI</v>
      </c>
      <c r="AG32" s="11" t="s">
        <v>57</v>
      </c>
      <c r="AH32" s="11" t="str">
        <f t="shared" si="13"/>
        <v>SI</v>
      </c>
      <c r="AI32" s="29">
        <v>7140</v>
      </c>
      <c r="AJ32" s="11" t="str">
        <f t="shared" si="14"/>
        <v>NO</v>
      </c>
      <c r="AK32" s="19" t="str">
        <f t="shared" si="15"/>
        <v>NO</v>
      </c>
    </row>
    <row r="33" spans="2:37" ht="171.6" x14ac:dyDescent="0.3">
      <c r="B33" s="7">
        <v>30</v>
      </c>
      <c r="C33" s="7" t="s">
        <v>109</v>
      </c>
      <c r="D33" s="7" t="s">
        <v>58</v>
      </c>
      <c r="E33" s="7" t="s">
        <v>11</v>
      </c>
      <c r="F33" s="7">
        <v>6</v>
      </c>
      <c r="G33" s="7" t="s">
        <v>12</v>
      </c>
      <c r="H33" s="6">
        <v>64657</v>
      </c>
      <c r="I33" s="17">
        <v>387942</v>
      </c>
      <c r="J33" s="20" t="s">
        <v>109</v>
      </c>
      <c r="K33" s="11" t="str">
        <f t="shared" si="0"/>
        <v>SI</v>
      </c>
      <c r="L33" s="11" t="s">
        <v>58</v>
      </c>
      <c r="M33" s="11" t="str">
        <f t="shared" si="1"/>
        <v>SI</v>
      </c>
      <c r="N33" s="29">
        <v>64000</v>
      </c>
      <c r="O33" s="11" t="str">
        <f t="shared" si="2"/>
        <v>NO</v>
      </c>
      <c r="P33" s="19" t="str">
        <f t="shared" si="3"/>
        <v>NO</v>
      </c>
      <c r="Q33" s="32" t="s">
        <v>109</v>
      </c>
      <c r="R33" s="11" t="str">
        <f t="shared" si="4"/>
        <v>SI</v>
      </c>
      <c r="S33" s="7" t="s">
        <v>58</v>
      </c>
      <c r="T33" s="11" t="str">
        <f t="shared" si="5"/>
        <v>SI</v>
      </c>
      <c r="U33" s="35">
        <v>60000</v>
      </c>
      <c r="V33" s="11" t="str">
        <f t="shared" si="6"/>
        <v>NO</v>
      </c>
      <c r="W33" s="19" t="str">
        <f t="shared" si="7"/>
        <v>NO</v>
      </c>
      <c r="X33" s="12" t="s">
        <v>109</v>
      </c>
      <c r="Y33" s="11" t="str">
        <f t="shared" si="8"/>
        <v>SI</v>
      </c>
      <c r="Z33" s="29" t="s">
        <v>136</v>
      </c>
      <c r="AA33" s="11" t="str">
        <f t="shared" si="9"/>
        <v>NO</v>
      </c>
      <c r="AB33" s="35">
        <v>58837</v>
      </c>
      <c r="AC33" s="11" t="str">
        <f t="shared" si="10"/>
        <v>NO</v>
      </c>
      <c r="AD33" s="19" t="str">
        <f t="shared" si="11"/>
        <v>NO</v>
      </c>
      <c r="AE33" s="20" t="s">
        <v>109</v>
      </c>
      <c r="AF33" s="11" t="str">
        <f t="shared" si="12"/>
        <v>SI</v>
      </c>
      <c r="AG33" s="11" t="s">
        <v>58</v>
      </c>
      <c r="AH33" s="11" t="str">
        <f t="shared" si="13"/>
        <v>SI</v>
      </c>
      <c r="AI33" s="29">
        <v>64657</v>
      </c>
      <c r="AJ33" s="11" t="str">
        <f t="shared" si="14"/>
        <v>NO</v>
      </c>
      <c r="AK33" s="19" t="str">
        <f t="shared" si="15"/>
        <v>NO</v>
      </c>
    </row>
    <row r="34" spans="2:37" ht="27.6" customHeight="1" x14ac:dyDescent="0.3">
      <c r="B34" s="7">
        <v>31</v>
      </c>
      <c r="C34" s="7" t="s">
        <v>59</v>
      </c>
      <c r="D34" s="7" t="s">
        <v>60</v>
      </c>
      <c r="E34" s="7" t="s">
        <v>13</v>
      </c>
      <c r="F34" s="7">
        <v>100</v>
      </c>
      <c r="G34" s="7" t="s">
        <v>12</v>
      </c>
      <c r="H34" s="6">
        <v>15743</v>
      </c>
      <c r="I34" s="17">
        <v>1574300</v>
      </c>
      <c r="J34" s="20" t="s">
        <v>59</v>
      </c>
      <c r="K34" s="11" t="str">
        <f t="shared" si="0"/>
        <v>SI</v>
      </c>
      <c r="L34" s="11" t="s">
        <v>60</v>
      </c>
      <c r="M34" s="11" t="str">
        <f t="shared" si="1"/>
        <v>SI</v>
      </c>
      <c r="N34" s="29">
        <v>15000</v>
      </c>
      <c r="O34" s="11" t="str">
        <f t="shared" si="2"/>
        <v>NO</v>
      </c>
      <c r="P34" s="19" t="str">
        <f t="shared" si="3"/>
        <v>NO</v>
      </c>
      <c r="Q34" s="32" t="s">
        <v>59</v>
      </c>
      <c r="R34" s="11" t="str">
        <f t="shared" si="4"/>
        <v>SI</v>
      </c>
      <c r="S34" s="7" t="s">
        <v>60</v>
      </c>
      <c r="T34" s="11" t="str">
        <f t="shared" si="5"/>
        <v>SI</v>
      </c>
      <c r="U34" s="35">
        <v>15000</v>
      </c>
      <c r="V34" s="11" t="str">
        <f t="shared" si="6"/>
        <v>NO</v>
      </c>
      <c r="W34" s="19" t="str">
        <f t="shared" si="7"/>
        <v>NO</v>
      </c>
      <c r="X34" s="12" t="s">
        <v>59</v>
      </c>
      <c r="Y34" s="11" t="str">
        <f t="shared" si="8"/>
        <v>SI</v>
      </c>
      <c r="Z34" s="29" t="s">
        <v>60</v>
      </c>
      <c r="AA34" s="11" t="str">
        <f t="shared" si="9"/>
        <v>SI</v>
      </c>
      <c r="AB34" s="35">
        <v>14326</v>
      </c>
      <c r="AC34" s="11" t="str">
        <f t="shared" si="10"/>
        <v>NO</v>
      </c>
      <c r="AD34" s="19" t="str">
        <f t="shared" si="11"/>
        <v>NO</v>
      </c>
      <c r="AE34" s="20" t="s">
        <v>59</v>
      </c>
      <c r="AF34" s="11" t="str">
        <f t="shared" si="12"/>
        <v>SI</v>
      </c>
      <c r="AG34" s="11" t="s">
        <v>60</v>
      </c>
      <c r="AH34" s="11" t="str">
        <f t="shared" si="13"/>
        <v>SI</v>
      </c>
      <c r="AI34" s="29">
        <v>12000</v>
      </c>
      <c r="AJ34" s="11" t="str">
        <f t="shared" si="14"/>
        <v>NO</v>
      </c>
      <c r="AK34" s="19" t="str">
        <f t="shared" si="15"/>
        <v>SI</v>
      </c>
    </row>
    <row r="35" spans="2:37" ht="46.8" x14ac:dyDescent="0.3">
      <c r="B35" s="7">
        <v>32</v>
      </c>
      <c r="C35" s="7" t="s">
        <v>61</v>
      </c>
      <c r="D35" s="7" t="s">
        <v>62</v>
      </c>
      <c r="E35" s="7" t="s">
        <v>11</v>
      </c>
      <c r="F35" s="7">
        <v>20</v>
      </c>
      <c r="G35" s="7" t="s">
        <v>12</v>
      </c>
      <c r="H35" s="6">
        <v>18048</v>
      </c>
      <c r="I35" s="17">
        <v>360960</v>
      </c>
      <c r="J35" s="20" t="s">
        <v>61</v>
      </c>
      <c r="K35" s="11" t="str">
        <f t="shared" si="0"/>
        <v>SI</v>
      </c>
      <c r="L35" s="11" t="s">
        <v>62</v>
      </c>
      <c r="M35" s="11" t="str">
        <f t="shared" si="1"/>
        <v>SI</v>
      </c>
      <c r="N35" s="29">
        <v>18000</v>
      </c>
      <c r="O35" s="11" t="str">
        <f t="shared" si="2"/>
        <v>NO</v>
      </c>
      <c r="P35" s="19" t="str">
        <f t="shared" si="3"/>
        <v>NO</v>
      </c>
      <c r="Q35" s="32" t="s">
        <v>61</v>
      </c>
      <c r="R35" s="11" t="str">
        <f t="shared" si="4"/>
        <v>SI</v>
      </c>
      <c r="S35" s="7" t="s">
        <v>62</v>
      </c>
      <c r="T35" s="11" t="str">
        <f t="shared" si="5"/>
        <v>SI</v>
      </c>
      <c r="U35" s="29">
        <v>18000</v>
      </c>
      <c r="V35" s="11" t="str">
        <f t="shared" si="6"/>
        <v>NO</v>
      </c>
      <c r="W35" s="19" t="str">
        <f t="shared" si="7"/>
        <v>NO</v>
      </c>
      <c r="X35" s="12"/>
      <c r="Y35" s="11" t="str">
        <f t="shared" si="8"/>
        <v>NO</v>
      </c>
      <c r="Z35" s="29"/>
      <c r="AA35" s="11" t="str">
        <f t="shared" si="9"/>
        <v>NO</v>
      </c>
      <c r="AB35" s="29"/>
      <c r="AC35" s="11" t="str">
        <f t="shared" si="10"/>
        <v>NO</v>
      </c>
      <c r="AD35" s="19" t="str">
        <f t="shared" si="11"/>
        <v>SI</v>
      </c>
      <c r="AE35" s="20" t="s">
        <v>61</v>
      </c>
      <c r="AF35" s="11" t="str">
        <f t="shared" si="12"/>
        <v>SI</v>
      </c>
      <c r="AG35" s="11" t="s">
        <v>62</v>
      </c>
      <c r="AH35" s="11" t="str">
        <f t="shared" si="13"/>
        <v>SI</v>
      </c>
      <c r="AI35" s="29">
        <v>18048</v>
      </c>
      <c r="AJ35" s="11" t="str">
        <f t="shared" si="14"/>
        <v>NO</v>
      </c>
      <c r="AK35" s="19" t="str">
        <f t="shared" si="15"/>
        <v>NO</v>
      </c>
    </row>
    <row r="36" spans="2:37" ht="53.4" customHeight="1" x14ac:dyDescent="0.3">
      <c r="B36" s="7">
        <v>33</v>
      </c>
      <c r="C36" s="7" t="s">
        <v>63</v>
      </c>
      <c r="D36" s="7" t="s">
        <v>64</v>
      </c>
      <c r="E36" s="7" t="s">
        <v>11</v>
      </c>
      <c r="F36" s="7">
        <v>400</v>
      </c>
      <c r="G36" s="7" t="s">
        <v>12</v>
      </c>
      <c r="H36" s="6">
        <v>29251</v>
      </c>
      <c r="I36" s="17">
        <v>11700400</v>
      </c>
      <c r="J36" s="20" t="s">
        <v>63</v>
      </c>
      <c r="K36" s="11" t="str">
        <f t="shared" si="0"/>
        <v>SI</v>
      </c>
      <c r="L36" s="11" t="s">
        <v>64</v>
      </c>
      <c r="M36" s="11" t="str">
        <f t="shared" si="1"/>
        <v>SI</v>
      </c>
      <c r="N36" s="29">
        <v>25000</v>
      </c>
      <c r="O36" s="11" t="str">
        <f t="shared" si="2"/>
        <v>NO</v>
      </c>
      <c r="P36" s="19" t="str">
        <f t="shared" si="3"/>
        <v>NO</v>
      </c>
      <c r="Q36" s="32" t="s">
        <v>63</v>
      </c>
      <c r="R36" s="11" t="str">
        <f t="shared" si="4"/>
        <v>SI</v>
      </c>
      <c r="S36" s="7" t="s">
        <v>64</v>
      </c>
      <c r="T36" s="11" t="str">
        <f t="shared" si="5"/>
        <v>SI</v>
      </c>
      <c r="U36" s="29">
        <v>17500</v>
      </c>
      <c r="V36" s="11" t="str">
        <f t="shared" si="6"/>
        <v>NO</v>
      </c>
      <c r="W36" s="19" t="str">
        <f t="shared" si="7"/>
        <v>SI</v>
      </c>
      <c r="X36" s="12"/>
      <c r="Y36" s="11" t="str">
        <f t="shared" si="8"/>
        <v>NO</v>
      </c>
      <c r="Z36" s="29"/>
      <c r="AA36" s="11" t="str">
        <f t="shared" si="9"/>
        <v>NO</v>
      </c>
      <c r="AB36" s="29"/>
      <c r="AC36" s="11" t="str">
        <f t="shared" si="10"/>
        <v>NO</v>
      </c>
      <c r="AD36" s="19" t="str">
        <f t="shared" si="11"/>
        <v>SI</v>
      </c>
      <c r="AE36" s="20" t="s">
        <v>63</v>
      </c>
      <c r="AF36" s="11" t="str">
        <f t="shared" si="12"/>
        <v>SI</v>
      </c>
      <c r="AG36" s="11" t="s">
        <v>64</v>
      </c>
      <c r="AH36" s="11" t="str">
        <f t="shared" si="13"/>
        <v>SI</v>
      </c>
      <c r="AI36" s="29">
        <v>20000</v>
      </c>
      <c r="AJ36" s="11" t="str">
        <f t="shared" si="14"/>
        <v>NO</v>
      </c>
      <c r="AK36" s="19" t="str">
        <f t="shared" si="15"/>
        <v>SI</v>
      </c>
    </row>
    <row r="37" spans="2:37" ht="46.8" x14ac:dyDescent="0.3">
      <c r="B37" s="7">
        <v>34</v>
      </c>
      <c r="C37" s="7" t="s">
        <v>65</v>
      </c>
      <c r="D37" s="7" t="s">
        <v>66</v>
      </c>
      <c r="E37" s="7" t="s">
        <v>13</v>
      </c>
      <c r="F37" s="7">
        <v>40</v>
      </c>
      <c r="G37" s="7" t="s">
        <v>12</v>
      </c>
      <c r="H37" s="6">
        <v>17850</v>
      </c>
      <c r="I37" s="17">
        <v>714000</v>
      </c>
      <c r="J37" s="20" t="s">
        <v>65</v>
      </c>
      <c r="K37" s="11" t="str">
        <f t="shared" si="0"/>
        <v>SI</v>
      </c>
      <c r="L37" s="11" t="s">
        <v>66</v>
      </c>
      <c r="M37" s="11" t="str">
        <f t="shared" si="1"/>
        <v>SI</v>
      </c>
      <c r="N37" s="29">
        <v>17000</v>
      </c>
      <c r="O37" s="11" t="str">
        <f t="shared" si="2"/>
        <v>NO</v>
      </c>
      <c r="P37" s="19" t="str">
        <f t="shared" si="3"/>
        <v>NO</v>
      </c>
      <c r="Q37" s="32" t="s">
        <v>65</v>
      </c>
      <c r="R37" s="11" t="str">
        <f t="shared" si="4"/>
        <v>SI</v>
      </c>
      <c r="S37" s="7" t="s">
        <v>66</v>
      </c>
      <c r="T37" s="11" t="str">
        <f t="shared" si="5"/>
        <v>SI</v>
      </c>
      <c r="U37" s="29">
        <v>17000</v>
      </c>
      <c r="V37" s="11" t="str">
        <f t="shared" si="6"/>
        <v>NO</v>
      </c>
      <c r="W37" s="19" t="str">
        <f t="shared" si="7"/>
        <v>NO</v>
      </c>
      <c r="X37" s="12"/>
      <c r="Y37" s="11" t="str">
        <f t="shared" si="8"/>
        <v>NO</v>
      </c>
      <c r="Z37" s="29"/>
      <c r="AA37" s="11" t="str">
        <f t="shared" si="9"/>
        <v>NO</v>
      </c>
      <c r="AB37" s="29"/>
      <c r="AC37" s="11" t="str">
        <f t="shared" si="10"/>
        <v>NO</v>
      </c>
      <c r="AD37" s="19" t="str">
        <f t="shared" si="11"/>
        <v>SI</v>
      </c>
      <c r="AE37" s="20" t="s">
        <v>65</v>
      </c>
      <c r="AF37" s="11" t="str">
        <f t="shared" si="12"/>
        <v>SI</v>
      </c>
      <c r="AG37" s="11" t="s">
        <v>66</v>
      </c>
      <c r="AH37" s="11" t="str">
        <f t="shared" si="13"/>
        <v>SI</v>
      </c>
      <c r="AI37" s="29">
        <v>17850</v>
      </c>
      <c r="AJ37" s="11" t="str">
        <f t="shared" si="14"/>
        <v>NO</v>
      </c>
      <c r="AK37" s="19" t="str">
        <f t="shared" si="15"/>
        <v>NO</v>
      </c>
    </row>
    <row r="38" spans="2:37" ht="46.8" x14ac:dyDescent="0.3">
      <c r="B38" s="7">
        <v>35</v>
      </c>
      <c r="C38" s="7" t="s">
        <v>67</v>
      </c>
      <c r="D38" s="7" t="s">
        <v>68</v>
      </c>
      <c r="E38" s="7" t="s">
        <v>13</v>
      </c>
      <c r="F38" s="7">
        <v>20</v>
      </c>
      <c r="G38" s="7" t="s">
        <v>12</v>
      </c>
      <c r="H38" s="6">
        <v>59500</v>
      </c>
      <c r="I38" s="17">
        <v>1190000</v>
      </c>
      <c r="J38" s="20" t="s">
        <v>110</v>
      </c>
      <c r="K38" s="11" t="str">
        <f t="shared" si="0"/>
        <v>NO</v>
      </c>
      <c r="L38" s="11" t="s">
        <v>68</v>
      </c>
      <c r="M38" s="11" t="str">
        <f t="shared" si="1"/>
        <v>SI</v>
      </c>
      <c r="N38" s="29">
        <v>59000</v>
      </c>
      <c r="O38" s="11" t="str">
        <f t="shared" si="2"/>
        <v>NO</v>
      </c>
      <c r="P38" s="19" t="str">
        <f t="shared" si="3"/>
        <v>NO</v>
      </c>
      <c r="Q38" s="32" t="s">
        <v>67</v>
      </c>
      <c r="R38" s="11" t="str">
        <f t="shared" si="4"/>
        <v>SI</v>
      </c>
      <c r="S38" s="7" t="s">
        <v>68</v>
      </c>
      <c r="T38" s="11" t="str">
        <f t="shared" si="5"/>
        <v>SI</v>
      </c>
      <c r="U38" s="29">
        <v>58000</v>
      </c>
      <c r="V38" s="11" t="str">
        <f t="shared" si="6"/>
        <v>NO</v>
      </c>
      <c r="W38" s="19" t="str">
        <f t="shared" si="7"/>
        <v>NO</v>
      </c>
      <c r="X38" s="12"/>
      <c r="Y38" s="11" t="str">
        <f t="shared" si="8"/>
        <v>NO</v>
      </c>
      <c r="Z38" s="29"/>
      <c r="AA38" s="11" t="str">
        <f t="shared" si="9"/>
        <v>NO</v>
      </c>
      <c r="AB38" s="29"/>
      <c r="AC38" s="11" t="str">
        <f t="shared" si="10"/>
        <v>NO</v>
      </c>
      <c r="AD38" s="19" t="str">
        <f t="shared" si="11"/>
        <v>SI</v>
      </c>
      <c r="AE38" s="20" t="s">
        <v>67</v>
      </c>
      <c r="AF38" s="11" t="str">
        <f t="shared" si="12"/>
        <v>SI</v>
      </c>
      <c r="AG38" s="11" t="s">
        <v>68</v>
      </c>
      <c r="AH38" s="11" t="str">
        <f t="shared" si="13"/>
        <v>SI</v>
      </c>
      <c r="AI38" s="29">
        <v>59500</v>
      </c>
      <c r="AJ38" s="11" t="str">
        <f t="shared" si="14"/>
        <v>NO</v>
      </c>
      <c r="AK38" s="19" t="str">
        <f t="shared" si="15"/>
        <v>NO</v>
      </c>
    </row>
    <row r="39" spans="2:37" ht="409.6" x14ac:dyDescent="0.3">
      <c r="B39" s="7">
        <v>36</v>
      </c>
      <c r="C39" s="7" t="s">
        <v>69</v>
      </c>
      <c r="D39" s="7" t="s">
        <v>70</v>
      </c>
      <c r="E39" s="7" t="s">
        <v>13</v>
      </c>
      <c r="F39" s="7">
        <v>3</v>
      </c>
      <c r="G39" s="7" t="s">
        <v>12</v>
      </c>
      <c r="H39" s="6">
        <v>21016</v>
      </c>
      <c r="I39" s="17">
        <v>63048</v>
      </c>
      <c r="J39" s="20" t="s">
        <v>69</v>
      </c>
      <c r="K39" s="11" t="str">
        <f t="shared" si="0"/>
        <v>SI</v>
      </c>
      <c r="L39" s="11" t="s">
        <v>111</v>
      </c>
      <c r="M39" s="11" t="str">
        <f t="shared" si="1"/>
        <v>NO</v>
      </c>
      <c r="N39" s="29">
        <v>21000</v>
      </c>
      <c r="O39" s="11" t="str">
        <f t="shared" si="2"/>
        <v>NO</v>
      </c>
      <c r="P39" s="19" t="str">
        <f t="shared" si="3"/>
        <v>NO</v>
      </c>
      <c r="Q39" s="32" t="s">
        <v>69</v>
      </c>
      <c r="R39" s="11" t="str">
        <f t="shared" si="4"/>
        <v>SI</v>
      </c>
      <c r="S39" s="7" t="s">
        <v>70</v>
      </c>
      <c r="T39" s="11" t="str">
        <f t="shared" si="5"/>
        <v>SI</v>
      </c>
      <c r="U39" s="29">
        <v>20000</v>
      </c>
      <c r="V39" s="11" t="str">
        <f t="shared" si="6"/>
        <v>NO</v>
      </c>
      <c r="W39" s="19" t="str">
        <f t="shared" si="7"/>
        <v>NO</v>
      </c>
      <c r="X39" s="12"/>
      <c r="Y39" s="11" t="str">
        <f t="shared" si="8"/>
        <v>NO</v>
      </c>
      <c r="Z39" s="29"/>
      <c r="AA39" s="11" t="str">
        <f t="shared" si="9"/>
        <v>NO</v>
      </c>
      <c r="AB39" s="29"/>
      <c r="AC39" s="11" t="str">
        <f t="shared" si="10"/>
        <v>NO</v>
      </c>
      <c r="AD39" s="19" t="str">
        <f t="shared" si="11"/>
        <v>SI</v>
      </c>
      <c r="AE39" s="20" t="s">
        <v>69</v>
      </c>
      <c r="AF39" s="11" t="str">
        <f t="shared" si="12"/>
        <v>SI</v>
      </c>
      <c r="AG39" s="11" t="s">
        <v>70</v>
      </c>
      <c r="AH39" s="11" t="str">
        <f t="shared" si="13"/>
        <v>SI</v>
      </c>
      <c r="AI39" s="29">
        <v>21016</v>
      </c>
      <c r="AJ39" s="11" t="str">
        <f t="shared" si="14"/>
        <v>NO</v>
      </c>
      <c r="AK39" s="19" t="str">
        <f t="shared" si="15"/>
        <v>NO</v>
      </c>
    </row>
    <row r="40" spans="2:37" ht="187.2" x14ac:dyDescent="0.3">
      <c r="B40" s="7">
        <v>37</v>
      </c>
      <c r="C40" s="7" t="s">
        <v>71</v>
      </c>
      <c r="D40" s="7" t="s">
        <v>72</v>
      </c>
      <c r="E40" s="7" t="s">
        <v>11</v>
      </c>
      <c r="F40" s="7">
        <v>6</v>
      </c>
      <c r="G40" s="7" t="s">
        <v>12</v>
      </c>
      <c r="H40" s="6">
        <v>27152</v>
      </c>
      <c r="I40" s="17">
        <v>162912</v>
      </c>
      <c r="J40" s="20" t="s">
        <v>71</v>
      </c>
      <c r="K40" s="11" t="str">
        <f t="shared" si="0"/>
        <v>SI</v>
      </c>
      <c r="L40" s="11" t="s">
        <v>72</v>
      </c>
      <c r="M40" s="11" t="str">
        <f t="shared" si="1"/>
        <v>SI</v>
      </c>
      <c r="N40" s="29">
        <v>27000</v>
      </c>
      <c r="O40" s="11" t="str">
        <f t="shared" si="2"/>
        <v>NO</v>
      </c>
      <c r="P40" s="19" t="str">
        <f t="shared" si="3"/>
        <v>NO</v>
      </c>
      <c r="Q40" s="32" t="s">
        <v>71</v>
      </c>
      <c r="R40" s="11" t="str">
        <f t="shared" si="4"/>
        <v>SI</v>
      </c>
      <c r="S40" s="7" t="s">
        <v>72</v>
      </c>
      <c r="T40" s="11" t="str">
        <f t="shared" si="5"/>
        <v>SI</v>
      </c>
      <c r="U40" s="29">
        <v>25000</v>
      </c>
      <c r="V40" s="11" t="str">
        <f t="shared" si="6"/>
        <v>NO</v>
      </c>
      <c r="W40" s="19" t="str">
        <f t="shared" si="7"/>
        <v>NO</v>
      </c>
      <c r="X40" s="12"/>
      <c r="Y40" s="11" t="str">
        <f t="shared" si="8"/>
        <v>NO</v>
      </c>
      <c r="Z40" s="29"/>
      <c r="AA40" s="11" t="str">
        <f t="shared" si="9"/>
        <v>NO</v>
      </c>
      <c r="AB40" s="29"/>
      <c r="AC40" s="11" t="str">
        <f t="shared" si="10"/>
        <v>NO</v>
      </c>
      <c r="AD40" s="19" t="str">
        <f t="shared" si="11"/>
        <v>SI</v>
      </c>
      <c r="AE40" s="20" t="s">
        <v>71</v>
      </c>
      <c r="AF40" s="11" t="str">
        <f t="shared" si="12"/>
        <v>SI</v>
      </c>
      <c r="AG40" s="11" t="s">
        <v>72</v>
      </c>
      <c r="AH40" s="11" t="str">
        <f t="shared" si="13"/>
        <v>SI</v>
      </c>
      <c r="AI40" s="29">
        <v>27152</v>
      </c>
      <c r="AJ40" s="11" t="str">
        <f t="shared" si="14"/>
        <v>NO</v>
      </c>
      <c r="AK40" s="19" t="str">
        <f t="shared" si="15"/>
        <v>NO</v>
      </c>
    </row>
    <row r="41" spans="2:37" ht="156" x14ac:dyDescent="0.3">
      <c r="B41" s="7">
        <v>38</v>
      </c>
      <c r="C41" s="7" t="s">
        <v>73</v>
      </c>
      <c r="D41" s="7" t="s">
        <v>74</v>
      </c>
      <c r="E41" s="7" t="s">
        <v>11</v>
      </c>
      <c r="F41" s="7">
        <v>102</v>
      </c>
      <c r="G41" s="7" t="s">
        <v>12</v>
      </c>
      <c r="H41" s="6">
        <v>20468</v>
      </c>
      <c r="I41" s="17">
        <v>2087736</v>
      </c>
      <c r="J41" s="20" t="s">
        <v>73</v>
      </c>
      <c r="K41" s="11" t="str">
        <f t="shared" si="0"/>
        <v>SI</v>
      </c>
      <c r="L41" s="11" t="s">
        <v>112</v>
      </c>
      <c r="M41" s="11" t="str">
        <f t="shared" si="1"/>
        <v>NO</v>
      </c>
      <c r="N41" s="29">
        <v>20000</v>
      </c>
      <c r="O41" s="11" t="str">
        <f t="shared" si="2"/>
        <v>NO</v>
      </c>
      <c r="P41" s="19" t="str">
        <f t="shared" si="3"/>
        <v>NO</v>
      </c>
      <c r="Q41" s="32" t="s">
        <v>73</v>
      </c>
      <c r="R41" s="11" t="str">
        <f t="shared" si="4"/>
        <v>SI</v>
      </c>
      <c r="S41" s="7" t="s">
        <v>74</v>
      </c>
      <c r="T41" s="11" t="str">
        <f t="shared" si="5"/>
        <v>SI</v>
      </c>
      <c r="U41" s="29">
        <v>20000</v>
      </c>
      <c r="V41" s="11" t="str">
        <f t="shared" si="6"/>
        <v>NO</v>
      </c>
      <c r="W41" s="19" t="str">
        <f t="shared" si="7"/>
        <v>NO</v>
      </c>
      <c r="X41" s="12"/>
      <c r="Y41" s="11" t="str">
        <f t="shared" si="8"/>
        <v>NO</v>
      </c>
      <c r="Z41" s="29"/>
      <c r="AA41" s="11" t="str">
        <f t="shared" si="9"/>
        <v>NO</v>
      </c>
      <c r="AB41" s="29"/>
      <c r="AC41" s="11" t="str">
        <f t="shared" si="10"/>
        <v>NO</v>
      </c>
      <c r="AD41" s="19" t="str">
        <f t="shared" si="11"/>
        <v>SI</v>
      </c>
      <c r="AE41" s="20" t="s">
        <v>73</v>
      </c>
      <c r="AF41" s="11" t="str">
        <f t="shared" si="12"/>
        <v>SI</v>
      </c>
      <c r="AG41" s="11" t="s">
        <v>74</v>
      </c>
      <c r="AH41" s="11" t="str">
        <f t="shared" si="13"/>
        <v>SI</v>
      </c>
      <c r="AI41" s="29">
        <v>20468</v>
      </c>
      <c r="AJ41" s="11" t="str">
        <f t="shared" si="14"/>
        <v>NO</v>
      </c>
      <c r="AK41" s="19" t="str">
        <f t="shared" si="15"/>
        <v>NO</v>
      </c>
    </row>
    <row r="42" spans="2:37" ht="62.4" x14ac:dyDescent="0.3">
      <c r="B42" s="7">
        <v>39</v>
      </c>
      <c r="C42" s="7" t="s">
        <v>75</v>
      </c>
      <c r="D42" s="7" t="s">
        <v>76</v>
      </c>
      <c r="E42" s="7" t="s">
        <v>11</v>
      </c>
      <c r="F42" s="7">
        <v>120</v>
      </c>
      <c r="G42" s="7" t="s">
        <v>12</v>
      </c>
      <c r="H42" s="6">
        <v>23364</v>
      </c>
      <c r="I42" s="17">
        <v>2803680</v>
      </c>
      <c r="J42" s="20" t="s">
        <v>75</v>
      </c>
      <c r="K42" s="11" t="str">
        <f t="shared" si="0"/>
        <v>SI</v>
      </c>
      <c r="L42" s="11" t="s">
        <v>113</v>
      </c>
      <c r="M42" s="11" t="str">
        <f t="shared" si="1"/>
        <v>NO</v>
      </c>
      <c r="N42" s="29">
        <v>23000</v>
      </c>
      <c r="O42" s="11" t="str">
        <f t="shared" si="2"/>
        <v>NO</v>
      </c>
      <c r="P42" s="19" t="str">
        <f t="shared" si="3"/>
        <v>NO</v>
      </c>
      <c r="Q42" s="32" t="s">
        <v>75</v>
      </c>
      <c r="R42" s="11" t="str">
        <f t="shared" si="4"/>
        <v>SI</v>
      </c>
      <c r="S42" s="7" t="s">
        <v>76</v>
      </c>
      <c r="T42" s="11" t="str">
        <f t="shared" si="5"/>
        <v>SI</v>
      </c>
      <c r="U42" s="29">
        <v>17000</v>
      </c>
      <c r="V42" s="11" t="str">
        <f t="shared" si="6"/>
        <v>NO</v>
      </c>
      <c r="W42" s="19" t="str">
        <f t="shared" si="7"/>
        <v>SI</v>
      </c>
      <c r="X42" s="12"/>
      <c r="Y42" s="11" t="str">
        <f t="shared" si="8"/>
        <v>NO</v>
      </c>
      <c r="Z42" s="29"/>
      <c r="AA42" s="11" t="str">
        <f t="shared" si="9"/>
        <v>NO</v>
      </c>
      <c r="AB42" s="29"/>
      <c r="AC42" s="11" t="str">
        <f t="shared" si="10"/>
        <v>NO</v>
      </c>
      <c r="AD42" s="19" t="str">
        <f t="shared" si="11"/>
        <v>SI</v>
      </c>
      <c r="AE42" s="20" t="s">
        <v>75</v>
      </c>
      <c r="AF42" s="11" t="str">
        <f t="shared" si="12"/>
        <v>SI</v>
      </c>
      <c r="AG42" s="11" t="s">
        <v>76</v>
      </c>
      <c r="AH42" s="11" t="str">
        <f t="shared" si="13"/>
        <v>SI</v>
      </c>
      <c r="AI42" s="29">
        <v>23364</v>
      </c>
      <c r="AJ42" s="11" t="str">
        <f t="shared" si="14"/>
        <v>NO</v>
      </c>
      <c r="AK42" s="19" t="str">
        <f t="shared" si="15"/>
        <v>NO</v>
      </c>
    </row>
    <row r="43" spans="2:37" ht="43.2" customHeight="1" x14ac:dyDescent="0.3">
      <c r="B43" s="7">
        <v>40</v>
      </c>
      <c r="C43" s="7" t="s">
        <v>77</v>
      </c>
      <c r="D43" s="7" t="s">
        <v>78</v>
      </c>
      <c r="E43" s="7" t="s">
        <v>13</v>
      </c>
      <c r="F43" s="7">
        <v>20</v>
      </c>
      <c r="G43" s="7" t="s">
        <v>12</v>
      </c>
      <c r="H43" s="6">
        <v>14513</v>
      </c>
      <c r="I43" s="17">
        <v>290260</v>
      </c>
      <c r="J43" s="20" t="s">
        <v>77</v>
      </c>
      <c r="K43" s="11" t="str">
        <f t="shared" si="0"/>
        <v>SI</v>
      </c>
      <c r="L43" s="11" t="s">
        <v>78</v>
      </c>
      <c r="M43" s="11" t="str">
        <f t="shared" si="1"/>
        <v>SI</v>
      </c>
      <c r="N43" s="29">
        <v>14000</v>
      </c>
      <c r="O43" s="11" t="str">
        <f t="shared" si="2"/>
        <v>NO</v>
      </c>
      <c r="P43" s="19" t="str">
        <f t="shared" si="3"/>
        <v>NO</v>
      </c>
      <c r="Q43" s="32" t="s">
        <v>77</v>
      </c>
      <c r="R43" s="11" t="str">
        <f t="shared" si="4"/>
        <v>SI</v>
      </c>
      <c r="S43" s="7" t="s">
        <v>78</v>
      </c>
      <c r="T43" s="11" t="str">
        <f t="shared" si="5"/>
        <v>SI</v>
      </c>
      <c r="U43" s="35">
        <v>14000</v>
      </c>
      <c r="V43" s="11" t="str">
        <f t="shared" si="6"/>
        <v>NO</v>
      </c>
      <c r="W43" s="19" t="str">
        <f t="shared" si="7"/>
        <v>NO</v>
      </c>
      <c r="X43" s="12" t="s">
        <v>77</v>
      </c>
      <c r="Y43" s="11" t="str">
        <f t="shared" si="8"/>
        <v>SI</v>
      </c>
      <c r="Z43" s="29" t="s">
        <v>78</v>
      </c>
      <c r="AA43" s="11" t="str">
        <f t="shared" si="9"/>
        <v>SI</v>
      </c>
      <c r="AB43" s="36">
        <v>13206</v>
      </c>
      <c r="AC43" s="11" t="str">
        <f t="shared" si="10"/>
        <v>NO</v>
      </c>
      <c r="AD43" s="19" t="str">
        <f t="shared" si="11"/>
        <v>NO</v>
      </c>
      <c r="AE43" s="20" t="s">
        <v>77</v>
      </c>
      <c r="AF43" s="11" t="str">
        <f t="shared" si="12"/>
        <v>SI</v>
      </c>
      <c r="AG43" s="11" t="s">
        <v>78</v>
      </c>
      <c r="AH43" s="11" t="str">
        <f t="shared" si="13"/>
        <v>SI</v>
      </c>
      <c r="AI43" s="29">
        <v>14513</v>
      </c>
      <c r="AJ43" s="11" t="str">
        <f t="shared" si="14"/>
        <v>NO</v>
      </c>
      <c r="AK43" s="19" t="str">
        <f t="shared" si="15"/>
        <v>NO</v>
      </c>
    </row>
    <row r="44" spans="2:37" ht="47.4" thickBot="1" x14ac:dyDescent="0.35">
      <c r="B44" s="7">
        <v>41</v>
      </c>
      <c r="C44" s="7" t="s">
        <v>79</v>
      </c>
      <c r="D44" s="7" t="s">
        <v>80</v>
      </c>
      <c r="E44" s="7" t="s">
        <v>11</v>
      </c>
      <c r="F44" s="7">
        <v>6</v>
      </c>
      <c r="G44" s="7" t="s">
        <v>12</v>
      </c>
      <c r="H44" s="6">
        <v>77333</v>
      </c>
      <c r="I44" s="17">
        <v>463998</v>
      </c>
      <c r="J44" s="21" t="s">
        <v>79</v>
      </c>
      <c r="K44" s="22" t="str">
        <f t="shared" si="0"/>
        <v>SI</v>
      </c>
      <c r="L44" s="22" t="s">
        <v>80</v>
      </c>
      <c r="M44" s="22" t="str">
        <f t="shared" si="1"/>
        <v>SI</v>
      </c>
      <c r="N44" s="30">
        <v>77000</v>
      </c>
      <c r="O44" s="22" t="str">
        <f t="shared" si="2"/>
        <v>NO</v>
      </c>
      <c r="P44" s="23" t="str">
        <f t="shared" si="3"/>
        <v>NO</v>
      </c>
      <c r="Q44" s="48" t="s">
        <v>79</v>
      </c>
      <c r="R44" s="49" t="str">
        <f t="shared" si="4"/>
        <v>SI</v>
      </c>
      <c r="S44" s="50" t="s">
        <v>80</v>
      </c>
      <c r="T44" s="49" t="str">
        <f t="shared" si="5"/>
        <v>SI</v>
      </c>
      <c r="U44" s="51">
        <v>65000</v>
      </c>
      <c r="V44" s="49" t="str">
        <f t="shared" si="6"/>
        <v>NO</v>
      </c>
      <c r="W44" s="52" t="str">
        <f t="shared" si="7"/>
        <v>NO</v>
      </c>
      <c r="X44" s="53"/>
      <c r="Y44" s="49" t="str">
        <f t="shared" si="8"/>
        <v>NO</v>
      </c>
      <c r="Z44" s="51"/>
      <c r="AA44" s="49" t="str">
        <f t="shared" si="9"/>
        <v>NO</v>
      </c>
      <c r="AB44" s="51"/>
      <c r="AC44" s="49" t="str">
        <f t="shared" si="10"/>
        <v>NO</v>
      </c>
      <c r="AD44" s="52" t="str">
        <f t="shared" si="11"/>
        <v>SI</v>
      </c>
      <c r="AE44" s="21" t="s">
        <v>79</v>
      </c>
      <c r="AF44" s="22" t="str">
        <f t="shared" si="12"/>
        <v>SI</v>
      </c>
      <c r="AG44" s="22" t="s">
        <v>80</v>
      </c>
      <c r="AH44" s="22" t="str">
        <f t="shared" si="13"/>
        <v>SI</v>
      </c>
      <c r="AI44" s="30">
        <v>77333</v>
      </c>
      <c r="AJ44" s="22" t="str">
        <f t="shared" si="14"/>
        <v>NO</v>
      </c>
      <c r="AK44" s="23" t="str">
        <f t="shared" si="15"/>
        <v>NO</v>
      </c>
    </row>
    <row r="45" spans="2:37" ht="16.2" thickBot="1" x14ac:dyDescent="0.35">
      <c r="B45" s="40" t="s">
        <v>9</v>
      </c>
      <c r="C45" s="41"/>
      <c r="D45" s="41"/>
      <c r="E45" s="41"/>
      <c r="F45" s="41"/>
      <c r="G45" s="41"/>
      <c r="H45" s="42"/>
      <c r="I45" s="54">
        <v>36991895</v>
      </c>
      <c r="J45" s="65" t="s">
        <v>141</v>
      </c>
      <c r="K45" s="66"/>
      <c r="L45" s="66"/>
      <c r="M45" s="66"/>
      <c r="N45" s="66"/>
      <c r="O45" s="66"/>
      <c r="P45" s="67"/>
      <c r="Q45" s="65" t="s">
        <v>141</v>
      </c>
      <c r="R45" s="66"/>
      <c r="S45" s="66"/>
      <c r="T45" s="66"/>
      <c r="U45" s="66"/>
      <c r="V45" s="66"/>
      <c r="W45" s="67"/>
      <c r="X45" s="56" t="s">
        <v>142</v>
      </c>
      <c r="Y45" s="57"/>
      <c r="Z45" s="57"/>
      <c r="AA45" s="57"/>
      <c r="AB45" s="57"/>
      <c r="AC45" s="57"/>
      <c r="AD45" s="58"/>
      <c r="AE45" s="65" t="s">
        <v>141</v>
      </c>
      <c r="AF45" s="66"/>
      <c r="AG45" s="66"/>
      <c r="AH45" s="66"/>
      <c r="AI45" s="66"/>
      <c r="AJ45" s="66"/>
      <c r="AK45" s="67"/>
    </row>
    <row r="46" spans="2:37" x14ac:dyDescent="0.3">
      <c r="I46" s="9"/>
      <c r="J46" s="68"/>
      <c r="K46" s="69"/>
      <c r="L46" s="69"/>
      <c r="M46" s="69"/>
      <c r="N46" s="69"/>
      <c r="O46" s="69"/>
      <c r="P46" s="70"/>
      <c r="Q46" s="68"/>
      <c r="R46" s="69"/>
      <c r="S46" s="69"/>
      <c r="T46" s="69"/>
      <c r="U46" s="69"/>
      <c r="V46" s="69"/>
      <c r="W46" s="70"/>
      <c r="X46" s="59"/>
      <c r="Y46" s="60"/>
      <c r="Z46" s="60"/>
      <c r="AA46" s="60"/>
      <c r="AB46" s="60"/>
      <c r="AC46" s="60"/>
      <c r="AD46" s="61"/>
      <c r="AE46" s="68"/>
      <c r="AF46" s="69"/>
      <c r="AG46" s="69"/>
      <c r="AH46" s="69"/>
      <c r="AI46" s="69"/>
      <c r="AJ46" s="69"/>
      <c r="AK46" s="70"/>
    </row>
    <row r="47" spans="2:37" ht="21.6" customHeight="1" thickBot="1" x14ac:dyDescent="0.35">
      <c r="B47" s="55" t="s">
        <v>143</v>
      </c>
      <c r="C47" s="55"/>
      <c r="D47" s="55"/>
      <c r="E47" s="55"/>
      <c r="F47" s="55"/>
      <c r="G47" s="55"/>
      <c r="H47" s="55"/>
      <c r="I47" s="10"/>
      <c r="J47" s="71"/>
      <c r="K47" s="72"/>
      <c r="L47" s="72"/>
      <c r="M47" s="72"/>
      <c r="N47" s="72"/>
      <c r="O47" s="72"/>
      <c r="P47" s="73"/>
      <c r="Q47" s="71"/>
      <c r="R47" s="72"/>
      <c r="S47" s="72"/>
      <c r="T47" s="72"/>
      <c r="U47" s="72"/>
      <c r="V47" s="72"/>
      <c r="W47" s="73"/>
      <c r="X47" s="62"/>
      <c r="Y47" s="63"/>
      <c r="Z47" s="63"/>
      <c r="AA47" s="63"/>
      <c r="AB47" s="63"/>
      <c r="AC47" s="63"/>
      <c r="AD47" s="64"/>
      <c r="AE47" s="71"/>
      <c r="AF47" s="72"/>
      <c r="AG47" s="72"/>
      <c r="AH47" s="72"/>
      <c r="AI47" s="72"/>
      <c r="AJ47" s="72"/>
      <c r="AK47" s="73"/>
    </row>
    <row r="48" spans="2:37" ht="14.4" customHeight="1" x14ac:dyDescent="0.3">
      <c r="B48" s="55"/>
      <c r="C48" s="55"/>
      <c r="D48" s="55"/>
      <c r="E48" s="55"/>
      <c r="F48" s="55"/>
      <c r="G48" s="55"/>
      <c r="H48" s="55"/>
    </row>
    <row r="49" spans="2:20" ht="14.4" customHeight="1" x14ac:dyDescent="0.3">
      <c r="B49" s="55"/>
      <c r="C49" s="55"/>
      <c r="D49" s="55"/>
      <c r="E49" s="55"/>
      <c r="F49" s="55"/>
      <c r="G49" s="55"/>
      <c r="H49" s="55"/>
    </row>
    <row r="50" spans="2:20" ht="14.4" customHeight="1" x14ac:dyDescent="0.3">
      <c r="B50" s="55"/>
      <c r="C50" s="55"/>
      <c r="D50" s="55"/>
      <c r="E50" s="55"/>
      <c r="F50" s="55"/>
      <c r="G50" s="55"/>
      <c r="H50" s="55"/>
    </row>
    <row r="51" spans="2:20" ht="14.4" customHeight="1" x14ac:dyDescent="0.3">
      <c r="B51" s="55"/>
      <c r="C51" s="55"/>
      <c r="D51" s="55"/>
      <c r="E51" s="55"/>
      <c r="F51" s="55"/>
      <c r="G51" s="55"/>
      <c r="H51" s="55"/>
      <c r="R51" s="37" t="s">
        <v>137</v>
      </c>
      <c r="S51" s="37"/>
      <c r="T51" s="37"/>
    </row>
    <row r="52" spans="2:20" ht="14.4" customHeight="1" x14ac:dyDescent="0.3">
      <c r="B52" s="55"/>
      <c r="C52" s="55"/>
      <c r="D52" s="55"/>
      <c r="E52" s="55"/>
      <c r="F52" s="55"/>
      <c r="G52" s="55"/>
      <c r="H52" s="55"/>
      <c r="R52" s="37"/>
      <c r="S52" s="37"/>
      <c r="T52" s="37"/>
    </row>
    <row r="53" spans="2:20" ht="39.6" customHeight="1" x14ac:dyDescent="0.3">
      <c r="B53" s="55"/>
      <c r="C53" s="55"/>
      <c r="D53" s="55"/>
      <c r="E53" s="55"/>
      <c r="F53" s="55"/>
      <c r="G53" s="55"/>
      <c r="H53" s="55"/>
      <c r="R53" s="34" t="s">
        <v>138</v>
      </c>
      <c r="S53" s="29">
        <f>+SUM(H4:H44)</f>
        <v>1734466</v>
      </c>
      <c r="T53" s="38" t="s">
        <v>140</v>
      </c>
    </row>
    <row r="54" spans="2:20" ht="39.6" customHeight="1" x14ac:dyDescent="0.3">
      <c r="B54" s="55"/>
      <c r="C54" s="55"/>
      <c r="D54" s="55"/>
      <c r="E54" s="55"/>
      <c r="F54" s="55"/>
      <c r="G54" s="55"/>
      <c r="H54" s="55"/>
      <c r="R54" s="34" t="s">
        <v>139</v>
      </c>
      <c r="S54" s="29">
        <f>+S53*0.8</f>
        <v>1387572.8</v>
      </c>
      <c r="T54" s="39"/>
    </row>
    <row r="55" spans="2:20" ht="28.8" x14ac:dyDescent="0.3">
      <c r="B55" s="55"/>
      <c r="C55" s="55"/>
      <c r="D55" s="55"/>
      <c r="E55" s="55"/>
      <c r="F55" s="55"/>
      <c r="G55" s="55"/>
      <c r="H55" s="55"/>
      <c r="R55" s="34" t="s">
        <v>83</v>
      </c>
      <c r="S55" s="29">
        <f>+SUM(N4:N44)</f>
        <v>1691700</v>
      </c>
      <c r="T55" s="11" t="str">
        <f>+IF(S55&lt;S$54,"SI","NO")</f>
        <v>NO</v>
      </c>
    </row>
    <row r="56" spans="2:20" ht="28.8" x14ac:dyDescent="0.3">
      <c r="B56" s="55"/>
      <c r="C56" s="55"/>
      <c r="D56" s="55"/>
      <c r="E56" s="55"/>
      <c r="F56" s="55"/>
      <c r="G56" s="55"/>
      <c r="H56" s="55"/>
      <c r="R56" s="34" t="s">
        <v>84</v>
      </c>
      <c r="S56" s="29">
        <f>+SUM(U4:U44)</f>
        <v>1286200</v>
      </c>
      <c r="T56" s="11" t="str">
        <f t="shared" ref="T56:T58" si="16">+IF(S56&lt;S$54,"SI","NO")</f>
        <v>SI</v>
      </c>
    </row>
    <row r="57" spans="2:20" x14ac:dyDescent="0.3">
      <c r="B57" s="55"/>
      <c r="C57" s="55"/>
      <c r="D57" s="55"/>
      <c r="E57" s="55"/>
      <c r="F57" s="55"/>
      <c r="G57" s="55"/>
      <c r="H57" s="55"/>
      <c r="R57" s="34" t="s">
        <v>85</v>
      </c>
      <c r="S57" s="29">
        <f>+SUM(AB4:AB44)</f>
        <v>1290667</v>
      </c>
      <c r="T57" s="11" t="str">
        <f t="shared" si="16"/>
        <v>SI</v>
      </c>
    </row>
    <row r="58" spans="2:20" x14ac:dyDescent="0.3">
      <c r="B58" s="55"/>
      <c r="C58" s="55"/>
      <c r="D58" s="55"/>
      <c r="E58" s="55"/>
      <c r="F58" s="55"/>
      <c r="G58" s="55"/>
      <c r="H58" s="55"/>
      <c r="R58" s="34" t="s">
        <v>86</v>
      </c>
      <c r="S58" s="29">
        <f>+SUM(AI4:AI44)</f>
        <v>1721472</v>
      </c>
      <c r="T58" s="11" t="str">
        <f t="shared" si="16"/>
        <v>NO</v>
      </c>
    </row>
  </sheetData>
  <mergeCells count="13">
    <mergeCell ref="R51:T52"/>
    <mergeCell ref="T53:T54"/>
    <mergeCell ref="B45:H45"/>
    <mergeCell ref="J2:P2"/>
    <mergeCell ref="AE2:AK2"/>
    <mergeCell ref="X2:AD2"/>
    <mergeCell ref="Q2:W2"/>
    <mergeCell ref="B2:I2"/>
    <mergeCell ref="Q45:W47"/>
    <mergeCell ref="X45:AD47"/>
    <mergeCell ref="J45:P47"/>
    <mergeCell ref="AE45:AK47"/>
    <mergeCell ref="B47:H58"/>
  </mergeCells>
  <phoneticPr fontId="12" type="noConversion"/>
  <conditionalFormatting sqref="K4:K44">
    <cfRule type="containsText" dxfId="33" priority="33" operator="containsText" text="SI">
      <formula>NOT(ISERROR(SEARCH("SI",K4)))</formula>
    </cfRule>
    <cfRule type="containsText" dxfId="32" priority="34" operator="containsText" text="NO">
      <formula>NOT(ISERROR(SEARCH("NO",K4)))</formula>
    </cfRule>
  </conditionalFormatting>
  <conditionalFormatting sqref="M4:M44">
    <cfRule type="containsText" dxfId="31" priority="35" operator="containsText" text="SI">
      <formula>NOT(ISERROR(SEARCH("SI",M4)))</formula>
    </cfRule>
    <cfRule type="containsText" dxfId="30" priority="36" operator="containsText" text="NO">
      <formula>NOT(ISERROR(SEARCH("NO",M4)))</formula>
    </cfRule>
  </conditionalFormatting>
  <conditionalFormatting sqref="O4:O44">
    <cfRule type="containsText" dxfId="29" priority="37" operator="containsText" text="NO">
      <formula>NOT(ISERROR(SEARCH("NO",O4)))</formula>
    </cfRule>
    <cfRule type="containsText" dxfId="28" priority="38" operator="containsText" text="SI">
      <formula>NOT(ISERROR(SEARCH("SI",O4)))</formula>
    </cfRule>
  </conditionalFormatting>
  <conditionalFormatting sqref="P4:P44 Q45">
    <cfRule type="containsText" dxfId="27" priority="39" operator="containsText" text="NO">
      <formula>NOT(ISERROR(SEARCH("NO",P4)))</formula>
    </cfRule>
    <cfRule type="containsText" dxfId="26" priority="40" operator="containsText" text="SI">
      <formula>NOT(ISERROR(SEARCH("SI",P4)))</formula>
    </cfRule>
  </conditionalFormatting>
  <conditionalFormatting sqref="R4:R44">
    <cfRule type="containsText" dxfId="25" priority="25" operator="containsText" text="SI">
      <formula>NOT(ISERROR(SEARCH("SI",R4)))</formula>
    </cfRule>
    <cfRule type="containsText" dxfId="24" priority="26" operator="containsText" text="NO">
      <formula>NOT(ISERROR(SEARCH("NO",R4)))</formula>
    </cfRule>
  </conditionalFormatting>
  <conditionalFormatting sqref="T4:T44">
    <cfRule type="containsText" dxfId="23" priority="27" operator="containsText" text="SI">
      <formula>NOT(ISERROR(SEARCH("SI",T4)))</formula>
    </cfRule>
    <cfRule type="containsText" dxfId="22" priority="28" operator="containsText" text="NO">
      <formula>NOT(ISERROR(SEARCH("NO",T4)))</formula>
    </cfRule>
  </conditionalFormatting>
  <conditionalFormatting sqref="V4:W44">
    <cfRule type="containsText" dxfId="21" priority="29" operator="containsText" text="NO">
      <formula>NOT(ISERROR(SEARCH("NO",V4)))</formula>
    </cfRule>
    <cfRule type="containsText" dxfId="20" priority="30" operator="containsText" text="SI">
      <formula>NOT(ISERROR(SEARCH("SI",V4)))</formula>
    </cfRule>
  </conditionalFormatting>
  <conditionalFormatting sqref="Y4:Y44">
    <cfRule type="containsText" dxfId="19" priority="17" operator="containsText" text="SI">
      <formula>NOT(ISERROR(SEARCH("SI",Y4)))</formula>
    </cfRule>
    <cfRule type="containsText" dxfId="18" priority="18" operator="containsText" text="NO">
      <formula>NOT(ISERROR(SEARCH("NO",Y4)))</formula>
    </cfRule>
  </conditionalFormatting>
  <conditionalFormatting sqref="AA4:AA44">
    <cfRule type="containsText" dxfId="17" priority="19" operator="containsText" text="SI">
      <formula>NOT(ISERROR(SEARCH("SI",AA4)))</formula>
    </cfRule>
    <cfRule type="containsText" dxfId="16" priority="20" operator="containsText" text="NO">
      <formula>NOT(ISERROR(SEARCH("NO",AA4)))</formula>
    </cfRule>
  </conditionalFormatting>
  <conditionalFormatting sqref="AC4:AD44">
    <cfRule type="containsText" dxfId="15" priority="21" operator="containsText" text="NO">
      <formula>NOT(ISERROR(SEARCH("NO",AC4)))</formula>
    </cfRule>
    <cfRule type="containsText" dxfId="14" priority="22" operator="containsText" text="SI">
      <formula>NOT(ISERROR(SEARCH("SI",AC4)))</formula>
    </cfRule>
  </conditionalFormatting>
  <conditionalFormatting sqref="AF4:AF44">
    <cfRule type="containsText" dxfId="13" priority="9" operator="containsText" text="SI">
      <formula>NOT(ISERROR(SEARCH("SI",AF4)))</formula>
    </cfRule>
    <cfRule type="containsText" dxfId="12" priority="10" operator="containsText" text="NO">
      <formula>NOT(ISERROR(SEARCH("NO",AF4)))</formula>
    </cfRule>
  </conditionalFormatting>
  <conditionalFormatting sqref="AH4:AH44">
    <cfRule type="containsText" dxfId="11" priority="11" operator="containsText" text="SI">
      <formula>NOT(ISERROR(SEARCH("SI",AH4)))</formula>
    </cfRule>
    <cfRule type="containsText" dxfId="10" priority="12" operator="containsText" text="NO">
      <formula>NOT(ISERROR(SEARCH("NO",AH4)))</formula>
    </cfRule>
  </conditionalFormatting>
  <conditionalFormatting sqref="AJ4:AK44">
    <cfRule type="containsText" dxfId="9" priority="13" operator="containsText" text="NO">
      <formula>NOT(ISERROR(SEARCH("NO",AJ4)))</formula>
    </cfRule>
    <cfRule type="containsText" dxfId="8" priority="14" operator="containsText" text="SI">
      <formula>NOT(ISERROR(SEARCH("SI",AJ4)))</formula>
    </cfRule>
  </conditionalFormatting>
  <conditionalFormatting sqref="T55:T58">
    <cfRule type="containsText" dxfId="7" priority="8" operator="containsText" text="SI">
      <formula>NOT(ISERROR(SEARCH("SI",T55)))</formula>
    </cfRule>
    <cfRule type="containsText" dxfId="6" priority="7" operator="containsText" text="NO">
      <formula>NOT(ISERROR(SEARCH("NO",T55)))</formula>
    </cfRule>
  </conditionalFormatting>
  <conditionalFormatting sqref="J45">
    <cfRule type="containsText" dxfId="3" priority="3" operator="containsText" text="NO">
      <formula>NOT(ISERROR(SEARCH("NO",J45)))</formula>
    </cfRule>
    <cfRule type="containsText" dxfId="2" priority="4" operator="containsText" text="SI">
      <formula>NOT(ISERROR(SEARCH("SI",J45)))</formula>
    </cfRule>
  </conditionalFormatting>
  <conditionalFormatting sqref="AE45">
    <cfRule type="containsText" dxfId="1" priority="1" operator="containsText" text="NO">
      <formula>NOT(ISERROR(SEARCH("NO",AE45)))</formula>
    </cfRule>
    <cfRule type="containsText" dxfId="0" priority="2" operator="containsText" text="SI">
      <formula>NOT(ISERROR(SEARCH("SI",AE45)))</formula>
    </cfRule>
  </conditionalFormatting>
  <pageMargins left="0.7" right="0.7" top="0.75" bottom="0.75" header="0.3" footer="0.3"/>
  <pageSetup scale="1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 Viviana Ruiz Reina</dc:creator>
  <cp:lastModifiedBy>Mary Viviana Ruiz Reina</cp:lastModifiedBy>
  <dcterms:created xsi:type="dcterms:W3CDTF">2025-12-26T17:29:09Z</dcterms:created>
  <dcterms:modified xsi:type="dcterms:W3CDTF">2025-12-31T02:02:50Z</dcterms:modified>
</cp:coreProperties>
</file>