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6862E3E6-888E-4160-9CDA-AD6573985EF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YECCION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  <c r="G49" i="1"/>
  <c r="G48" i="1"/>
  <c r="G43" i="1"/>
  <c r="G42" i="1"/>
  <c r="G26" i="1"/>
  <c r="G21" i="1"/>
  <c r="G20" i="1"/>
  <c r="G19" i="1"/>
  <c r="G18" i="1"/>
  <c r="G17" i="1"/>
  <c r="G16" i="1"/>
  <c r="G15" i="1"/>
  <c r="G14" i="1"/>
  <c r="G13" i="1"/>
  <c r="G12" i="1"/>
  <c r="G11" i="1"/>
  <c r="G10" i="1"/>
  <c r="H5" i="1"/>
  <c r="H4" i="1"/>
  <c r="G44" i="1" l="1"/>
  <c r="G51" i="1"/>
  <c r="G22" i="1"/>
  <c r="G31" i="1"/>
  <c r="H6" i="1" l="1"/>
  <c r="G53" i="1" s="1"/>
</calcChain>
</file>

<file path=xl/sharedStrings.xml><?xml version="1.0" encoding="utf-8"?>
<sst xmlns="http://schemas.openxmlformats.org/spreadsheetml/2006/main" count="66" uniqueCount="46">
  <si>
    <t>DESAYUNO</t>
  </si>
  <si>
    <t>INDUSTRIALIZADA</t>
  </si>
  <si>
    <t>DIAS</t>
  </si>
  <si>
    <t>CUPOS</t>
  </si>
  <si>
    <t>TOTAL</t>
  </si>
  <si>
    <t>MINUTA</t>
  </si>
  <si>
    <t>MANIPULADORAS</t>
  </si>
  <si>
    <t>TRANSPORTE</t>
  </si>
  <si>
    <t>RUTA</t>
  </si>
  <si>
    <t>CANTIDAD</t>
  </si>
  <si>
    <t>VALOR</t>
  </si>
  <si>
    <t>RUTA 1</t>
  </si>
  <si>
    <t>RUTA 2</t>
  </si>
  <si>
    <t>RUTA 3</t>
  </si>
  <si>
    <t>RUTA 4</t>
  </si>
  <si>
    <t>URBANO I.E DE JESUS</t>
  </si>
  <si>
    <t>LUCIANA RESTREPO</t>
  </si>
  <si>
    <t>LAZARO RESTREPO</t>
  </si>
  <si>
    <t>ANTONIO JOSE RESTREPO</t>
  </si>
  <si>
    <t>CAMILO GONZALEZ</t>
  </si>
  <si>
    <t>CASA GRANDE</t>
  </si>
  <si>
    <t>CAMILO GOMEZ</t>
  </si>
  <si>
    <t>MAJAGUAL</t>
  </si>
  <si>
    <t>DOTACION</t>
  </si>
  <si>
    <t># HORAS</t>
  </si>
  <si>
    <t>MINUTAS</t>
  </si>
  <si>
    <t>PANTALON</t>
  </si>
  <si>
    <t>DELANTAL</t>
  </si>
  <si>
    <t>TAPABOCAS</t>
  </si>
  <si>
    <t>GORRO</t>
  </si>
  <si>
    <t>ZAPATOS</t>
  </si>
  <si>
    <t># MANIPULADORAS</t>
  </si>
  <si>
    <t>COMBUSTIBLE</t>
  </si>
  <si>
    <t>GAS PIPETA X 100 LBS</t>
  </si>
  <si>
    <t>GAS PIPETA X 40 LBS</t>
  </si>
  <si>
    <t>IMPLEMENTOS DE ASEO (TRAPERA, ESCOBA, RECOGEDOR)</t>
  </si>
  <si>
    <t>IMPLEMENTOS DE ASEO (JABON LAVALOZA LIQUIDO 3 LITROS, JABON EN POLVO 2 KG, LIMPIDO 5 LITROS)</t>
  </si>
  <si>
    <t>MENAJE</t>
  </si>
  <si>
    <t>A NECESIDAD</t>
  </si>
  <si>
    <t>ASEO Y MENAJE</t>
  </si>
  <si>
    <t>IMPLEMENTOS DE ASEO Y MENAJE</t>
  </si>
  <si>
    <t>SUBTOTAL</t>
  </si>
  <si>
    <t>VALOR RACION 2025</t>
  </si>
  <si>
    <t>VALOR RACION 2026</t>
  </si>
  <si>
    <t>VALOR 2026</t>
  </si>
  <si>
    <t xml:space="preserve">CAPACITACIONES A MANIPULADORAS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</si>
</sst>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1" xfId="1" applyNumberFormat="1" applyFont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164" fontId="2" fillId="0" borderId="1" xfId="1" applyNumberFormat="1" applyFont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wrapText="1"/>
    </xf>
    <xf numFmtId="165" fontId="0" fillId="0" borderId="1" xfId="0" applyNumberFormat="1" applyBorder="1" applyAlignment="1">
      <alignment horizontal="center" vertical="top"/>
    </xf>
    <xf numFmtId="164" fontId="0" fillId="0" borderId="0" xfId="0" applyNumberFormat="1"/>
    <xf numFmtId="165" fontId="0" fillId="0" borderId="0" xfId="0" applyNumberFormat="1"/>
    <xf numFmtId="0" fontId="0" fillId="0" borderId="3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5" fontId="0" fillId="0" borderId="2" xfId="0" applyNumberFormat="1" applyBorder="1" applyAlignment="1">
      <alignment horizontal="center" vertical="top"/>
    </xf>
    <xf numFmtId="164" fontId="0" fillId="0" borderId="2" xfId="1" applyNumberFormat="1" applyFont="1" applyBorder="1"/>
    <xf numFmtId="1" fontId="0" fillId="0" borderId="5" xfId="1" applyNumberFormat="1" applyFont="1" applyBorder="1" applyAlignment="1">
      <alignment horizontal="center" vertical="center" wrapText="1"/>
    </xf>
    <xf numFmtId="1" fontId="0" fillId="0" borderId="7" xfId="1" applyNumberFormat="1" applyFont="1" applyBorder="1" applyAlignment="1">
      <alignment horizontal="center" vertical="center" wrapText="1"/>
    </xf>
    <xf numFmtId="1" fontId="0" fillId="0" borderId="9" xfId="1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2" fillId="0" borderId="5" xfId="1" applyNumberFormat="1" applyFont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164" fontId="2" fillId="0" borderId="10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top"/>
    </xf>
    <xf numFmtId="165" fontId="0" fillId="0" borderId="4" xfId="0" applyNumberFormat="1" applyBorder="1" applyAlignment="1">
      <alignment horizontal="center" vertical="top"/>
    </xf>
    <xf numFmtId="164" fontId="2" fillId="2" borderId="3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2" fillId="2" borderId="2" xfId="1" applyNumberFormat="1" applyFont="1" applyFill="1" applyBorder="1" applyAlignment="1">
      <alignment horizontal="center"/>
    </xf>
    <xf numFmtId="164" fontId="2" fillId="2" borderId="4" xfId="1" applyNumberFormat="1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58"/>
  <sheetViews>
    <sheetView tabSelected="1" topLeftCell="A47" workbookViewId="0">
      <selection activeCell="J38" sqref="J38"/>
    </sheetView>
  </sheetViews>
  <sheetFormatPr baseColWidth="10" defaultColWidth="9.140625" defaultRowHeight="15" x14ac:dyDescent="0.25"/>
  <cols>
    <col min="3" max="3" width="22.28515625" customWidth="1"/>
    <col min="4" max="4" width="13.7109375" customWidth="1"/>
    <col min="5" max="6" width="17.28515625" customWidth="1"/>
    <col min="7" max="7" width="15.5703125" bestFit="1" customWidth="1"/>
    <col min="8" max="8" width="17.7109375" bestFit="1" customWidth="1"/>
  </cols>
  <sheetData>
    <row r="2" spans="3:8" x14ac:dyDescent="0.25">
      <c r="C2" s="30" t="s">
        <v>25</v>
      </c>
      <c r="D2" s="30"/>
      <c r="E2" s="30"/>
      <c r="F2" s="30"/>
      <c r="G2" s="30"/>
      <c r="H2" s="30"/>
    </row>
    <row r="3" spans="3:8" ht="30" x14ac:dyDescent="0.25">
      <c r="C3" s="8" t="s">
        <v>5</v>
      </c>
      <c r="D3" s="8" t="s">
        <v>2</v>
      </c>
      <c r="E3" s="25" t="s">
        <v>42</v>
      </c>
      <c r="F3" s="25" t="s">
        <v>43</v>
      </c>
      <c r="G3" s="8" t="s">
        <v>3</v>
      </c>
      <c r="H3" s="8" t="s">
        <v>4</v>
      </c>
    </row>
    <row r="4" spans="3:8" x14ac:dyDescent="0.25">
      <c r="C4" s="1" t="s">
        <v>0</v>
      </c>
      <c r="D4" s="2">
        <v>111</v>
      </c>
      <c r="E4" s="3">
        <v>3624</v>
      </c>
      <c r="F4" s="3">
        <v>3986</v>
      </c>
      <c r="G4" s="2">
        <v>1793</v>
      </c>
      <c r="H4" s="4">
        <f>D4*G4*F4</f>
        <v>793305678</v>
      </c>
    </row>
    <row r="5" spans="3:8" x14ac:dyDescent="0.25">
      <c r="C5" s="1" t="s">
        <v>1</v>
      </c>
      <c r="D5" s="2">
        <v>111</v>
      </c>
      <c r="E5" s="3">
        <v>5160</v>
      </c>
      <c r="F5" s="3">
        <v>5676</v>
      </c>
      <c r="G5" s="2">
        <v>300</v>
      </c>
      <c r="H5" s="4">
        <f>D5*G5*F5</f>
        <v>189010800</v>
      </c>
    </row>
    <row r="6" spans="3:8" x14ac:dyDescent="0.25">
      <c r="C6" s="41" t="s">
        <v>41</v>
      </c>
      <c r="D6" s="41"/>
      <c r="E6" s="41"/>
      <c r="F6" s="41"/>
      <c r="G6" s="41"/>
      <c r="H6" s="11">
        <f>SUM(H4:H5)</f>
        <v>982316478</v>
      </c>
    </row>
    <row r="7" spans="3:8" x14ac:dyDescent="0.25">
      <c r="D7" s="5"/>
      <c r="E7" s="5"/>
      <c r="F7" s="5"/>
      <c r="G7" s="5"/>
      <c r="H7" s="6"/>
    </row>
    <row r="8" spans="3:8" x14ac:dyDescent="0.25">
      <c r="C8" s="44" t="s">
        <v>7</v>
      </c>
      <c r="D8" s="44"/>
      <c r="E8" s="44"/>
      <c r="F8" s="44"/>
      <c r="G8" s="44"/>
      <c r="H8" s="44"/>
    </row>
    <row r="9" spans="3:8" x14ac:dyDescent="0.25">
      <c r="C9" s="9" t="s">
        <v>8</v>
      </c>
      <c r="D9" s="9" t="s">
        <v>9</v>
      </c>
      <c r="E9" s="9" t="s">
        <v>10</v>
      </c>
      <c r="F9" s="9" t="s">
        <v>44</v>
      </c>
      <c r="G9" s="9" t="s">
        <v>10</v>
      </c>
      <c r="H9" s="9" t="s">
        <v>4</v>
      </c>
    </row>
    <row r="10" spans="3:8" x14ac:dyDescent="0.25">
      <c r="C10" s="1" t="s">
        <v>11</v>
      </c>
      <c r="D10" s="2">
        <v>12</v>
      </c>
      <c r="E10" s="7">
        <v>1510000</v>
      </c>
      <c r="F10" s="21">
        <v>1661000</v>
      </c>
      <c r="G10" s="42">
        <f>D10*F10</f>
        <v>19932000</v>
      </c>
      <c r="H10" s="43"/>
    </row>
    <row r="11" spans="3:8" x14ac:dyDescent="0.25">
      <c r="C11" s="1" t="s">
        <v>12</v>
      </c>
      <c r="D11" s="2">
        <v>12</v>
      </c>
      <c r="E11" s="7">
        <v>992000</v>
      </c>
      <c r="F11" s="21">
        <v>1091000</v>
      </c>
      <c r="G11" s="42">
        <f t="shared" ref="G11:G21" si="0">D11*F11</f>
        <v>13092000</v>
      </c>
      <c r="H11" s="43"/>
    </row>
    <row r="12" spans="3:8" x14ac:dyDescent="0.25">
      <c r="C12" s="1" t="s">
        <v>13</v>
      </c>
      <c r="D12" s="2">
        <v>12</v>
      </c>
      <c r="E12" s="7">
        <v>1035000</v>
      </c>
      <c r="F12" s="21">
        <v>1138500</v>
      </c>
      <c r="G12" s="42">
        <f t="shared" si="0"/>
        <v>13662000</v>
      </c>
      <c r="H12" s="43"/>
    </row>
    <row r="13" spans="3:8" x14ac:dyDescent="0.25">
      <c r="C13" s="1" t="s">
        <v>14</v>
      </c>
      <c r="D13" s="2">
        <v>12</v>
      </c>
      <c r="E13" s="7">
        <v>1485000</v>
      </c>
      <c r="F13" s="21">
        <v>1633500</v>
      </c>
      <c r="G13" s="42">
        <f t="shared" si="0"/>
        <v>19602000</v>
      </c>
      <c r="H13" s="43"/>
    </row>
    <row r="14" spans="3:8" x14ac:dyDescent="0.25">
      <c r="C14" s="1" t="s">
        <v>15</v>
      </c>
      <c r="D14" s="2">
        <v>12</v>
      </c>
      <c r="E14" s="7">
        <v>45000</v>
      </c>
      <c r="F14" s="21">
        <v>49500</v>
      </c>
      <c r="G14" s="42">
        <f t="shared" si="0"/>
        <v>594000</v>
      </c>
      <c r="H14" s="43"/>
    </row>
    <row r="15" spans="3:8" x14ac:dyDescent="0.25">
      <c r="C15" s="1" t="s">
        <v>16</v>
      </c>
      <c r="D15" s="2">
        <v>12</v>
      </c>
      <c r="E15" s="7">
        <v>45000</v>
      </c>
      <c r="F15" s="21">
        <v>49500</v>
      </c>
      <c r="G15" s="42">
        <f t="shared" si="0"/>
        <v>594000</v>
      </c>
      <c r="H15" s="43"/>
    </row>
    <row r="16" spans="3:8" x14ac:dyDescent="0.25">
      <c r="C16" s="1" t="s">
        <v>17</v>
      </c>
      <c r="D16" s="2">
        <v>12</v>
      </c>
      <c r="E16" s="7">
        <v>45000</v>
      </c>
      <c r="F16" s="21">
        <v>49500</v>
      </c>
      <c r="G16" s="42">
        <f t="shared" si="0"/>
        <v>594000</v>
      </c>
      <c r="H16" s="43"/>
    </row>
    <row r="17" spans="3:10" x14ac:dyDescent="0.25">
      <c r="C17" s="1" t="s">
        <v>18</v>
      </c>
      <c r="D17" s="2">
        <v>12</v>
      </c>
      <c r="E17" s="7">
        <v>45000</v>
      </c>
      <c r="F17" s="21">
        <v>49500</v>
      </c>
      <c r="G17" s="42">
        <f t="shared" si="0"/>
        <v>594000</v>
      </c>
      <c r="H17" s="43"/>
    </row>
    <row r="18" spans="3:10" x14ac:dyDescent="0.25">
      <c r="C18" s="1" t="s">
        <v>19</v>
      </c>
      <c r="D18" s="2">
        <v>12</v>
      </c>
      <c r="E18" s="7">
        <v>45000</v>
      </c>
      <c r="F18" s="21">
        <v>49500</v>
      </c>
      <c r="G18" s="42">
        <f t="shared" si="0"/>
        <v>594000</v>
      </c>
      <c r="H18" s="43"/>
    </row>
    <row r="19" spans="3:10" x14ac:dyDescent="0.25">
      <c r="C19" s="1" t="s">
        <v>20</v>
      </c>
      <c r="D19" s="2">
        <v>12</v>
      </c>
      <c r="E19" s="7">
        <v>175000</v>
      </c>
      <c r="F19" s="21">
        <v>192500</v>
      </c>
      <c r="G19" s="42">
        <f t="shared" si="0"/>
        <v>2310000</v>
      </c>
      <c r="H19" s="43"/>
    </row>
    <row r="20" spans="3:10" x14ac:dyDescent="0.25">
      <c r="C20" s="1" t="s">
        <v>21</v>
      </c>
      <c r="D20" s="2">
        <v>12</v>
      </c>
      <c r="E20" s="7">
        <v>327000</v>
      </c>
      <c r="F20" s="21">
        <v>359700</v>
      </c>
      <c r="G20" s="42">
        <f t="shared" si="0"/>
        <v>4316400</v>
      </c>
      <c r="H20" s="43"/>
    </row>
    <row r="21" spans="3:10" x14ac:dyDescent="0.25">
      <c r="C21" s="1" t="s">
        <v>22</v>
      </c>
      <c r="D21" s="2">
        <v>12</v>
      </c>
      <c r="E21" s="7">
        <v>230000</v>
      </c>
      <c r="F21" s="21">
        <v>253000</v>
      </c>
      <c r="G21" s="42">
        <f t="shared" si="0"/>
        <v>3036000</v>
      </c>
      <c r="H21" s="43"/>
    </row>
    <row r="22" spans="3:10" x14ac:dyDescent="0.25">
      <c r="C22" s="53" t="s">
        <v>41</v>
      </c>
      <c r="D22" s="54"/>
      <c r="E22" s="54"/>
      <c r="F22" s="17"/>
      <c r="G22" s="47">
        <f>SUM(G10:G21)</f>
        <v>78920400</v>
      </c>
      <c r="H22" s="48"/>
    </row>
    <row r="24" spans="3:10" x14ac:dyDescent="0.25">
      <c r="C24" s="30" t="s">
        <v>23</v>
      </c>
      <c r="D24" s="30"/>
      <c r="E24" s="30"/>
      <c r="F24" s="30"/>
      <c r="G24" s="30"/>
      <c r="H24" s="30"/>
    </row>
    <row r="25" spans="3:10" x14ac:dyDescent="0.25">
      <c r="C25" s="8"/>
      <c r="D25" s="8" t="s">
        <v>10</v>
      </c>
      <c r="E25" s="8" t="s">
        <v>31</v>
      </c>
      <c r="F25" s="18" t="s">
        <v>44</v>
      </c>
      <c r="G25" s="31" t="s">
        <v>4</v>
      </c>
      <c r="H25" s="32"/>
    </row>
    <row r="26" spans="3:10" x14ac:dyDescent="0.25">
      <c r="C26" s="1" t="s">
        <v>26</v>
      </c>
      <c r="D26" s="39">
        <v>209000</v>
      </c>
      <c r="E26" s="40">
        <v>32</v>
      </c>
      <c r="F26" s="22"/>
      <c r="G26" s="33">
        <f>E26*F28</f>
        <v>7360000</v>
      </c>
      <c r="H26" s="34"/>
      <c r="J26">
        <v>44</v>
      </c>
    </row>
    <row r="27" spans="3:10" x14ac:dyDescent="0.25">
      <c r="C27" s="1" t="s">
        <v>27</v>
      </c>
      <c r="D27" s="39"/>
      <c r="E27" s="40"/>
      <c r="F27" s="23"/>
      <c r="G27" s="35"/>
      <c r="H27" s="36"/>
    </row>
    <row r="28" spans="3:10" x14ac:dyDescent="0.25">
      <c r="C28" s="1" t="s">
        <v>28</v>
      </c>
      <c r="D28" s="39"/>
      <c r="E28" s="40"/>
      <c r="F28" s="23">
        <v>230000</v>
      </c>
      <c r="G28" s="35"/>
      <c r="H28" s="36"/>
    </row>
    <row r="29" spans="3:10" x14ac:dyDescent="0.25">
      <c r="C29" s="1" t="s">
        <v>29</v>
      </c>
      <c r="D29" s="39"/>
      <c r="E29" s="40"/>
      <c r="F29" s="23"/>
      <c r="G29" s="35"/>
      <c r="H29" s="36"/>
    </row>
    <row r="30" spans="3:10" x14ac:dyDescent="0.25">
      <c r="C30" s="1" t="s">
        <v>30</v>
      </c>
      <c r="D30" s="39"/>
      <c r="E30" s="40"/>
      <c r="F30" s="24"/>
      <c r="G30" s="37"/>
      <c r="H30" s="38"/>
    </row>
    <row r="31" spans="3:10" x14ac:dyDescent="0.25">
      <c r="C31" s="41" t="s">
        <v>41</v>
      </c>
      <c r="D31" s="41"/>
      <c r="E31" s="41"/>
      <c r="F31" s="2"/>
      <c r="G31" s="52">
        <f>G26</f>
        <v>7360000</v>
      </c>
      <c r="H31" s="52"/>
    </row>
    <row r="33" spans="3:8" x14ac:dyDescent="0.25">
      <c r="C33" s="44" t="s">
        <v>6</v>
      </c>
      <c r="D33" s="44"/>
      <c r="E33" s="44"/>
      <c r="F33" s="44"/>
      <c r="G33" s="44"/>
      <c r="H33" s="44"/>
    </row>
    <row r="34" spans="3:8" x14ac:dyDescent="0.25">
      <c r="C34" s="64" t="s">
        <v>9</v>
      </c>
      <c r="D34" s="65"/>
      <c r="E34" s="10" t="s">
        <v>24</v>
      </c>
      <c r="F34" s="9"/>
      <c r="G34" s="44" t="s">
        <v>4</v>
      </c>
      <c r="H34" s="44"/>
    </row>
    <row r="35" spans="3:8" x14ac:dyDescent="0.25">
      <c r="C35" s="53">
        <v>11</v>
      </c>
      <c r="D35" s="55"/>
      <c r="E35" s="63">
        <v>6</v>
      </c>
      <c r="F35" s="2"/>
      <c r="G35" s="49">
        <v>104846764</v>
      </c>
      <c r="H35" s="49"/>
    </row>
    <row r="36" spans="3:8" x14ac:dyDescent="0.25">
      <c r="C36" s="53">
        <v>21</v>
      </c>
      <c r="D36" s="55"/>
      <c r="E36" s="63">
        <v>4</v>
      </c>
      <c r="F36" s="2"/>
      <c r="G36" s="49">
        <v>151500846</v>
      </c>
      <c r="H36" s="49"/>
    </row>
    <row r="37" spans="3:8" x14ac:dyDescent="0.25">
      <c r="C37" s="53" t="s">
        <v>45</v>
      </c>
      <c r="D37" s="54"/>
      <c r="E37" s="29"/>
      <c r="F37" s="17"/>
      <c r="G37" s="42">
        <v>4000000</v>
      </c>
      <c r="H37" s="43"/>
    </row>
    <row r="38" spans="3:8" x14ac:dyDescent="0.25">
      <c r="C38" s="53"/>
      <c r="D38" s="54"/>
      <c r="E38" s="55"/>
      <c r="F38" s="17"/>
      <c r="G38" s="50">
        <f>SUM(G35:H37)</f>
        <v>260347610</v>
      </c>
      <c r="H38" s="51"/>
    </row>
    <row r="40" spans="3:8" x14ac:dyDescent="0.25">
      <c r="C40" s="44" t="s">
        <v>32</v>
      </c>
      <c r="D40" s="44"/>
      <c r="E40" s="44"/>
      <c r="F40" s="44"/>
      <c r="G40" s="44"/>
      <c r="H40" s="44"/>
    </row>
    <row r="41" spans="3:8" x14ac:dyDescent="0.25">
      <c r="C41" s="9" t="s">
        <v>8</v>
      </c>
      <c r="D41" s="10" t="s">
        <v>9</v>
      </c>
      <c r="E41" s="10"/>
      <c r="F41" s="10"/>
      <c r="G41" s="9" t="s">
        <v>10</v>
      </c>
      <c r="H41" s="9" t="s">
        <v>4</v>
      </c>
    </row>
    <row r="42" spans="3:8" x14ac:dyDescent="0.25">
      <c r="C42" s="1" t="s">
        <v>33</v>
      </c>
      <c r="D42" s="12">
        <v>40</v>
      </c>
      <c r="E42" s="14">
        <v>389000</v>
      </c>
      <c r="F42" s="20">
        <v>427900</v>
      </c>
      <c r="G42" s="45">
        <f>D42*F42</f>
        <v>17116000</v>
      </c>
      <c r="H42" s="46"/>
    </row>
    <row r="43" spans="3:8" x14ac:dyDescent="0.25">
      <c r="C43" s="1" t="s">
        <v>34</v>
      </c>
      <c r="D43" s="12">
        <v>50</v>
      </c>
      <c r="E43" s="14">
        <v>150000</v>
      </c>
      <c r="F43" s="20">
        <v>165000</v>
      </c>
      <c r="G43" s="45">
        <f>D43*F43</f>
        <v>8250000</v>
      </c>
      <c r="H43" s="46"/>
    </row>
    <row r="44" spans="3:8" x14ac:dyDescent="0.25">
      <c r="C44" s="53" t="s">
        <v>41</v>
      </c>
      <c r="D44" s="54"/>
      <c r="E44" s="54"/>
      <c r="F44" s="17"/>
      <c r="G44" s="59">
        <f>SUM(G42:G43)</f>
        <v>25366000</v>
      </c>
      <c r="H44" s="60"/>
    </row>
    <row r="46" spans="3:8" x14ac:dyDescent="0.25">
      <c r="C46" s="30" t="s">
        <v>39</v>
      </c>
      <c r="D46" s="30"/>
      <c r="E46" s="30"/>
      <c r="F46" s="30"/>
      <c r="G46" s="30"/>
      <c r="H46" s="30"/>
    </row>
    <row r="47" spans="3:8" ht="30" x14ac:dyDescent="0.25">
      <c r="C47" s="26" t="s">
        <v>40</v>
      </c>
      <c r="D47" s="18" t="s">
        <v>9</v>
      </c>
      <c r="E47" s="27" t="s">
        <v>10</v>
      </c>
      <c r="F47" s="28" t="s">
        <v>44</v>
      </c>
      <c r="G47" s="31" t="s">
        <v>10</v>
      </c>
      <c r="H47" s="32"/>
    </row>
    <row r="48" spans="3:8" ht="45" x14ac:dyDescent="0.25">
      <c r="C48" s="13" t="s">
        <v>35</v>
      </c>
      <c r="D48" s="12">
        <v>86</v>
      </c>
      <c r="E48" s="14">
        <v>47500</v>
      </c>
      <c r="F48" s="20">
        <v>52250</v>
      </c>
      <c r="G48" s="45">
        <f>D48*F48</f>
        <v>4493500</v>
      </c>
      <c r="H48" s="46"/>
    </row>
    <row r="49" spans="3:8" ht="75" x14ac:dyDescent="0.25">
      <c r="C49" s="13" t="s">
        <v>36</v>
      </c>
      <c r="D49" s="12">
        <v>130</v>
      </c>
      <c r="E49" s="14">
        <v>72300</v>
      </c>
      <c r="F49" s="20">
        <v>79530</v>
      </c>
      <c r="G49" s="45">
        <f>D49*F49</f>
        <v>10338900</v>
      </c>
      <c r="H49" s="46"/>
    </row>
    <row r="50" spans="3:8" x14ac:dyDescent="0.25">
      <c r="C50" s="13" t="s">
        <v>37</v>
      </c>
      <c r="D50" s="12" t="s">
        <v>38</v>
      </c>
      <c r="E50" s="14">
        <v>6919005</v>
      </c>
      <c r="F50" s="20">
        <v>20000000</v>
      </c>
      <c r="G50" s="45">
        <v>20000000</v>
      </c>
      <c r="H50" s="46"/>
    </row>
    <row r="51" spans="3:8" x14ac:dyDescent="0.25">
      <c r="C51" s="53" t="s">
        <v>41</v>
      </c>
      <c r="D51" s="54"/>
      <c r="E51" s="55"/>
      <c r="F51" s="17"/>
      <c r="G51" s="61">
        <f>SUM(G48:H50)</f>
        <v>34832400</v>
      </c>
      <c r="H51" s="62"/>
    </row>
    <row r="53" spans="3:8" x14ac:dyDescent="0.25">
      <c r="C53" s="31" t="s">
        <v>4</v>
      </c>
      <c r="D53" s="58"/>
      <c r="E53" s="32"/>
      <c r="F53" s="19"/>
      <c r="G53" s="56">
        <f>H6+G22+G31+G38+G44+G51</f>
        <v>1389142888</v>
      </c>
      <c r="H53" s="57"/>
    </row>
    <row r="56" spans="3:8" x14ac:dyDescent="0.25">
      <c r="H56" s="16"/>
    </row>
    <row r="57" spans="3:8" x14ac:dyDescent="0.25">
      <c r="H57" s="15"/>
    </row>
    <row r="58" spans="3:8" x14ac:dyDescent="0.25">
      <c r="H58" s="16"/>
    </row>
  </sheetData>
  <mergeCells count="49">
    <mergeCell ref="C35:D35"/>
    <mergeCell ref="C36:D36"/>
    <mergeCell ref="C37:D37"/>
    <mergeCell ref="G37:H37"/>
    <mergeCell ref="C51:E51"/>
    <mergeCell ref="G53:H53"/>
    <mergeCell ref="C53:E53"/>
    <mergeCell ref="C22:E22"/>
    <mergeCell ref="G47:H47"/>
    <mergeCell ref="G48:H48"/>
    <mergeCell ref="G49:H49"/>
    <mergeCell ref="G50:H50"/>
    <mergeCell ref="C38:E38"/>
    <mergeCell ref="C46:H46"/>
    <mergeCell ref="G43:H43"/>
    <mergeCell ref="G44:H44"/>
    <mergeCell ref="C44:E44"/>
    <mergeCell ref="G51:H51"/>
    <mergeCell ref="G18:H18"/>
    <mergeCell ref="G19:H19"/>
    <mergeCell ref="G20:H20"/>
    <mergeCell ref="G21:H21"/>
    <mergeCell ref="G42:H42"/>
    <mergeCell ref="G22:H22"/>
    <mergeCell ref="G35:H35"/>
    <mergeCell ref="G36:H36"/>
    <mergeCell ref="G38:H38"/>
    <mergeCell ref="C33:H33"/>
    <mergeCell ref="G34:H34"/>
    <mergeCell ref="C31:E31"/>
    <mergeCell ref="G31:H31"/>
    <mergeCell ref="C40:H40"/>
    <mergeCell ref="C34:D34"/>
    <mergeCell ref="C2:H2"/>
    <mergeCell ref="G25:H25"/>
    <mergeCell ref="G26:H30"/>
    <mergeCell ref="D26:D30"/>
    <mergeCell ref="E26:E30"/>
    <mergeCell ref="C6:G6"/>
    <mergeCell ref="C24:H24"/>
    <mergeCell ref="G10:H10"/>
    <mergeCell ref="G11:H11"/>
    <mergeCell ref="G12:H12"/>
    <mergeCell ref="G13:H13"/>
    <mergeCell ref="G14:H14"/>
    <mergeCell ref="G15:H15"/>
    <mergeCell ref="G16:H16"/>
    <mergeCell ref="G17:H17"/>
    <mergeCell ref="C8:H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unipcol</dc:creator>
  <cp:lastModifiedBy>Juan Diego Pulgarin Osorio</cp:lastModifiedBy>
  <cp:lastPrinted>2025-08-20T18:56:06Z</cp:lastPrinted>
  <dcterms:created xsi:type="dcterms:W3CDTF">2015-06-05T18:19:34Z</dcterms:created>
  <dcterms:modified xsi:type="dcterms:W3CDTF">2026-01-14T22:46:06Z</dcterms:modified>
</cp:coreProperties>
</file>