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G:\Mi unidad\EXPEDIENTES DE TRABAJOS\CONTRATO ITM\PROCESOS ASIGNADOS\2026\SUBASTA INVERSA\"/>
    </mc:Choice>
  </mc:AlternateContent>
  <xr:revisionPtr revIDLastSave="0" documentId="8_{2FDDA12B-1258-4F1F-A53C-91FF9DA425BE}" xr6:coauthVersionLast="47" xr6:coauthVersionMax="47" xr10:uidLastSave="{00000000-0000-0000-0000-000000000000}"/>
  <bookViews>
    <workbookView xWindow="-108" yWindow="-108" windowWidth="23256" windowHeight="12456" firstSheet="1" activeTab="1" xr2:uid="{00000000-000D-0000-FFFF-FFFF00000000}"/>
  </bookViews>
  <sheets>
    <sheet name="Grupo 3" sheetId="3" state="hidden" r:id="rId1"/>
    <sheet name="GRUPO 01" sheetId="5" r:id="rId2"/>
    <sheet name="GC-MS-FID-TCD" sheetId="6" state="hidden" r:id="rId3"/>
    <sheet name="HPLC-DAD" sheetId="7"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81" i="5" l="1"/>
  <c r="J282" i="5" s="1"/>
  <c r="I18" i="5" l="1"/>
  <c r="I71" i="5"/>
  <c r="I177" i="5"/>
  <c r="J177" i="5" s="1"/>
  <c r="I146" i="5"/>
  <c r="I228" i="5"/>
  <c r="J18" i="5" l="1"/>
  <c r="J228" i="5"/>
  <c r="J146" i="5"/>
  <c r="J71" i="5"/>
  <c r="G16" i="5" l="1"/>
  <c r="K53" i="3"/>
  <c r="L53" i="3" s="1"/>
  <c r="L52" i="3"/>
  <c r="K52" i="3"/>
  <c r="K51" i="3"/>
  <c r="L51" i="3" s="1"/>
  <c r="K50" i="3"/>
  <c r="L50" i="3" s="1"/>
  <c r="K49" i="3"/>
  <c r="L49" i="3" s="1"/>
  <c r="H48" i="3"/>
  <c r="G48" i="3"/>
  <c r="K48" i="3" s="1"/>
  <c r="L48" i="3" s="1"/>
  <c r="H47" i="3"/>
  <c r="G47" i="3"/>
  <c r="K46" i="3"/>
  <c r="L46" i="3" s="1"/>
  <c r="H44" i="3"/>
  <c r="G44" i="3"/>
  <c r="F44" i="3"/>
  <c r="E44" i="3"/>
  <c r="K47" i="3" l="1"/>
  <c r="L47" i="3" s="1"/>
  <c r="L55" i="3"/>
  <c r="L56" i="3" l="1"/>
  <c r="L57" i="3" s="1"/>
  <c r="L66" i="3" s="1"/>
</calcChain>
</file>

<file path=xl/sharedStrings.xml><?xml version="1.0" encoding="utf-8"?>
<sst xmlns="http://schemas.openxmlformats.org/spreadsheetml/2006/main" count="977" uniqueCount="487">
  <si>
    <t>IDENTIFICACIÓN DE LA NECESIDAD Y DEFINICIÓN DEL PRESUPUESTO</t>
  </si>
  <si>
    <t>FBS 090</t>
  </si>
  <si>
    <t>03</t>
  </si>
  <si>
    <t>29-09-2023</t>
  </si>
  <si>
    <t>OBJETO A CONTRATAR</t>
  </si>
  <si>
    <t>Insumos plásticos</t>
  </si>
  <si>
    <t>COTIZANTE 1</t>
  </si>
  <si>
    <t>Quimitrónica</t>
  </si>
  <si>
    <t>NOMBRE DEL CONTACTO</t>
  </si>
  <si>
    <t>Pedro Díaz</t>
  </si>
  <si>
    <t>DATOS DE CONTACTO</t>
  </si>
  <si>
    <t>5343848 - ventas@quimitronica.com</t>
  </si>
  <si>
    <t>FECHA DE LA COTIZACIÓN</t>
  </si>
  <si>
    <t>VIGENCIA DE LA COTIZACIÓN</t>
  </si>
  <si>
    <t>COTIZANTE 2</t>
  </si>
  <si>
    <t>Insolab</t>
  </si>
  <si>
    <t>Sofía Hincapié</t>
  </si>
  <si>
    <t>Teléfono: (+57) 318 4678692– (1) 7313927
e-mail: sofia.hincapie@insolab.com.co</t>
  </si>
  <si>
    <t>COTIZANTE 3</t>
  </si>
  <si>
    <t>Artilab</t>
  </si>
  <si>
    <t>Nelson Murillo Pinto</t>
  </si>
  <si>
    <t>3187350429 artilab@artilab.com.co</t>
  </si>
  <si>
    <t>COTIZANTE 4</t>
  </si>
  <si>
    <t>Adequim</t>
  </si>
  <si>
    <t xml:space="preserve">Teléfono 3115971 ; Celular 3137334484 / 3136442268 / 3105042935
</t>
  </si>
  <si>
    <t>MR y CIA SAS</t>
  </si>
  <si>
    <t>Juan Humberto Aristizabal</t>
  </si>
  <si>
    <t>juan.aristizabal@mryciasas.com</t>
  </si>
  <si>
    <t>No indica</t>
  </si>
  <si>
    <t>Innovatek</t>
  </si>
  <si>
    <t>LUZ SANABRIA</t>
  </si>
  <si>
    <t>313 897 81 67</t>
  </si>
  <si>
    <t xml:space="preserve">30 días </t>
  </si>
  <si>
    <t>ITEM</t>
  </si>
  <si>
    <t>ESPECIFICACIONES TÉCNICAS DETALLADAS</t>
  </si>
  <si>
    <t>Und.</t>
  </si>
  <si>
    <t>CANT.</t>
  </si>
  <si>
    <t>MyR</t>
  </si>
  <si>
    <t xml:space="preserve"> Innovatek</t>
  </si>
  <si>
    <t>PROMEDIO</t>
  </si>
  <si>
    <t>VALOR  TOTAL ANTES DEL IVA</t>
  </si>
  <si>
    <t>VALOR UNITARIO ANTES DE IVA</t>
  </si>
  <si>
    <t>Placa de 96 pozos negro con fondo transparente, para la medición de capacidad antioxidante</t>
  </si>
  <si>
    <t>Paquete por 100 unidades</t>
  </si>
  <si>
    <t>Tubos Falcon o tubo de reacción de 50 mL. Deben ser aptos para centrifugación</t>
  </si>
  <si>
    <t>200 unidades</t>
  </si>
  <si>
    <t>Tubos Falcon o tubo de reacción de 15 mL.
Deben ser aptos para centrifugación</t>
  </si>
  <si>
    <t>Puntas en rack con filtro 1-10ul</t>
  </si>
  <si>
    <t>1 caja de 10 racks</t>
  </si>
  <si>
    <t>Puntas en rack y con filtro 10-100ul</t>
  </si>
  <si>
    <t>Frasco de cultivo T25 con filtro, en poliestireno, esteril, libre de DNAsa,
RNAsa y pirogenos. Superficie tratada.</t>
  </si>
  <si>
    <t>1 Caja x 200 unidades</t>
  </si>
  <si>
    <t>Placa de cultivo de 96 pozos, en poliestireno, claridad optica, superficie
uniforme, fondo plano, apta para microscopía, libre de DNAse, RNAse,
empaque individual, estéril, diseñanada para reducir contaminación
cruzada. Marca Nest</t>
  </si>
  <si>
    <t>Caja x 50 unidades</t>
  </si>
  <si>
    <t>Placa de cultivo de 12 pozos, en poliestireno, claridad optica, superficie 
uniforme, apta para microscopía, libre de DNAse, RNAse, empaque
individual, estéril, diseñanada para reducir contaminación cruzada. Marca Nest</t>
  </si>
  <si>
    <t>Caja x 50 unds o 50 unds</t>
  </si>
  <si>
    <t>VALOR TOTAL ANTES DEL IVA</t>
  </si>
  <si>
    <t>VALOR DEL IVA</t>
  </si>
  <si>
    <t>VALOR TOTAL IVA INCLUIDO</t>
  </si>
  <si>
    <t>Este documento  hace parte de los estudios previos y  como tal debe anexarse a la documentación del proceso de contratación que se solicita</t>
  </si>
  <si>
    <t>EQUIPO</t>
  </si>
  <si>
    <t xml:space="preserve">UHPLC bomba binaria </t>
  </si>
  <si>
    <t>Rango de flujo</t>
  </si>
  <si>
    <t>Rango de presión</t>
  </si>
  <si>
    <t>Exactitud de flujo</t>
  </si>
  <si>
    <t>Precisión de flujo</t>
  </si>
  <si>
    <t>Rango de pH</t>
  </si>
  <si>
    <t>Exactitud de composición</t>
  </si>
  <si>
    <t>Número de líneas de disolventes</t>
  </si>
  <si>
    <t>Desgasificador</t>
  </si>
  <si>
    <t>Controles de seguridad</t>
  </si>
  <si>
    <t>0.001ml/min a 4ml/min</t>
  </si>
  <si>
    <t>300 a 1200 psi o cobertura superior</t>
  </si>
  <si>
    <t>&lt; 0.05% RSD</t>
  </si>
  <si>
    <t>2 a 12</t>
  </si>
  <si>
    <t>Más o menos 0.5%</t>
  </si>
  <si>
    <t>Incorporado mínimo con 2 canales</t>
  </si>
  <si>
    <t>Sensor de fugas y sobrepresión</t>
  </si>
  <si>
    <t>Principio de operación</t>
  </si>
  <si>
    <t>Rango de volumen de inyección</t>
  </si>
  <si>
    <t>Linealidad de inyección</t>
  </si>
  <si>
    <t>Precisión de volumen de inyección</t>
  </si>
  <si>
    <t>Exactitud de volumen de inyección</t>
  </si>
  <si>
    <t>Rango de temperatura del compartimiento de muestras</t>
  </si>
  <si>
    <t>Capacidad del compartimiento de muestras</t>
  </si>
  <si>
    <t>Inyección del Loop</t>
  </si>
  <si>
    <t xml:space="preserve">Sensor de fugas </t>
  </si>
  <si>
    <t>Automuestreador termostatado</t>
  </si>
  <si>
    <t>300 a 12000 psi o cobertura superior</t>
  </si>
  <si>
    <t xml:space="preserve">0-100uL en incrementos de 1 uL </t>
  </si>
  <si>
    <t>Mayor o igual a 0.9999</t>
  </si>
  <si>
    <t xml:space="preserve">Menor o igual a 0.25% RSD </t>
  </si>
  <si>
    <t>Menor o igual 1 %</t>
  </si>
  <si>
    <t>De 4 – 40 °C o superior</t>
  </si>
  <si>
    <t>Mínimo 150 posiciones para viales de 2mL</t>
  </si>
  <si>
    <t>Capacidad</t>
  </si>
  <si>
    <t>Rango de temperatura</t>
  </si>
  <si>
    <t>Estabilidad de la temperatura</t>
  </si>
  <si>
    <t>Pre-heater</t>
  </si>
  <si>
    <t>Sistema de enfriamiento post columna</t>
  </si>
  <si>
    <t>Compartimento de columna</t>
  </si>
  <si>
    <t>Circulación de aire forzado y/o aire quieto</t>
  </si>
  <si>
    <t xml:space="preserve">Mínimo 2 columnas, cada una de 300mm </t>
  </si>
  <si>
    <t>Desde 10°C a 120°C</t>
  </si>
  <si>
    <t>Desde 700 a 15000 psi o cobertura superior</t>
  </si>
  <si>
    <t>Más o menos 0.08 ºC o inferior</t>
  </si>
  <si>
    <t>Si</t>
  </si>
  <si>
    <t xml:space="preserve">Sensor de fuga y alarma de vapores </t>
  </si>
  <si>
    <t>Fuentes de ionización</t>
  </si>
  <si>
    <t>Rango de masas</t>
  </si>
  <si>
    <t>Resolución</t>
  </si>
  <si>
    <t>Velocidad de escaneo</t>
  </si>
  <si>
    <t>Estabilidad en masa</t>
  </si>
  <si>
    <t>Número de transiciones</t>
  </si>
  <si>
    <t>Tiempo de cambio en polaridad</t>
  </si>
  <si>
    <t>Rango dinámico</t>
  </si>
  <si>
    <t>Sensibilidad modo positivo</t>
  </si>
  <si>
    <t>Sensibilidad modo Negativo</t>
  </si>
  <si>
    <t>Bases de datos</t>
  </si>
  <si>
    <t xml:space="preserve">1pg de reserpina inyectada produce una relación señal ruido mayor a 5.000.000 a 1 para la transición de m/z 609 a m/z 195 </t>
  </si>
  <si>
    <t>De 5  2000 m/z o a superior</t>
  </si>
  <si>
    <t xml:space="preserve">15.000 o superior da/s </t>
  </si>
  <si>
    <t xml:space="preserve">Ajustable de 0.7 da o menor en todo el rango (tanto en Q1 como en Q3) </t>
  </si>
  <si>
    <t>Deriva menor a más o menos 0.1da en 24 horas con variaciones de temperatura de más o menos 3°C</t>
  </si>
  <si>
    <t xml:space="preserve">500 MRM/s </t>
  </si>
  <si>
    <t>&lt;20 ms</t>
  </si>
  <si>
    <t>10 a la 6 o superior</t>
  </si>
  <si>
    <t>1pg de cloranfenicol inyectada produce una relación señal ruido mayor a 5.000.000 a 1</t>
  </si>
  <si>
    <t>Vacío y temperatura en fuente de inonización. Protección de contaminación del ión y diagnóstico desde el software</t>
  </si>
  <si>
    <t>Bomba de vacio</t>
  </si>
  <si>
    <t>Bomba mecánica o rotatoria y bomba turbomolecular</t>
  </si>
  <si>
    <t>Generador de nitrógeno</t>
  </si>
  <si>
    <t>Que cumplca para TQ ofertado</t>
  </si>
  <si>
    <t>Consumibles</t>
  </si>
  <si>
    <t>Garantía</t>
  </si>
  <si>
    <t>12 meses mínimo</t>
  </si>
  <si>
    <t>Mantenimiento</t>
  </si>
  <si>
    <t>Instalación</t>
  </si>
  <si>
    <t>Software</t>
  </si>
  <si>
    <t>Mínimo 10 kva</t>
  </si>
  <si>
    <t>Probado desde fábrica para operar de manera eficiente con el sistema</t>
  </si>
  <si>
    <t>Debe contener software que permita el desarrollo de métodos y análisis de rutina</t>
  </si>
  <si>
    <t>Aplica</t>
  </si>
  <si>
    <t>Soporte técnico</t>
  </si>
  <si>
    <t>Garantizar soporte técnico de manera ininterrumpida con tiempo de respuesta máximo de 24 h en días hábiles</t>
  </si>
  <si>
    <t>Método instrumental implementado</t>
  </si>
  <si>
    <t>Implementación de método instrumental para la cuantificación de pesticidas en cannabis</t>
  </si>
  <si>
    <t xml:space="preserve">Repetibilidad en tiempo de retención </t>
  </si>
  <si>
    <t xml:space="preserve">Repetibilidad en área inferior </t>
  </si>
  <si>
    <t>Soportar mínimo 3 detectores incluído el masas y permitir actualizaciones posteriores sin necesidad de intervenciones por el personal de soporte</t>
  </si>
  <si>
    <t>Cumple</t>
  </si>
  <si>
    <t>Precisión del control de presión</t>
  </si>
  <si>
    <t>±0.3 kPa</t>
  </si>
  <si>
    <t>Modos de control de flujo</t>
  </si>
  <si>
    <t>A presión constante, presión variable (rampas), flujo constante y flujo variable</t>
  </si>
  <si>
    <t>Acceso rápido y sencillo a mantenimiento y servicio</t>
  </si>
  <si>
    <t>Test de fugas</t>
  </si>
  <si>
    <t>Programación de eventos en el tiempo (encendido, apagado, arranque de métodos)</t>
  </si>
  <si>
    <t>Log de errores y operación de equipo</t>
  </si>
  <si>
    <t xml:space="preserve">Rampas de temperatura </t>
  </si>
  <si>
    <t xml:space="preserve">Resolución de temperatura </t>
  </si>
  <si>
    <t>0.1 °C</t>
  </si>
  <si>
    <t xml:space="preserve">Velocidad de calentamiento </t>
  </si>
  <si>
    <t>Rampas descendientes utilizando enfriamiento con línea de Nitrógeno</t>
  </si>
  <si>
    <t>– 100 °C a 450 °C</t>
  </si>
  <si>
    <t xml:space="preserve">Enfriamiento del horno y rapidez medido en minutos desde su maxima temperatura </t>
  </si>
  <si>
    <t>450 °C a 50 °C en menos de 4 minutos</t>
  </si>
  <si>
    <t>0.01 kPa (0.001 psi)</t>
  </si>
  <si>
    <t>Variación de presión con la temperatura</t>
  </si>
  <si>
    <t>max ±0.07 kPa/°C (±0.01 psi/°C)</t>
  </si>
  <si>
    <t>inyector Split/splitless para columnas capilares desde 0.18 mm hasta 0.25 mm de diámetro</t>
  </si>
  <si>
    <t xml:space="preserve">Relación Split </t>
  </si>
  <si>
    <t>Temperatura máxima en puerto de inyección SSL</t>
  </si>
  <si>
    <t>400 °C</t>
  </si>
  <si>
    <t>Max 9 mL/min para H2 y He</t>
  </si>
  <si>
    <t>Rango ambiental de operación del CG  y  humedad</t>
  </si>
  <si>
    <t>Velocidad de adquisición</t>
  </si>
  <si>
    <t>600 Hz</t>
  </si>
  <si>
    <t>Mínimo valor detectable</t>
  </si>
  <si>
    <t>&lt; 1.2 pg C/s</t>
  </si>
  <si>
    <t>Sensibilidad</t>
  </si>
  <si>
    <t>0.03 Coulumbs/Gc</t>
  </si>
  <si>
    <t>Rango lineal</t>
  </si>
  <si>
    <t>Temperatura máxima programable</t>
  </si>
  <si>
    <r>
      <t>10</t>
    </r>
    <r>
      <rPr>
        <sz val="10"/>
        <color rgb="FF000000"/>
        <rFont val="Calibri"/>
        <family val="2"/>
      </rPr>
      <t>⁷</t>
    </r>
  </si>
  <si>
    <r>
      <t>10</t>
    </r>
    <r>
      <rPr>
        <sz val="10"/>
        <color rgb="FF000000"/>
        <rFont val="Calibri"/>
        <family val="2"/>
      </rPr>
      <t>⁵</t>
    </r>
  </si>
  <si>
    <t>Límite de detección instrumental utilizando fuente de alta eficiencia y gas de arrastre de helio y/o hidrogeno, con 1 fg OFN. Los valores de límite de detección de OFN utilizando como gas de arrastre, deberán ser entregados a través de certificado emitido por casa matriz.</t>
  </si>
  <si>
    <t>≤0.3 fg</t>
  </si>
  <si>
    <t xml:space="preserve">Rango energía impacto </t>
  </si>
  <si>
    <t>0–60 eV</t>
  </si>
  <si>
    <t xml:space="preserve">Rango de corriente de emisión </t>
  </si>
  <si>
    <t>Hasta 350 μA</t>
  </si>
  <si>
    <t>Filamentos dual para EI (si aplica)</t>
  </si>
  <si>
    <t xml:space="preserve">Rango de temperatura de fuente de iones </t>
  </si>
  <si>
    <t>Detector Electro multiplicador</t>
  </si>
  <si>
    <t>Resolución de masas: Unidades de masa atómica</t>
  </si>
  <si>
    <t xml:space="preserve">Estabilidad eje de masas </t>
  </si>
  <si>
    <t>Rango dinámico eletrónico</t>
  </si>
  <si>
    <t xml:space="preserve">Rate scan </t>
  </si>
  <si>
    <t>Bomba turbo molecular dual de alta capacidad</t>
  </si>
  <si>
    <t>Control del instrumento a través de software que maneje CG y MS</t>
  </si>
  <si>
    <t>Fácil acceso para mantenimiento de fuente, filtro de masas y detector</t>
  </si>
  <si>
    <t>Fácil acceso de mantenimiento para usuario para CG y MS</t>
  </si>
  <si>
    <t>Disponibilidad de consumibles, partes y mantenimiento por mínimo 10 años garantizado.</t>
  </si>
  <si>
    <t>Cambio de jeringa manual entre modos de inyección líquida y HS</t>
  </si>
  <si>
    <t>Capacidad minima para viales HS  de 2 mL</t>
  </si>
  <si>
    <t>Capacidad minima para viales de 20mL</t>
  </si>
  <si>
    <t>Estación de lavado hasta para 4 solventes</t>
  </si>
  <si>
    <t>Capacidad de programar desde el software</t>
  </si>
  <si>
    <t>Control y monitoreo a través de intefase o PC</t>
  </si>
  <si>
    <t>Indicadores LED Not Ready, Run, Service, entre otros</t>
  </si>
  <si>
    <t>El software debe corresponder a la última versión. El sofware debe permitir la búsqueda de compuestos químicos de manera externa.</t>
  </si>
  <si>
    <t>&lt;0.0008 min o mejor</t>
  </si>
  <si>
    <t>&lt;0.3% RSD o mejor</t>
  </si>
  <si>
    <t>120 °C/min</t>
  </si>
  <si>
    <t>4 a 450 °C o mejor</t>
  </si>
  <si>
    <t>10000:1 o mejor</t>
  </si>
  <si>
    <t>425 °C o mejor</t>
  </si>
  <si>
    <t xml:space="preserve">&lt;400 pg de tridecano/mL con gas de arrastre helio </t>
  </si>
  <si>
    <t xml:space="preserve">Mejor que 0.1 u mayor a 24 h </t>
  </si>
  <si>
    <r>
      <t>&gt;10</t>
    </r>
    <r>
      <rPr>
        <vertAlign val="superscript"/>
        <sz val="10"/>
        <color rgb="FF000000"/>
        <rFont val="Arial"/>
        <family val="2"/>
      </rPr>
      <t>7</t>
    </r>
  </si>
  <si>
    <t>20,000 u/s o mejor</t>
  </si>
  <si>
    <t>Programable hasta 350 ˚C o mejor</t>
  </si>
  <si>
    <t>Mínimo 300 posiciones</t>
  </si>
  <si>
    <t>Incubadora/agitadora para inyecciones HS</t>
  </si>
  <si>
    <t>Puerto de inyección con SPME</t>
  </si>
  <si>
    <t xml:space="preserve">Capacidad para 6 viales de 20 mL
Con rangos de temperatura entre 30–200 °C
Velocidad de agitación programable entre 250–750 rpm </t>
  </si>
  <si>
    <t>Capacidad 6 viales de 20 mL
Temperatura:  30 a 200 ºC o mejor</t>
  </si>
  <si>
    <t>Profundidad de muestreo programable</t>
  </si>
  <si>
    <t xml:space="preserve">Automuestreador líquido </t>
  </si>
  <si>
    <t>Capacidad de volumen de inyección desde 0.5 μL hasta 10 mL.
 Volumen de inyección desde 0.5 μL a 10 mL con incrementos hasta 4 μL, según jeringa utilizada.
Rango de inyección de 0,1 a 10.000 μL en pasos de 0,1 μL hasta 100 μL, y pasos de 1 μL entre 100 μL y 10 mL</t>
  </si>
  <si>
    <t>Detector de masas triple cuadrúpolo</t>
  </si>
  <si>
    <t>Hasta 3500 m sobre el nivel del mar
15 °C to 35 °C
Máxima RH% 90, sin condensacióm</t>
  </si>
  <si>
    <t>RSD &lt;0.6% o mejor</t>
  </si>
  <si>
    <t>El software me debe incluir sistema de deconvolución automatizado. El software debe permitir la identificación de trazas de compuestos químicos que co-eluyan en el mismo tiempo de retención de un compuesto mayoritario.</t>
  </si>
  <si>
    <t>Librerias</t>
  </si>
  <si>
    <t>Instalación de NIST MS Library / Wiley/NIST MS Library (últimas versiones)</t>
  </si>
  <si>
    <t>Versión</t>
  </si>
  <si>
    <t xml:space="preserve">Análisis cualitativo y análisis cuantitativo. </t>
  </si>
  <si>
    <t>De todos los equipos</t>
  </si>
  <si>
    <t>Sistema de cómputo</t>
  </si>
  <si>
    <t>Manuales y CDS de configuración</t>
  </si>
  <si>
    <t>Posibilidad de acceso desde una estación remota para diagnóstico o para procesamiento de información.</t>
  </si>
  <si>
    <t>Resolución de temperatura en el horno</t>
  </si>
  <si>
    <t>Control de rampas de temperatura</t>
  </si>
  <si>
    <t xml:space="preserve">Mínimo 20 </t>
  </si>
  <si>
    <t>Más 5°C por encima de la temperatura ambiente a 450 °C o mejor</t>
  </si>
  <si>
    <t>1.0% RSD o mejor</t>
  </si>
  <si>
    <t>Capacidad en instalación de detectores</t>
  </si>
  <si>
    <t>De flujo y de presión del gas portador</t>
  </si>
  <si>
    <t>Mínimo de 20000 uma por segundo o mejor</t>
  </si>
  <si>
    <t>Entre 10 y 200 eV o mejor.</t>
  </si>
  <si>
    <t>300 °С programable o superior</t>
  </si>
  <si>
    <t>De 1 uma o mejor</t>
  </si>
  <si>
    <t>1 pg de OFN debe dar una relación señal/ruido de al menos 1500:1 para la señal de ion en la masa 272.</t>
  </si>
  <si>
    <t>100 fg de OFN, IDL ≤ 10 fg para m/z 272 para 8 inyecciones demostrada en el sitio de instalación</t>
  </si>
  <si>
    <t>Impacto electrónico</t>
  </si>
  <si>
    <t>Bomba turbo molecular de mínimo 250 L/segundo o mejor.</t>
  </si>
  <si>
    <t>Tiempo máximo de sustitución ≤ 2 minutos.</t>
  </si>
  <si>
    <t>Detector Simple Cuadrúpolo</t>
  </si>
  <si>
    <t>Detector de Conductividad Térmica - TCD</t>
  </si>
  <si>
    <t>Detector de Ionización de Llama - FID</t>
  </si>
  <si>
    <t xml:space="preserve">Modo de ionización </t>
  </si>
  <si>
    <t>Impacto electrónico (EI)</t>
  </si>
  <si>
    <t xml:space="preserve">Librerías </t>
  </si>
  <si>
    <t xml:space="preserve">Wiley y NIST </t>
  </si>
  <si>
    <t xml:space="preserve">Procesador </t>
  </si>
  <si>
    <t>Core i7 o mejor</t>
  </si>
  <si>
    <t>Capacidad 1 tb o mejor</t>
  </si>
  <si>
    <t>Disco duro</t>
  </si>
  <si>
    <t>Memoria principal RAM</t>
  </si>
  <si>
    <t>8 GB o mejor</t>
  </si>
  <si>
    <t>1 tb</t>
  </si>
  <si>
    <t>Disco duro externo de alta velocidad</t>
  </si>
  <si>
    <t>23" o mejor</t>
  </si>
  <si>
    <t>Monitor de panel plano</t>
  </si>
  <si>
    <t>Descripción</t>
  </si>
  <si>
    <t>Calificación</t>
  </si>
  <si>
    <t xml:space="preserve">Calificación de instalación (IQ): El contratista deberá realizar esta actividad y aportar evidencia del cumplimiento de todos los requisitos.
Calificación operacional: Consiste en correr test de funcionamiento general, correr patrones de OFN, verificación de picos y realizar respectivas pruebas de funcionamiento. 
Diagnóstico: al iniciar el proceso de mantenimiento como el soporte técnico cada vez que se presente alguna novedad en el equipo.  </t>
  </si>
  <si>
    <t>Incluye</t>
  </si>
  <si>
    <t>Cromatógrafo de Gases (GC) acoplado a un detector tripl cuadrúpolo (MS/MS) y con detector de ionización de llama (FID)  y detector de de conductividad térmica (TCD) 
GC-MS/MS-FID-TCD</t>
  </si>
  <si>
    <t>Cromatógrafo de Gases - GC</t>
  </si>
  <si>
    <t>Automuestrador Líquido 
Automuestreador Head Space (HS)
Automuestreador de Microextracción en fase Sólida (SPME)</t>
  </si>
  <si>
    <t>Detector de masas triplecuadrúpolo (MS/MS)</t>
  </si>
  <si>
    <t>Detector de Conductividad Térmica (TCD)</t>
  </si>
  <si>
    <t>Detector de Llama (FID)</t>
  </si>
  <si>
    <t>Interfaz de Ionización por Electrospray (ESI) + Ionización Química a Presión Atmosférica (APCI)</t>
  </si>
  <si>
    <t>Principio de funcionamiento</t>
  </si>
  <si>
    <t>Rango de flujo (ajustable)</t>
  </si>
  <si>
    <t>±0.1%</t>
  </si>
  <si>
    <t>Número de líneas de disolvente</t>
  </si>
  <si>
    <t>Desgasificación de disolventes</t>
  </si>
  <si>
    <t>Incorporado, 4 canales</t>
  </si>
  <si>
    <t>Compatible con fase normal</t>
  </si>
  <si>
    <t>Características de seguridad</t>
  </si>
  <si>
    <t>Bomba cuaternaria</t>
  </si>
  <si>
    <t>Principio</t>
  </si>
  <si>
    <t>Precisión del volumen de inyección</t>
  </si>
  <si>
    <t>Detección de fugas y manejo seguro de fugas</t>
  </si>
  <si>
    <t>Automuestreador</t>
  </si>
  <si>
    <t>Estabilidad de temperatura</t>
  </si>
  <si>
    <t>Precisión de la temperatura</t>
  </si>
  <si>
    <t>±0,5 °C (hasta 80 °C)</t>
  </si>
  <si>
    <t>Precalentador</t>
  </si>
  <si>
    <t>Descripcion General</t>
  </si>
  <si>
    <t>Sistema Regulador de Potencia (UPS)</t>
  </si>
  <si>
    <t>Capacitación</t>
  </si>
  <si>
    <t>Cromatógrafo Líquido acoplado a un Detector de Arreglo de Diodos (HPLC-DAD)</t>
  </si>
  <si>
    <t>Pulsación</t>
  </si>
  <si>
    <t>Precisión del flujo (Precisión)</t>
  </si>
  <si>
    <t>Cromatografo de Gases (GC) Acoplado a Dectector Simple Cuadrúpolo (MS) con Detector de Conductividad Térmica (TCD) y Detector de Ionización de Llama (FID)
GC-MS-TCD-FID</t>
  </si>
  <si>
    <t>Horno</t>
  </si>
  <si>
    <t>Puerto de inyección</t>
  </si>
  <si>
    <t>Adquisición de datos</t>
  </si>
  <si>
    <t>Equipo de cómputo</t>
  </si>
  <si>
    <t>Implementación de método instrumental</t>
  </si>
  <si>
    <t>Implementación para la determinación de la composición de productos de gasificación de biomasa (gas de síntesis)</t>
  </si>
  <si>
    <t xml:space="preserve">Control electrónico </t>
  </si>
  <si>
    <t xml:space="preserve">Relación de split </t>
  </si>
  <si>
    <t>Detector TCD (Detector de Conductividad Térmica) de conexión rápida, sin herramientas especiales y sin requerir capacitación avanzada.</t>
  </si>
  <si>
    <t>Detector FID de conexión instantánea sin herramientas y sin capacitación especializada</t>
  </si>
  <si>
    <t xml:space="preserve">Velocidad de scan </t>
  </si>
  <si>
    <t xml:space="preserve">Energía de ionización variable desde el software </t>
  </si>
  <si>
    <t>Temperatura de la fuente de iones</t>
  </si>
  <si>
    <t>Estabilidad de masas</t>
  </si>
  <si>
    <t xml:space="preserve">Resolución </t>
  </si>
  <si>
    <t>Sensibilidad en SCAN</t>
  </si>
  <si>
    <t>Modo de operación</t>
  </si>
  <si>
    <t>Sistema de vacío</t>
  </si>
  <si>
    <t xml:space="preserve"> Cambio de columna, filamento y reemplazo del sistema de ionización sin realizar venteo en el equipo.</t>
  </si>
  <si>
    <t>Software de plataforma unificada propio del equipо, que permita un control total todo el flujo analítico  (GC, MS, preparación de muestras, reporte, cumplimiento normativo) desde un solo software.</t>
  </si>
  <si>
    <t>Cumplir los requerimientos normativos y de control calidad de los datos obtenidos.</t>
  </si>
  <si>
    <t xml:space="preserve">Cromatógrafo Líquido acoplado a espectrómetro de masas 
LC-MS/MS </t>
  </si>
  <si>
    <t>Librería NIST, Wiley/NIST</t>
  </si>
  <si>
    <t>Entrega de los catálogos, brochures, fichas técnicas y manuales que expide el fabricante de la marca y modelo ofertado.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</si>
  <si>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</si>
  <si>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Entrega de kit completo de consumibles</t>
  </si>
  <si>
    <t>ESPECIFICACIONES</t>
  </si>
  <si>
    <t>Información documentada del equipo</t>
  </si>
  <si>
    <t>Entrega de todos los documentos del equipo para la puesta en marcha</t>
  </si>
  <si>
    <t>Entrega de los catálogos, brochures, fichas técnicas y manuales (operación y mantenimiento) que expide el fabricante de la marca y modelo ofertado.</t>
  </si>
  <si>
    <t xml:space="preserve">Entrega de Kit de instalación
Kit de calificación
Kit para primer mantenimiento preventivo  del primer año, que incluye (espectrómetro de masas incluidos sus periféricos y de la bomba y del automuestreador si aplica) </t>
  </si>
  <si>
    <t xml:space="preserve">Entrega de Kit de instalación
Kit de calificación
Kit para primer mantenimiento preventivo  del primer año, que incluye (espectrómetro de masas incluidos sus periféricos, del puerto de inyección, de los detectores FID y TCD) </t>
  </si>
  <si>
    <t>Incluye el método instrumental instalado en funcionamiento
Kit para montaje de metodología de pesticidas en cannabis (entrega de columna específica para el método, quechers y estándares)</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</si>
  <si>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</si>
  <si>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Líquida con Detector Selectivos de Masas.
Definición, análisis, reglas y tipos de fraccionamiento en
Espectrometría de Masas.
</t>
    </r>
    <r>
      <rPr>
        <b/>
        <sz val="11"/>
        <color rgb="FF000000"/>
        <rFont val="Calibri"/>
        <family val="2"/>
        <scheme val="minor"/>
      </rPr>
      <t>Duración: mínimo 40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40 horas después de instalado el equipo.
</t>
    </r>
    <r>
      <rPr>
        <sz val="11"/>
        <color rgb="FF000000"/>
        <rFont val="Calibri"/>
        <family val="2"/>
        <scheme val="minor"/>
      </rPr>
      <t>Estas capacitaciones no tendrán costo adicional.</t>
    </r>
  </si>
  <si>
    <t>Una vez se realice la instalación y puesta en marcha del instrumento, se deberá considerar instrucción que debe cubrir las siguientes capacitaciones:</t>
  </si>
  <si>
    <t>Incluye el método instrumental instalado en funcionamiento
Kit para montaje de metodología de pesticidas en cannabis (entrega de columna específica para el método, quechers si aplica y estándares que incluye organoclorados y carbamatos)</t>
  </si>
  <si>
    <t>0.1 °C o mejor</t>
  </si>
  <si>
    <t>10000:1</t>
  </si>
  <si>
    <t xml:space="preserve">Control electrónico integrado del flujo </t>
  </si>
  <si>
    <t xml:space="preserve">Control electrónico integrado </t>
  </si>
  <si>
    <t>Capacidad de puertos de inyección</t>
  </si>
  <si>
    <t>Mínimo 2</t>
  </si>
  <si>
    <t>Módulo de horno auxiliar que incluya válvulas, loops y columnas que permitan el análisis de gas síntesis (H2, CO, CO2, N2, O2 y CH4)</t>
  </si>
  <si>
    <t>1,2 a 1000 uma o mejor</t>
  </si>
  <si>
    <t>Más o menos 0,1 uma en 24 horas o mejor.</t>
  </si>
  <si>
    <t>Sensibilidad en SIM</t>
  </si>
  <si>
    <t>No permitir modificar los datos obtenidos</t>
  </si>
  <si>
    <t>Consumbles: incluye columna, estándares (H2, CO, CO2, N2, O2 y CH4), viales, tapas, septas para HS y bolsas Tedlar</t>
  </si>
  <si>
    <t>Cuaternaria</t>
  </si>
  <si>
    <t>0.001–10 mL/min, con incrementos de 1 μL/min o mejor</t>
  </si>
  <si>
    <t>Presión máxima</t>
  </si>
  <si>
    <t>Mayor o igual a 600 bar</t>
  </si>
  <si>
    <t>Exactitud del flujo (Accuracy)</t>
  </si>
  <si>
    <t>Menor o igual a 0.1 RSD o mejor</t>
  </si>
  <si>
    <t>Normalmente &lt; 2,0% o mejor</t>
  </si>
  <si>
    <t>Precisión de la proporción</t>
  </si>
  <si>
    <t>&lt; 0.2% SD</t>
  </si>
  <si>
    <t>pH</t>
  </si>
  <si>
    <t>1 a 12 o mejor</t>
  </si>
  <si>
    <t>Seguridad</t>
  </si>
  <si>
    <t>Detección de fugas y monitoreo de exceso de presión</t>
  </si>
  <si>
    <t>Inyección por loop</t>
  </si>
  <si>
    <t xml:space="preserve"> 0,01–100 μL, mínimo</t>
  </si>
  <si>
    <t>Exactitud del volumen de inyección exactitud</t>
  </si>
  <si>
    <t>±0,5% a 50 μL y ±1% a 10 μL de agua</t>
  </si>
  <si>
    <t>&lt;0,25% RSD en área para 3 μL (cafeína en agua)</t>
  </si>
  <si>
    <t>R &gt; 0,9999 (cafeína en agua)</t>
  </si>
  <si>
    <t>Tipo de inyección</t>
  </si>
  <si>
    <t>Mediante mecanismo de transferencia directa</t>
  </si>
  <si>
    <t xml:space="preserve"> Rango de temperatura</t>
  </si>
  <si>
    <t>4–40 °C</t>
  </si>
  <si>
    <t>120 posiciones</t>
  </si>
  <si>
    <t>120 posiciones para viales de 2 mL o superior</t>
  </si>
  <si>
    <t>2 a 12 o mejor</t>
  </si>
  <si>
    <t>Compartimiento de columna</t>
  </si>
  <si>
    <t>Hasta 80 °C o mejor</t>
  </si>
  <si>
    <t>±0.15 ˚C o mejor</t>
  </si>
  <si>
    <t>Temperatura</t>
  </si>
  <si>
    <t>Hasta 600 bar o mejor</t>
  </si>
  <si>
    <t>Sensor de fugas</t>
  </si>
  <si>
    <t>Detector de Arreglo de Diodos (DAD)</t>
  </si>
  <si>
    <t>Rango espectral</t>
  </si>
  <si>
    <t>190 a 800 nm</t>
  </si>
  <si>
    <t>Frecuencia de adquisición de datos</t>
  </si>
  <si>
    <t>Fuente de luz</t>
  </si>
  <si>
    <t>Lámpara de tugsteno y deuterium</t>
  </si>
  <si>
    <t>Celda de flujo</t>
  </si>
  <si>
    <t>Estándar</t>
  </si>
  <si>
    <t>Exactitud de longitud de onda</t>
  </si>
  <si>
    <t>Más o menos 1 nm</t>
  </si>
  <si>
    <t>Linealidad</t>
  </si>
  <si>
    <t>&gt; 2 u.a</t>
  </si>
  <si>
    <t>Implementación de método instrumental para la cuantificación de pesticidas en aguas</t>
  </si>
  <si>
    <t>Método instrumental implementado: Implementación de método instrumental para la cuantificación de pesticidas en agua
Consumibles: Kit para montaje de metodología de pesticidas en aguas (incluir columna, derivatizante y estándares que incluye glifosato)</t>
  </si>
  <si>
    <t>Procesador 	Core i7 o mejor
Disco duro	
Capacidad 1 tb o mejor
Memoria principal RAM	8 GB o mejor
Disco duro externo de alta velocidad	1 tb
Manuales y CDS de configuración
Monitor de panel plano	23" o mejor
Posibilidad de acceso desde una estación remota para diagnóstico o para procesamiento de información</t>
  </si>
  <si>
    <t>Software de plataforma unificada propio del equipо, que permita un control total todo el flujo analítico con mantenimiento predictivo para uso real. Entregar última versión actualizada</t>
  </si>
  <si>
    <t>Mínimo 3 kva</t>
  </si>
  <si>
    <t xml:space="preserve">Entrega de Kit de instalación
Kit de calificación
Kit para primer mantenimiento preventivo  del primer año, que incluye (de la bomba y del automuestreador si aplica) </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</si>
  <si>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del Detector DAD.
Definición y aplicaciones principales de Cromatografía de Líquida con Detector DAD.
</t>
    </r>
    <r>
      <rPr>
        <b/>
        <sz val="11"/>
        <color rgb="FF000000"/>
        <rFont val="Calibri"/>
        <family val="2"/>
        <scheme val="minor"/>
      </rPr>
      <t>Duración: mínimo 16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24 horas después de instalado el equipo.
</t>
    </r>
    <r>
      <rPr>
        <sz val="11"/>
        <color rgb="FF000000"/>
        <rFont val="Calibri"/>
        <family val="2"/>
        <scheme val="minor"/>
      </rPr>
      <t>Estas capacitaciones no tendrán costo adicional.</t>
    </r>
  </si>
  <si>
    <t>Incluir 5 mantenimientos preventivos durante 5 años (uno por año)</t>
  </si>
  <si>
    <t>Incluye todos los mantenimientos correctivos requeridos (servicio y piezas requeridas)</t>
  </si>
  <si>
    <t xml:space="preserve">Incluir 5 mantenimientos preventivos durante 5 años (uno por año) </t>
  </si>
  <si>
    <t>Diagnóstico e instalación funcional incluyendo informes. Lugar: Universidad de Amazonía (Caquetá)</t>
  </si>
  <si>
    <t>Cada parte del equipo debe estar en funcionamiento. Lugar: la instalación se realizará en la Universidad Francisco de Paula Santander, sede Ocaña</t>
  </si>
  <si>
    <t>Diagnóstico e instalación funcional incluyendo informes. Lugar de instalación: ITM (Medellín)</t>
  </si>
  <si>
    <t>Entregar instalado, funcional incluyendo informes. Lugar de instalación: ITM (Medellín)</t>
  </si>
  <si>
    <t>Nebulizador</t>
  </si>
  <si>
    <t>Nebilizador concentrico de vidrio que acepte flujos entre 0.4 y 0.9 mL/min y responda adecuadamente con matrices altas en sólidos disueltos</t>
  </si>
  <si>
    <t>Cámara de nebulización</t>
  </si>
  <si>
    <t>Cámara de nebulización ciclónica de quarzo de alta pureza compatible con todos los nebulizadores, refrigerada desde el software por medio de una cámara pletier (-10 a + 20 °C)</t>
  </si>
  <si>
    <t>Antorcha</t>
  </si>
  <si>
    <t>Bomba peristática</t>
  </si>
  <si>
    <t>Inyector</t>
  </si>
  <si>
    <t>Generador RF</t>
  </si>
  <si>
    <t>Generador de RF 27 a 40 mHz  diseñado para alta estabilidad del plasma. Debe trabajar en un rango de radiofrecuencias de 400 W a 1600 W.</t>
  </si>
  <si>
    <t>Analizador de masas</t>
  </si>
  <si>
    <t>Analizar la masa de los analitos de interés con alta eficiencia para la separación de iones, eliminando las interferencias y aumentando al confiabilidad, selectividad y sensibilidad de las determinaciones</t>
  </si>
  <si>
    <t>Consumo y control de gases</t>
  </si>
  <si>
    <t>Controladores del flujo de gas refrigerante, auxiliar y nebulizador o según se requiera</t>
  </si>
  <si>
    <t>Plasma</t>
  </si>
  <si>
    <t>Capacidad de monitorear visualmente en tiempo real el estado del plasma antes y durante el análisis</t>
  </si>
  <si>
    <t>Interface</t>
  </si>
  <si>
    <t>Debe contar con válvula controlada por software que presente bloqueo por corte de energía o consumo total de argón.</t>
  </si>
  <si>
    <t>Debe permitir el cambio de conos y sampler/skimmer  rápidamente sin necesidad de ajustes ni calibración manual</t>
  </si>
  <si>
    <t>Sistema de purificación de ácidos</t>
  </si>
  <si>
    <t>Espectrometría de Masas con Plasma Acoplado Inductivamente</t>
  </si>
  <si>
    <t>Sistema de preparación de muestras</t>
  </si>
  <si>
    <t>Digestor microondas</t>
  </si>
  <si>
    <r>
      <t>Será impartida en idioma español y realizada en el laboratorio donde se instalará el equipo y para todo el personal del laboratorio. Consta de dos capacitaciones.</t>
    </r>
    <r>
      <rPr>
        <b/>
        <sz val="11"/>
        <color rgb="FF000000"/>
        <rFont val="Calibri"/>
        <family val="2"/>
        <scheme val="major"/>
      </rPr>
      <t xml:space="preserve">
1. Primera Fase: Fundamentación teórica</t>
    </r>
    <r>
      <rPr>
        <sz val="11"/>
        <color rgb="FF000000"/>
        <rFont val="Calibri"/>
        <family val="2"/>
        <scheme val="major"/>
      </rPr>
      <t xml:space="preserve">
Debe incluir los siguientes temas:
Definición, clasificación y aplicaciones principales de Espectrometría de Masas con Plasma Acoplado Inductivamente.
</t>
    </r>
    <r>
      <rPr>
        <b/>
        <sz val="11"/>
        <color rgb="FF000000"/>
        <rFont val="Calibri"/>
        <family val="2"/>
        <scheme val="major"/>
      </rPr>
      <t>Duración: mínimo 40 horas.
2.Segunda Fase: Manejo de equipo y software.</t>
    </r>
    <r>
      <rPr>
        <sz val="11"/>
        <color rgb="FF000000"/>
        <rFont val="Calibri"/>
        <family val="2"/>
        <scheme val="major"/>
      </rPr>
      <t xml:space="preserve">
Procedimientos de limpieza.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ajor"/>
      </rPr>
      <t xml:space="preserve">Duración: mínimo 40 horas después de instalado el equipo.
</t>
    </r>
    <r>
      <rPr>
        <sz val="11"/>
        <color rgb="FF000000"/>
        <rFont val="Calibri"/>
        <family val="2"/>
        <scheme val="major"/>
      </rPr>
      <t>Estas capacitaciones no tendrán costo adicional.</t>
    </r>
  </si>
  <si>
    <t>Automuestreador automatizado</t>
  </si>
  <si>
    <t>Bomba</t>
  </si>
  <si>
    <t>Generador</t>
  </si>
  <si>
    <t xml:space="preserve">Rango de masas analizables </t>
  </si>
  <si>
    <t xml:space="preserve">Entre 2 y  280 amu </t>
  </si>
  <si>
    <t xml:space="preserve">Rango lineal </t>
  </si>
  <si>
    <t xml:space="preserve">Mayor a 10 órdenes de magnitud </t>
  </si>
  <si>
    <t xml:space="preserve">El control de gases debe realizarse por flujo másico y el consumo de ágón operando debe ser </t>
  </si>
  <si>
    <t>Por debajo de 18L/min</t>
  </si>
  <si>
    <t>Sistema de focalización</t>
  </si>
  <si>
    <t>Focalización iónica, eliminación de fotones y átomos neutros.</t>
  </si>
  <si>
    <t xml:space="preserve">Las lentes iónicas </t>
  </si>
  <si>
    <t>No deberán tener ningún tipo de mantenimiento asociado.</t>
  </si>
  <si>
    <t>Incluye el método instrumental instalado en funcionamiento
Kit para montaje de metodología de mercurio, niquel, cobre y cadmio en cacao</t>
  </si>
  <si>
    <t>Antorcha de Quarzo</t>
  </si>
  <si>
    <t>De fácil acceso de una sola pieza con diámetro interno mínimo de 2 mm, desmontable, de fácil limpieza y sustituible.</t>
  </si>
  <si>
    <t>Nebulizador y cámara</t>
  </si>
  <si>
    <t>Sistema de rápida recuperación de vacio</t>
  </si>
  <si>
    <t>Tiempo de recuperación de vacio al realizar cambios de columna: menor o igual a 40 min
Tiempo de recuperación del vacio al realizar cambio de la fuente y filamentos: menor o igual a 5 min</t>
  </si>
  <si>
    <t>1.2–1.050 m/z o mejor</t>
  </si>
  <si>
    <t>Seleccionable en el método con valores preestablecidos o ajuste personalizado de 0,7 a 1,5 u o en rango mayor</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</si>
  <si>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Gases con Detector Selectivos de Masas.
Definición, análisis, reglas y tipos de fraccionamiento en
Espectrometría de Masas.
</t>
    </r>
    <r>
      <rPr>
        <b/>
        <sz val="11"/>
        <color rgb="FF000000"/>
        <rFont val="Calibri"/>
        <family val="2"/>
        <scheme val="minor"/>
      </rPr>
      <t>Duración: mínimo 40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40 horas después de instalado el equipo.
</t>
    </r>
    <r>
      <rPr>
        <sz val="11"/>
        <color rgb="FF000000"/>
        <rFont val="Calibri"/>
        <family val="2"/>
        <scheme val="minor"/>
      </rPr>
      <t>Estas capacitaciones no tendrán costo adicional.</t>
    </r>
  </si>
  <si>
    <t xml:space="preserve"> Bomba peristática con mínimo 3 canales y 12 rodillos, controlada mediante software, con sistema de seguridad que permita identificar que las conexiones se realicen de forma adecuada</t>
  </si>
  <si>
    <t>El inyector debe ser atornillado o de conexión rápida, fabricado en quarzo, debe permitir autoalineación y contar con modos de dilución de argón en línea preestablecidos que faciliten el trabajo con muestras complejas</t>
  </si>
  <si>
    <t>Limpieza o cambio de conos y sampler/skimmer</t>
  </si>
  <si>
    <t>Controles de seguridad de la interface</t>
  </si>
  <si>
    <t>Sistema digestor microondas que permita la preparación de la muestra (cacao, cannabis, cáñano, café, agua y suelos).
Con rotor para muestras que soporte una presión mínima de 100 bar y 300 ºC. 
Debe incluir un sensor infrarrojo que detecte la temperatura de las muestras. 
Su cavidad debe garantizar la seguridad del personal que lo opere en caso de ocurrir una reacción exotérmica.</t>
  </si>
  <si>
    <t>Sistema de purificación de ácidos por destilación automatizada</t>
  </si>
  <si>
    <t>Dos unidades de destilación de cuarzo que permita la purificación de ácidos para trabajo con analizadores de masas.
Los ácidos que pueden ser purificados es nitríco y clorhídrico.</t>
  </si>
  <si>
    <t>El software debe corresponder a la última versión. Una licencia de operación conectado al equipo y tres (3) licencias mínimo para instalar en otros computadores para procesamiento de muestras.</t>
  </si>
  <si>
    <t>Entrega de Kit de instalación
Kit de calificación
Kit para primer mantenimiento preventivo  del primer año.</t>
  </si>
  <si>
    <t xml:space="preserve">Calificación de instalación (IQ): El contratista deberá realizar esta actividad y aportar evidencia del cumplimiento de todos los requisitos.
Calificación operacional: Consiste en correr test de funcionamiento general, correr patrones, verificación de cuentas y realizar respectivas pruebas de funcionamiento. 
Diagnóstico: al iniciar el proceso de mantenimiento como el soporte técnico cada vez que se presente alguna novedad en el equipo.  </t>
  </si>
  <si>
    <t>±0.5% o mejor</t>
  </si>
  <si>
    <t xml:space="preserve">Exactitud del volumen de inyección </t>
  </si>
  <si>
    <t>±1% a 10 μL de agua o mejor</t>
  </si>
  <si>
    <t>Mary Luz López Castrillón</t>
  </si>
  <si>
    <t>Polco</t>
  </si>
  <si>
    <r>
      <rPr>
        <sz val="11"/>
        <rFont val="Calibri"/>
        <family val="2"/>
      </rPr>
      <t>Incrementos de presión</t>
    </r>
    <r>
      <rPr>
        <sz val="11"/>
        <color rgb="FFFF0000"/>
        <rFont val="Calibri"/>
        <family val="2"/>
      </rPr>
      <t xml:space="preserve"> </t>
    </r>
  </si>
  <si>
    <r>
      <t>Rango de flujos H</t>
    </r>
    <r>
      <rPr>
        <vertAlign val="subscript"/>
        <sz val="11"/>
        <color rgb="FF000000"/>
        <rFont val="Calibri"/>
        <family val="2"/>
      </rPr>
      <t>2</t>
    </r>
    <r>
      <rPr>
        <sz val="11"/>
        <color rgb="FF000000"/>
        <rFont val="Calibri"/>
        <family val="2"/>
      </rPr>
      <t xml:space="preserve"> y He</t>
    </r>
  </si>
  <si>
    <t>4 SANTANDER</t>
  </si>
  <si>
    <t xml:space="preserve">OBJETO A CONTRATAR: </t>
  </si>
  <si>
    <t>Adquisición de equipos analíticos de laboratorio requeridos para el cumplimiento de los objetivos establecidos en la Alianza Estratégica SOSAGRO 4.C, correspondiente al proyecto registrado ante la Dirección de Gestión de la Investigación, identificado con código BPIN 2024000100094</t>
  </si>
  <si>
    <t>Febrero 4 de 2026</t>
  </si>
  <si>
    <t>MARIO ANDRES GARCIA AGUDELO</t>
  </si>
  <si>
    <t>3014303703
asesormedellin02@polco.com.co</t>
  </si>
  <si>
    <t>3104853713
maryluzl@innovatek.com.co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</si>
</sst>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44" formatCode="_-&quot;$&quot;\ * #,##0.00_-;\-&quot;$&quot;\ * #,##0.00_-;_-&quot;$&quot;\ * &quot;-&quot;??_-;_-@_-"/>
    <numFmt numFmtId="164" formatCode="_-&quot;$&quot;* #,##0_-;\-&quot;$&quot;* #,##0_-;_-&quot;$&quot;* &quot;-&quot;_-;_-@_-"/>
    <numFmt numFmtId="165" formatCode="d/m/yyyy"/>
    <numFmt numFmtId="166" formatCode="d&quot; de &quot;mmmm&quot; de &quot;yyyy"/>
    <numFmt numFmtId="167" formatCode="dd/mm/yy"/>
    <numFmt numFmtId="168" formatCode="_-&quot;$&quot;\ * #,##0_-;\-&quot;$&quot;\ * #,##0_-;_-&quot;$&quot;\ * &quot;-&quot;??_-;_-@_-"/>
  </numFmts>
  <fonts count="38">
    <font>
      <sz val="11"/>
      <color rgb="FF000000"/>
      <name val="Calibri"/>
      <scheme val="minor"/>
    </font>
    <font>
      <sz val="11"/>
      <color theme="1"/>
      <name val="Arial Narrow"/>
      <family val="2"/>
    </font>
    <font>
      <sz val="11"/>
      <name val="Calibri"/>
      <family val="2"/>
    </font>
    <font>
      <b/>
      <sz val="11"/>
      <color theme="1"/>
      <name val="Arial Narrow"/>
      <family val="2"/>
    </font>
    <font>
      <b/>
      <sz val="11"/>
      <color rgb="FFFF0000"/>
      <name val="Arial Narrow"/>
      <family val="2"/>
    </font>
    <font>
      <sz val="11"/>
      <color theme="1"/>
      <name val="Calibri"/>
      <family val="2"/>
    </font>
    <font>
      <b/>
      <sz val="11"/>
      <color rgb="FFFFFFFF"/>
      <name val="Arial Narrow"/>
      <family val="2"/>
    </font>
    <font>
      <sz val="11"/>
      <color rgb="FF000000"/>
      <name val="Arial Narrow"/>
      <family val="2"/>
    </font>
    <font>
      <sz val="10"/>
      <color theme="1"/>
      <name val="Calibri"/>
      <family val="2"/>
    </font>
    <font>
      <sz val="9"/>
      <color rgb="FF000000"/>
      <name val="Calibri"/>
      <family val="2"/>
    </font>
    <font>
      <sz val="9"/>
      <color theme="1"/>
      <name val="Calibri"/>
      <family val="2"/>
    </font>
    <font>
      <b/>
      <sz val="16"/>
      <color rgb="FFFF0000"/>
      <name val="Arial Narrow"/>
      <family val="2"/>
    </font>
    <font>
      <b/>
      <sz val="10"/>
      <color rgb="FF1F1F1F"/>
      <name val="Arial"/>
      <family val="2"/>
    </font>
    <font>
      <b/>
      <sz val="10"/>
      <color theme="1"/>
      <name val="Arial Narrow"/>
      <family val="2"/>
    </font>
    <font>
      <b/>
      <sz val="11"/>
      <color rgb="FF000000"/>
      <name val="Arial Narrow"/>
      <family val="2"/>
    </font>
    <font>
      <sz val="11"/>
      <color rgb="FF000000"/>
      <name val="Calibri"/>
      <family val="2"/>
      <scheme val="minor"/>
    </font>
    <font>
      <sz val="10"/>
      <color rgb="FF000000"/>
      <name val="Arial"/>
      <family val="2"/>
    </font>
    <font>
      <sz val="11"/>
      <name val="Arial"/>
      <family val="2"/>
    </font>
    <font>
      <sz val="11"/>
      <color rgb="FF000000"/>
      <name val="Arial"/>
      <family val="2"/>
    </font>
    <font>
      <sz val="10"/>
      <color rgb="FF000000"/>
      <name val="Calibri"/>
      <family val="2"/>
    </font>
    <font>
      <sz val="10"/>
      <color theme="1"/>
      <name val="Arial"/>
      <family val="2"/>
    </font>
    <font>
      <vertAlign val="superscript"/>
      <sz val="10"/>
      <color rgb="FF000000"/>
      <name val="Arial"/>
      <family val="2"/>
    </font>
    <font>
      <b/>
      <sz val="11"/>
      <color rgb="FF000000"/>
      <name val="Calibri"/>
      <family val="2"/>
      <scheme val="minor"/>
    </font>
    <font>
      <sz val="11"/>
      <name val="Calibri"/>
      <family val="2"/>
      <scheme val="minor"/>
    </font>
    <font>
      <sz val="11"/>
      <color rgb="FFFF0000"/>
      <name val="Calibri"/>
      <family val="2"/>
      <scheme val="minor"/>
    </font>
    <font>
      <b/>
      <sz val="11"/>
      <color theme="1"/>
      <name val="Calibri"/>
      <family val="2"/>
    </font>
    <font>
      <sz val="11"/>
      <color rgb="FF000000"/>
      <name val="Calibri"/>
      <family val="2"/>
    </font>
    <font>
      <sz val="10"/>
      <color rgb="FF000000"/>
      <name val="Segoe UI"/>
      <family val="2"/>
    </font>
    <font>
      <sz val="11"/>
      <color rgb="FF000000"/>
      <name val="Calibri"/>
      <family val="2"/>
      <scheme val="minor"/>
    </font>
    <font>
      <sz val="11"/>
      <color theme="1"/>
      <name val="Calibri (Cuerpo)"/>
    </font>
    <font>
      <sz val="11"/>
      <color rgb="FF000000"/>
      <name val="Calibri (Cuerpo)"/>
    </font>
    <font>
      <sz val="11"/>
      <color rgb="FF000000"/>
      <name val="Calibri"/>
      <family val="2"/>
      <scheme val="major"/>
    </font>
    <font>
      <sz val="11"/>
      <color theme="1"/>
      <name val="Calibri"/>
      <family val="2"/>
      <scheme val="major"/>
    </font>
    <font>
      <b/>
      <sz val="11"/>
      <color rgb="FF000000"/>
      <name val="Calibri"/>
      <family val="2"/>
      <scheme val="major"/>
    </font>
    <font>
      <sz val="11"/>
      <color rgb="FF000000"/>
      <name val="Calibri"/>
      <scheme val="minor"/>
    </font>
    <font>
      <sz val="11"/>
      <color rgb="FFFF0000"/>
      <name val="Calibri"/>
      <family val="2"/>
    </font>
    <font>
      <vertAlign val="subscript"/>
      <sz val="11"/>
      <color rgb="FF000000"/>
      <name val="Calibri"/>
      <family val="2"/>
    </font>
    <font>
      <b/>
      <sz val="11"/>
      <name val="Calibri"/>
      <family val="2"/>
    </font>
  </fonts>
  <fills count="12">
    <fill>
      <patternFill patternType="none"/>
    </fill>
    <fill>
      <patternFill patternType="gray125"/>
    </fill>
    <fill>
      <patternFill patternType="solid">
        <fgColor rgb="FF4F81BD"/>
        <bgColor rgb="FF4F81BD"/>
      </patternFill>
    </fill>
    <fill>
      <patternFill patternType="solid">
        <fgColor rgb="FF548135"/>
        <bgColor rgb="FF548135"/>
      </patternFill>
    </fill>
    <fill>
      <patternFill patternType="solid">
        <fgColor rgb="FFFFFFFF"/>
        <bgColor rgb="FFFFFFFF"/>
      </patternFill>
    </fill>
    <fill>
      <patternFill patternType="solid">
        <fgColor rgb="FFD8D8D8"/>
        <bgColor rgb="FFD8D8D8"/>
      </patternFill>
    </fill>
    <fill>
      <patternFill patternType="solid">
        <fgColor rgb="FFFFFF00"/>
        <bgColor rgb="FFFFFF00"/>
      </patternFill>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s>
  <borders count="71">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diagonal/>
    </border>
    <border>
      <left/>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medium">
        <color rgb="FF000000"/>
      </bottom>
      <diagonal/>
    </border>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style="thin">
        <color rgb="FF000000"/>
      </left>
      <right style="medium">
        <color rgb="FF000000"/>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164" fontId="28" fillId="0" borderId="0" applyFont="0" applyFill="0" applyBorder="0" applyAlignment="0" applyProtection="0"/>
    <xf numFmtId="44" fontId="34" fillId="0" borderId="0" applyFont="0" applyFill="0" applyBorder="0" applyAlignment="0" applyProtection="0"/>
  </cellStyleXfs>
  <cellXfs count="319">
    <xf numFmtId="0" fontId="0" fillId="0" borderId="0" xfId="0"/>
    <xf numFmtId="0" fontId="1" fillId="0" borderId="6" xfId="0" applyFont="1" applyBorder="1" applyAlignment="1">
      <alignment horizontal="center"/>
    </xf>
    <xf numFmtId="0" fontId="1" fillId="0" borderId="0" xfId="0" applyFont="1"/>
    <xf numFmtId="0" fontId="1" fillId="0" borderId="7" xfId="0" applyFont="1" applyBorder="1"/>
    <xf numFmtId="0" fontId="1" fillId="0" borderId="14" xfId="0" applyFont="1" applyBorder="1"/>
    <xf numFmtId="0" fontId="1" fillId="0" borderId="0" xfId="0" applyFont="1" applyAlignment="1">
      <alignment horizontal="center" vertical="center"/>
    </xf>
    <xf numFmtId="0" fontId="3" fillId="0" borderId="0" xfId="0" applyFont="1"/>
    <xf numFmtId="0" fontId="3" fillId="0" borderId="14" xfId="0" applyFont="1" applyBorder="1"/>
    <xf numFmtId="0" fontId="1" fillId="0" borderId="0" xfId="0" applyFont="1" applyAlignment="1">
      <alignment horizontal="center"/>
    </xf>
    <xf numFmtId="0" fontId="3" fillId="0" borderId="7"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top"/>
    </xf>
    <xf numFmtId="0" fontId="4" fillId="0" borderId="14" xfId="0" applyFont="1" applyBorder="1" applyAlignment="1">
      <alignment horizontal="left" vertical="top"/>
    </xf>
    <xf numFmtId="0" fontId="5" fillId="0" borderId="31" xfId="0" applyFont="1" applyBorder="1"/>
    <xf numFmtId="0" fontId="5" fillId="0" borderId="35" xfId="0" applyFont="1" applyBorder="1"/>
    <xf numFmtId="0" fontId="6" fillId="2" borderId="6"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vertical="center" wrapText="1"/>
    </xf>
    <xf numFmtId="0" fontId="9" fillId="0" borderId="6" xfId="0" applyFont="1" applyBorder="1" applyAlignment="1">
      <alignment horizontal="center" vertical="center"/>
    </xf>
    <xf numFmtId="8" fontId="3" fillId="0" borderId="6" xfId="0" applyNumberFormat="1" applyFont="1" applyBorder="1" applyAlignment="1">
      <alignment horizontal="center" vertical="center" wrapText="1"/>
    </xf>
    <xf numFmtId="6" fontId="3" fillId="0" borderId="6" xfId="0" applyNumberFormat="1" applyFont="1" applyBorder="1" applyAlignment="1">
      <alignment horizontal="center" vertical="center" wrapText="1"/>
    </xf>
    <xf numFmtId="0" fontId="7" fillId="0" borderId="44" xfId="0" applyFont="1" applyBorder="1" applyAlignment="1">
      <alignment horizontal="center" vertical="center" wrapText="1"/>
    </xf>
    <xf numFmtId="0" fontId="8" fillId="0" borderId="0" xfId="0" applyFont="1" applyAlignment="1">
      <alignment vertical="center" wrapText="1"/>
    </xf>
    <xf numFmtId="0" fontId="10" fillId="0" borderId="6" xfId="0" applyFont="1" applyBorder="1" applyAlignment="1">
      <alignment vertical="center" wrapText="1"/>
    </xf>
    <xf numFmtId="8" fontId="3" fillId="0" borderId="0" xfId="0" applyNumberFormat="1" applyFont="1" applyAlignment="1">
      <alignment horizontal="center" vertical="center" wrapText="1"/>
    </xf>
    <xf numFmtId="0" fontId="7" fillId="0" borderId="28"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4" xfId="0" applyFont="1" applyBorder="1" applyAlignment="1">
      <alignment horizontal="center" vertical="center" wrapText="1"/>
    </xf>
    <xf numFmtId="8" fontId="3" fillId="4" borderId="46" xfId="0" applyNumberFormat="1" applyFont="1" applyFill="1" applyBorder="1" applyAlignment="1">
      <alignment horizontal="center" vertical="center" wrapText="1"/>
    </xf>
    <xf numFmtId="8" fontId="3" fillId="4" borderId="6" xfId="0" applyNumberFormat="1" applyFont="1" applyFill="1" applyBorder="1" applyAlignment="1">
      <alignment horizontal="center" vertical="center" wrapText="1"/>
    </xf>
    <xf numFmtId="8" fontId="3" fillId="0" borderId="5" xfId="0" applyNumberFormat="1" applyFont="1" applyBorder="1" applyAlignment="1">
      <alignment horizontal="center" vertical="center" wrapText="1"/>
    </xf>
    <xf numFmtId="0" fontId="3" fillId="5" borderId="48" xfId="0" applyFont="1" applyFill="1" applyBorder="1" applyAlignment="1">
      <alignment horizontal="right" vertical="center" wrapText="1"/>
    </xf>
    <xf numFmtId="8" fontId="1" fillId="0" borderId="0" xfId="0" applyNumberFormat="1" applyFont="1"/>
    <xf numFmtId="0" fontId="9" fillId="0" borderId="19" xfId="0" applyFont="1" applyBorder="1" applyAlignment="1">
      <alignment horizontal="center" vertical="center"/>
    </xf>
    <xf numFmtId="0" fontId="12" fillId="4" borderId="49" xfId="0" applyFont="1" applyFill="1" applyBorder="1"/>
    <xf numFmtId="0" fontId="3" fillId="0" borderId="31" xfId="0" applyFont="1" applyBorder="1" applyAlignment="1">
      <alignment horizontal="left" vertical="top"/>
    </xf>
    <xf numFmtId="0" fontId="3" fillId="0" borderId="26" xfId="0" applyFont="1" applyBorder="1" applyAlignment="1">
      <alignment vertical="top"/>
    </xf>
    <xf numFmtId="0" fontId="5" fillId="0" borderId="24" xfId="0" applyFont="1" applyBorder="1"/>
    <xf numFmtId="0" fontId="5" fillId="0" borderId="27" xfId="0" applyFont="1" applyBorder="1"/>
    <xf numFmtId="0" fontId="3" fillId="0" borderId="24" xfId="0" applyFont="1" applyBorder="1" applyAlignment="1">
      <alignment horizontal="left" vertical="top"/>
    </xf>
    <xf numFmtId="0" fontId="3" fillId="0" borderId="27" xfId="0" applyFont="1" applyBorder="1" applyAlignment="1">
      <alignment horizontal="left" vertical="top"/>
    </xf>
    <xf numFmtId="0" fontId="3" fillId="0" borderId="30" xfId="0" applyFont="1" applyBorder="1" applyAlignment="1">
      <alignment vertical="top"/>
    </xf>
    <xf numFmtId="0" fontId="3" fillId="0" borderId="34" xfId="0" applyFont="1" applyBorder="1" applyAlignment="1">
      <alignment vertical="top"/>
    </xf>
    <xf numFmtId="0" fontId="3" fillId="0" borderId="4" xfId="0" applyFont="1" applyBorder="1" applyAlignment="1">
      <alignment horizontal="left" vertical="top"/>
    </xf>
    <xf numFmtId="165" fontId="3" fillId="0" borderId="30" xfId="0" applyNumberFormat="1" applyFont="1" applyBorder="1" applyAlignment="1">
      <alignment vertical="top"/>
    </xf>
    <xf numFmtId="165" fontId="3" fillId="0" borderId="31" xfId="0" applyNumberFormat="1" applyFont="1" applyBorder="1" applyAlignment="1">
      <alignment horizontal="left" vertical="top"/>
    </xf>
    <xf numFmtId="0" fontId="14" fillId="0" borderId="0" xfId="0" applyFont="1" applyAlignment="1">
      <alignment horizontal="left" vertical="top"/>
    </xf>
    <xf numFmtId="167" fontId="14" fillId="0" borderId="0" xfId="0" applyNumberFormat="1" applyFont="1" applyAlignment="1">
      <alignment horizontal="left" vertical="top"/>
    </xf>
    <xf numFmtId="0" fontId="8" fillId="0" borderId="11" xfId="0" applyFont="1" applyBorder="1" applyAlignment="1">
      <alignment vertical="center" wrapText="1"/>
    </xf>
    <xf numFmtId="0" fontId="10" fillId="0" borderId="50" xfId="0" applyFont="1" applyBorder="1" applyAlignment="1">
      <alignment vertical="center" wrapText="1"/>
    </xf>
    <xf numFmtId="0" fontId="1" fillId="0" borderId="5" xfId="0" applyFont="1" applyBorder="1"/>
    <xf numFmtId="6" fontId="3" fillId="0" borderId="49" xfId="0" applyNumberFormat="1" applyFont="1" applyBorder="1" applyAlignment="1">
      <alignment horizontal="center" vertical="center" wrapText="1"/>
    </xf>
    <xf numFmtId="0" fontId="3" fillId="5" borderId="47" xfId="0" applyFont="1" applyFill="1" applyBorder="1" applyAlignment="1">
      <alignment horizontal="right" vertical="center" wrapText="1"/>
    </xf>
    <xf numFmtId="0" fontId="3" fillId="0" borderId="47" xfId="0" applyFont="1" applyBorder="1" applyAlignment="1">
      <alignment horizontal="left" vertical="top"/>
    </xf>
    <xf numFmtId="0" fontId="13" fillId="0" borderId="47" xfId="0" applyFont="1" applyBorder="1" applyAlignment="1">
      <alignment horizontal="left" vertical="top"/>
    </xf>
    <xf numFmtId="0" fontId="5" fillId="0" borderId="47" xfId="0" applyFont="1" applyBorder="1"/>
    <xf numFmtId="0" fontId="5" fillId="0" borderId="48" xfId="0" applyFont="1" applyBorder="1"/>
    <xf numFmtId="165" fontId="3" fillId="0" borderId="47" xfId="0" applyNumberFormat="1" applyFont="1" applyBorder="1" applyAlignment="1">
      <alignment horizontal="left" vertical="top"/>
    </xf>
    <xf numFmtId="8" fontId="3" fillId="0" borderId="46" xfId="0" applyNumberFormat="1" applyFont="1" applyBorder="1" applyAlignment="1">
      <alignment horizontal="center" vertical="center" wrapText="1"/>
    </xf>
    <xf numFmtId="0" fontId="1" fillId="0" borderId="46" xfId="0" applyFont="1" applyBorder="1"/>
    <xf numFmtId="6" fontId="3" fillId="0" borderId="46" xfId="0" applyNumberFormat="1" applyFont="1" applyBorder="1" applyAlignment="1">
      <alignment horizontal="center" vertical="center" wrapText="1"/>
    </xf>
    <xf numFmtId="0" fontId="15" fillId="0" borderId="51" xfId="0" applyFont="1" applyBorder="1" applyAlignment="1">
      <alignment horizontal="center" vertical="center" wrapText="1"/>
    </xf>
    <xf numFmtId="0" fontId="0" fillId="0" borderId="51" xfId="0" applyBorder="1" applyAlignment="1">
      <alignment horizontal="center" vertical="center" wrapText="1"/>
    </xf>
    <xf numFmtId="0" fontId="0" fillId="0" borderId="49" xfId="0" applyBorder="1"/>
    <xf numFmtId="0" fontId="3" fillId="0" borderId="51" xfId="0" applyFont="1" applyBorder="1" applyAlignment="1">
      <alignment horizontal="center" vertical="center"/>
    </xf>
    <xf numFmtId="0" fontId="15" fillId="0" borderId="51" xfId="0" applyFont="1" applyBorder="1" applyAlignment="1">
      <alignment horizontal="center" vertical="center"/>
    </xf>
    <xf numFmtId="0" fontId="3" fillId="0" borderId="51" xfId="0" applyFont="1" applyBorder="1" applyAlignment="1">
      <alignment horizontal="center" vertical="center" wrapText="1"/>
    </xf>
    <xf numFmtId="0" fontId="15" fillId="0" borderId="57" xfId="0" applyFont="1" applyBorder="1" applyAlignment="1">
      <alignment horizontal="center" vertical="center" wrapText="1"/>
    </xf>
    <xf numFmtId="0" fontId="5" fillId="0" borderId="51" xfId="0" applyFont="1" applyBorder="1" applyAlignment="1">
      <alignment horizontal="center" vertical="center" wrapText="1"/>
    </xf>
    <xf numFmtId="0" fontId="16" fillId="8" borderId="51" xfId="0" applyFont="1" applyFill="1" applyBorder="1" applyAlignment="1">
      <alignment horizontal="center" vertical="center" wrapText="1"/>
    </xf>
    <xf numFmtId="0" fontId="16" fillId="0" borderId="51" xfId="0" applyFont="1" applyBorder="1" applyAlignment="1">
      <alignment vertical="center" wrapText="1"/>
    </xf>
    <xf numFmtId="0" fontId="16" fillId="8" borderId="51" xfId="0" applyFont="1" applyFill="1" applyBorder="1" applyAlignment="1">
      <alignment vertical="center" wrapText="1"/>
    </xf>
    <xf numFmtId="0" fontId="16" fillId="8" borderId="52" xfId="0" applyFont="1" applyFill="1" applyBorder="1" applyAlignment="1">
      <alignment horizontal="center" vertical="center" wrapText="1"/>
    </xf>
    <xf numFmtId="0" fontId="20" fillId="0" borderId="51" xfId="0" applyFont="1" applyBorder="1" applyAlignment="1">
      <alignment vertical="center" wrapText="1"/>
    </xf>
    <xf numFmtId="0" fontId="20" fillId="8" borderId="51" xfId="0" applyFont="1" applyFill="1" applyBorder="1" applyAlignment="1">
      <alignment horizontal="center" vertical="center" wrapText="1"/>
    </xf>
    <xf numFmtId="0" fontId="16" fillId="0" borderId="51" xfId="0" applyFont="1" applyBorder="1" applyAlignment="1">
      <alignment horizontal="center" vertical="center" wrapText="1"/>
    </xf>
    <xf numFmtId="0" fontId="16" fillId="9" borderId="51" xfId="0" applyFont="1" applyFill="1" applyBorder="1" applyAlignment="1">
      <alignment horizontal="center" vertical="center" wrapText="1"/>
    </xf>
    <xf numFmtId="0" fontId="15" fillId="0" borderId="51" xfId="0" applyFont="1" applyBorder="1" applyAlignment="1">
      <alignment vertical="top" wrapText="1"/>
    </xf>
    <xf numFmtId="0" fontId="23" fillId="0" borderId="51" xfId="0" applyFont="1" applyBorder="1" applyAlignment="1">
      <alignment vertical="top" wrapText="1"/>
    </xf>
    <xf numFmtId="0" fontId="15" fillId="0" borderId="51" xfId="0" applyFont="1" applyBorder="1" applyAlignment="1">
      <alignment wrapText="1"/>
    </xf>
    <xf numFmtId="0" fontId="22" fillId="0" borderId="51" xfId="0" applyFont="1" applyBorder="1" applyAlignment="1">
      <alignment horizontal="center" vertical="center" wrapText="1"/>
    </xf>
    <xf numFmtId="0" fontId="15" fillId="0" borderId="51" xfId="0" applyFont="1" applyBorder="1" applyAlignment="1">
      <alignment horizontal="left" vertical="center" wrapText="1"/>
    </xf>
    <xf numFmtId="0" fontId="0" fillId="0" borderId="0" xfId="0" applyAlignment="1">
      <alignment wrapText="1"/>
    </xf>
    <xf numFmtId="0" fontId="15" fillId="0" borderId="0" xfId="0" applyFont="1"/>
    <xf numFmtId="0" fontId="18" fillId="0" borderId="51" xfId="0" applyFont="1" applyBorder="1" applyAlignment="1">
      <alignment horizontal="center" vertical="center" wrapText="1"/>
    </xf>
    <xf numFmtId="0" fontId="17" fillId="0" borderId="51" xfId="0" applyFont="1" applyBorder="1" applyAlignment="1">
      <alignment horizontal="center" vertical="center" wrapText="1"/>
    </xf>
    <xf numFmtId="0" fontId="0" fillId="0" borderId="0" xfId="0" applyAlignment="1">
      <alignment horizontal="center" vertical="center" wrapText="1"/>
    </xf>
    <xf numFmtId="0" fontId="15" fillId="7" borderId="51" xfId="0" applyFont="1" applyFill="1" applyBorder="1" applyAlignment="1">
      <alignment wrapText="1"/>
    </xf>
    <xf numFmtId="0" fontId="5" fillId="0" borderId="49" xfId="0" applyFont="1" applyBorder="1" applyAlignment="1">
      <alignment vertical="center" wrapText="1"/>
    </xf>
    <xf numFmtId="0" fontId="15" fillId="9" borderId="51" xfId="0" applyFont="1" applyFill="1" applyBorder="1" applyAlignment="1">
      <alignment horizontal="center" vertical="center" wrapText="1"/>
    </xf>
    <xf numFmtId="0" fontId="25" fillId="0" borderId="51" xfId="0" applyFont="1" applyBorder="1" applyAlignment="1">
      <alignment horizontal="center" vertical="center" wrapText="1"/>
    </xf>
    <xf numFmtId="0" fontId="26" fillId="0" borderId="51" xfId="0" applyFont="1" applyBorder="1" applyAlignment="1">
      <alignment horizontal="justify" vertical="center" wrapText="1"/>
    </xf>
    <xf numFmtId="0" fontId="26" fillId="0" borderId="51" xfId="0" applyFont="1" applyBorder="1" applyAlignment="1">
      <alignment horizontal="left" vertical="center" wrapText="1"/>
    </xf>
    <xf numFmtId="0" fontId="26" fillId="0" borderId="51" xfId="0" applyFont="1" applyBorder="1" applyAlignment="1">
      <alignment horizontal="center" vertical="center" wrapText="1"/>
    </xf>
    <xf numFmtId="0" fontId="27" fillId="0" borderId="0" xfId="0" applyFont="1" applyAlignment="1">
      <alignment wrapText="1"/>
    </xf>
    <xf numFmtId="0" fontId="15" fillId="0" borderId="0" xfId="0" applyFont="1" applyAlignment="1">
      <alignment wrapText="1"/>
    </xf>
    <xf numFmtId="0" fontId="15" fillId="0" borderId="56" xfId="0" applyFont="1" applyBorder="1" applyAlignment="1">
      <alignment horizontal="center" vertical="center"/>
    </xf>
    <xf numFmtId="46" fontId="15" fillId="0" borderId="51" xfId="0" applyNumberFormat="1" applyFont="1" applyBorder="1" applyAlignment="1">
      <alignment horizontal="center" vertical="center" wrapText="1"/>
    </xf>
    <xf numFmtId="0" fontId="16" fillId="0" borderId="51" xfId="0" applyFont="1" applyBorder="1" applyAlignment="1">
      <alignment horizontal="left" vertical="center" wrapText="1"/>
    </xf>
    <xf numFmtId="0" fontId="24" fillId="9" borderId="51" xfId="0" applyFont="1" applyFill="1" applyBorder="1" applyAlignment="1">
      <alignment horizontal="center" vertical="center" wrapText="1"/>
    </xf>
    <xf numFmtId="0" fontId="5" fillId="0" borderId="51" xfId="0" applyFont="1" applyBorder="1" applyAlignment="1">
      <alignment horizontal="left" vertical="center" wrapText="1"/>
    </xf>
    <xf numFmtId="0" fontId="26" fillId="9" borderId="51" xfId="0" applyFont="1" applyFill="1" applyBorder="1" applyAlignment="1">
      <alignment horizontal="justify" vertical="center" wrapText="1"/>
    </xf>
    <xf numFmtId="0" fontId="0" fillId="0" borderId="56" xfId="0" applyBorder="1" applyAlignment="1">
      <alignment horizontal="center" vertical="center" wrapText="1"/>
    </xf>
    <xf numFmtId="0" fontId="15" fillId="0" borderId="49" xfId="0" applyFont="1" applyBorder="1" applyAlignment="1">
      <alignment horizontal="center" vertical="center"/>
    </xf>
    <xf numFmtId="0" fontId="0" fillId="0" borderId="49" xfId="0" applyBorder="1" applyAlignment="1">
      <alignment horizontal="center" vertical="center" wrapText="1"/>
    </xf>
    <xf numFmtId="6" fontId="0" fillId="0" borderId="49" xfId="0" applyNumberFormat="1" applyBorder="1"/>
    <xf numFmtId="0" fontId="0" fillId="0" borderId="0" xfId="0" applyAlignment="1">
      <alignment vertical="top"/>
    </xf>
    <xf numFmtId="0" fontId="0" fillId="0" borderId="49" xfId="0" applyBorder="1" applyAlignment="1">
      <alignment vertical="top"/>
    </xf>
    <xf numFmtId="6" fontId="3" fillId="0" borderId="51" xfId="0" applyNumberFormat="1" applyFont="1" applyBorder="1" applyAlignment="1">
      <alignment horizontal="center" vertical="top" wrapText="1"/>
    </xf>
    <xf numFmtId="6" fontId="0" fillId="0" borderId="49" xfId="0" applyNumberFormat="1" applyBorder="1" applyAlignment="1">
      <alignment vertical="top"/>
    </xf>
    <xf numFmtId="0" fontId="26" fillId="0" borderId="57" xfId="0" applyFont="1" applyBorder="1" applyAlignment="1">
      <alignment horizontal="center" vertical="center" wrapText="1"/>
    </xf>
    <xf numFmtId="0" fontId="26" fillId="0" borderId="51" xfId="0" applyFont="1" applyBorder="1" applyAlignment="1">
      <alignment vertical="top" wrapText="1"/>
    </xf>
    <xf numFmtId="0" fontId="26" fillId="8" borderId="51" xfId="0" applyFont="1" applyFill="1" applyBorder="1" applyAlignment="1">
      <alignment vertical="center" wrapText="1"/>
    </xf>
    <xf numFmtId="0" fontId="26" fillId="0" borderId="51" xfId="0" applyFont="1" applyBorder="1" applyAlignment="1">
      <alignment vertical="center" wrapText="1"/>
    </xf>
    <xf numFmtId="0" fontId="35" fillId="0" borderId="51" xfId="0" applyFont="1" applyBorder="1" applyAlignment="1">
      <alignment vertical="center" wrapText="1"/>
    </xf>
    <xf numFmtId="0" fontId="26" fillId="0" borderId="52" xfId="0" applyFont="1" applyBorder="1" applyAlignment="1">
      <alignment vertical="center" wrapText="1"/>
    </xf>
    <xf numFmtId="0" fontId="5" fillId="0" borderId="51" xfId="0" applyFont="1" applyBorder="1" applyAlignment="1">
      <alignment vertical="center" wrapText="1"/>
    </xf>
    <xf numFmtId="0" fontId="2" fillId="0" borderId="51" xfId="0" applyFont="1" applyBorder="1" applyAlignment="1">
      <alignment vertical="top" wrapText="1"/>
    </xf>
    <xf numFmtId="0" fontId="26" fillId="0" borderId="51" xfId="0" applyFont="1" applyBorder="1" applyAlignment="1">
      <alignment wrapText="1"/>
    </xf>
    <xf numFmtId="0" fontId="26" fillId="0" borderId="49" xfId="0" applyFont="1" applyBorder="1" applyAlignment="1">
      <alignment horizontal="center"/>
    </xf>
    <xf numFmtId="0" fontId="26" fillId="0" borderId="59" xfId="0" applyFont="1" applyBorder="1" applyAlignment="1">
      <alignment horizontal="center"/>
    </xf>
    <xf numFmtId="0" fontId="26" fillId="0" borderId="57" xfId="0" applyFont="1" applyBorder="1" applyAlignment="1">
      <alignment horizontal="center"/>
    </xf>
    <xf numFmtId="164" fontId="0" fillId="0" borderId="49" xfId="0" applyNumberFormat="1" applyBorder="1"/>
    <xf numFmtId="0" fontId="6" fillId="2" borderId="42" xfId="0" applyFont="1" applyFill="1" applyBorder="1" applyAlignment="1">
      <alignment horizontal="center" vertical="center" wrapText="1"/>
    </xf>
    <xf numFmtId="0" fontId="6" fillId="3" borderId="42" xfId="0" applyFont="1" applyFill="1" applyBorder="1" applyAlignment="1">
      <alignment horizontal="center" vertical="center" wrapText="1"/>
    </xf>
    <xf numFmtId="0" fontId="3" fillId="0" borderId="51" xfId="0" applyFont="1" applyBorder="1"/>
    <xf numFmtId="0" fontId="3" fillId="0" borderId="51" xfId="0" applyFont="1" applyBorder="1" applyAlignment="1">
      <alignment vertical="top"/>
    </xf>
    <xf numFmtId="0" fontId="3" fillId="0" borderId="51" xfId="0" applyFont="1" applyBorder="1" applyAlignment="1">
      <alignment horizontal="left" vertical="top" wrapText="1"/>
    </xf>
    <xf numFmtId="0" fontId="3" fillId="0" borderId="51" xfId="0" applyFont="1" applyBorder="1" applyAlignment="1">
      <alignment horizontal="left" vertical="top"/>
    </xf>
    <xf numFmtId="0" fontId="25" fillId="0" borderId="51" xfId="0" applyFont="1" applyBorder="1" applyAlignment="1">
      <alignment horizontal="center" vertical="center"/>
    </xf>
    <xf numFmtId="0" fontId="12" fillId="4" borderId="51" xfId="0" applyFont="1" applyFill="1" applyBorder="1"/>
    <xf numFmtId="0" fontId="37" fillId="0" borderId="51" xfId="0" applyFont="1" applyBorder="1"/>
    <xf numFmtId="0" fontId="4" fillId="0" borderId="49" xfId="0" applyFont="1" applyBorder="1" applyAlignment="1">
      <alignment horizontal="left" vertical="top"/>
    </xf>
    <xf numFmtId="0" fontId="5" fillId="10" borderId="51" xfId="0" applyFont="1" applyFill="1" applyBorder="1" applyAlignment="1">
      <alignment horizontal="center" vertical="center" wrapText="1"/>
    </xf>
    <xf numFmtId="0" fontId="5" fillId="10" borderId="57" xfId="0" applyFont="1" applyFill="1" applyBorder="1" applyAlignment="1">
      <alignment horizontal="center" vertical="center" wrapText="1"/>
    </xf>
    <xf numFmtId="0" fontId="29" fillId="10" borderId="51" xfId="0" applyFont="1" applyFill="1" applyBorder="1" applyAlignment="1">
      <alignment horizontal="center" vertical="center" wrapText="1"/>
    </xf>
    <xf numFmtId="0" fontId="30" fillId="10" borderId="51" xfId="0" applyFont="1" applyFill="1" applyBorder="1" applyAlignment="1">
      <alignment horizontal="center" vertical="center" wrapText="1"/>
    </xf>
    <xf numFmtId="0" fontId="26" fillId="10" borderId="57" xfId="0" applyFont="1" applyFill="1" applyBorder="1" applyAlignment="1">
      <alignment horizontal="center" vertical="center" wrapText="1"/>
    </xf>
    <xf numFmtId="0" fontId="15" fillId="10" borderId="51" xfId="0" applyFont="1" applyFill="1" applyBorder="1" applyAlignment="1">
      <alignment horizontal="center" vertical="center" wrapText="1"/>
    </xf>
    <xf numFmtId="0" fontId="26" fillId="10" borderId="58" xfId="0" applyFont="1" applyFill="1" applyBorder="1" applyAlignment="1">
      <alignment horizontal="center" vertical="center" wrapText="1"/>
    </xf>
    <xf numFmtId="0" fontId="26" fillId="10" borderId="51" xfId="0" applyFont="1" applyFill="1" applyBorder="1" applyAlignment="1">
      <alignment horizontal="center" vertical="center" wrapText="1"/>
    </xf>
    <xf numFmtId="0" fontId="26" fillId="10" borderId="59" xfId="0" applyFont="1" applyFill="1" applyBorder="1" applyAlignment="1">
      <alignment horizontal="center" vertical="center" wrapText="1"/>
    </xf>
    <xf numFmtId="0" fontId="15" fillId="10" borderId="51" xfId="0" applyFont="1" applyFill="1" applyBorder="1" applyAlignment="1">
      <alignment horizontal="left" vertical="center" wrapText="1"/>
    </xf>
    <xf numFmtId="0" fontId="26" fillId="10" borderId="51" xfId="0" applyFont="1" applyFill="1" applyBorder="1" applyAlignment="1">
      <alignment vertical="top" wrapText="1"/>
    </xf>
    <xf numFmtId="0" fontId="26" fillId="10" borderId="51" xfId="0" applyFont="1" applyFill="1" applyBorder="1" applyAlignment="1">
      <alignment vertical="center" wrapText="1"/>
    </xf>
    <xf numFmtId="0" fontId="26" fillId="10" borderId="51" xfId="0" applyFont="1" applyFill="1" applyBorder="1" applyAlignment="1">
      <alignment horizontal="justify" vertical="center" wrapText="1"/>
    </xf>
    <xf numFmtId="0" fontId="32" fillId="10" borderId="51" xfId="0" applyFont="1" applyFill="1" applyBorder="1" applyAlignment="1">
      <alignment horizontal="center" vertical="center" wrapText="1"/>
    </xf>
    <xf numFmtId="0" fontId="2" fillId="10" borderId="51" xfId="0" applyFont="1" applyFill="1" applyBorder="1" applyAlignment="1">
      <alignment horizontal="center" vertical="center" wrapText="1"/>
    </xf>
    <xf numFmtId="0" fontId="31" fillId="10" borderId="51" xfId="0" applyFont="1" applyFill="1" applyBorder="1" applyAlignment="1">
      <alignment horizontal="center" vertical="center" wrapText="1"/>
    </xf>
    <xf numFmtId="0" fontId="26" fillId="10" borderId="0" xfId="0" applyFont="1" applyFill="1" applyAlignment="1">
      <alignment horizontal="center" vertical="center" wrapText="1"/>
    </xf>
    <xf numFmtId="0" fontId="31" fillId="10" borderId="57" xfId="0" applyFont="1" applyFill="1" applyBorder="1" applyAlignment="1">
      <alignment horizontal="center" vertical="center" wrapText="1"/>
    </xf>
    <xf numFmtId="0" fontId="32" fillId="10" borderId="29" xfId="0" applyFont="1" applyFill="1" applyBorder="1" applyAlignment="1">
      <alignment horizontal="left" vertical="center" wrapText="1"/>
    </xf>
    <xf numFmtId="0" fontId="32" fillId="10" borderId="52" xfId="0" applyFont="1" applyFill="1" applyBorder="1" applyAlignment="1">
      <alignment horizontal="center" vertical="center" wrapText="1"/>
    </xf>
    <xf numFmtId="0" fontId="31" fillId="10" borderId="51" xfId="0" applyFont="1" applyFill="1" applyBorder="1" applyAlignment="1">
      <alignment horizontal="left" vertical="center" wrapText="1"/>
    </xf>
    <xf numFmtId="0" fontId="26" fillId="10" borderId="51" xfId="0" applyFont="1" applyFill="1" applyBorder="1" applyAlignment="1">
      <alignment horizontal="left" vertical="center" wrapText="1"/>
    </xf>
    <xf numFmtId="0" fontId="5" fillId="10" borderId="51" xfId="0" applyFont="1" applyFill="1" applyBorder="1" applyAlignment="1">
      <alignment horizontal="left" vertical="center" wrapText="1"/>
    </xf>
    <xf numFmtId="0" fontId="27" fillId="10" borderId="0" xfId="0" applyFont="1" applyFill="1" applyAlignment="1">
      <alignment wrapText="1"/>
    </xf>
    <xf numFmtId="0" fontId="15" fillId="10" borderId="51" xfId="0" applyFont="1" applyFill="1" applyBorder="1" applyAlignment="1">
      <alignment vertical="top" wrapText="1"/>
    </xf>
    <xf numFmtId="0" fontId="5" fillId="10" borderId="59" xfId="0" applyFont="1" applyFill="1" applyBorder="1" applyAlignment="1">
      <alignment horizontal="center" vertical="center" wrapText="1"/>
    </xf>
    <xf numFmtId="0" fontId="29" fillId="10" borderId="56" xfId="0" applyFont="1" applyFill="1" applyBorder="1" applyAlignment="1">
      <alignment horizontal="center" vertical="center" wrapText="1"/>
    </xf>
    <xf numFmtId="0" fontId="5" fillId="10" borderId="52" xfId="0" applyFont="1" applyFill="1" applyBorder="1" applyAlignment="1">
      <alignment horizontal="center" vertical="center" wrapText="1"/>
    </xf>
    <xf numFmtId="0" fontId="15" fillId="10" borderId="52" xfId="0" applyFont="1" applyFill="1" applyBorder="1" applyAlignment="1">
      <alignment horizontal="center" vertical="center" wrapText="1"/>
    </xf>
    <xf numFmtId="0" fontId="3" fillId="11" borderId="49" xfId="0" applyFont="1" applyFill="1" applyBorder="1" applyAlignment="1">
      <alignment horizontal="right" vertical="center" wrapText="1"/>
    </xf>
    <xf numFmtId="0" fontId="3" fillId="11" borderId="4" xfId="0" applyFont="1" applyFill="1" applyBorder="1" applyAlignment="1">
      <alignment horizontal="right" vertical="center" wrapText="1"/>
    </xf>
    <xf numFmtId="0" fontId="3" fillId="11" borderId="4" xfId="0" applyFont="1" applyFill="1" applyBorder="1" applyAlignment="1">
      <alignment horizontal="right" vertical="top" wrapText="1"/>
    </xf>
    <xf numFmtId="6" fontId="3" fillId="0" borderId="52" xfId="0" applyNumberFormat="1" applyFont="1" applyBorder="1" applyAlignment="1">
      <alignment horizontal="center" vertical="top" wrapText="1"/>
    </xf>
    <xf numFmtId="0" fontId="3" fillId="0" borderId="28" xfId="0" applyFont="1" applyBorder="1" applyAlignment="1">
      <alignment horizontal="left" vertical="center"/>
    </xf>
    <xf numFmtId="0" fontId="2" fillId="0" borderId="47" xfId="0" applyFont="1" applyBorder="1"/>
    <xf numFmtId="0" fontId="2" fillId="0" borderId="29" xfId="0" applyFont="1" applyBorder="1"/>
    <xf numFmtId="0" fontId="3" fillId="0" borderId="32" xfId="0" applyFont="1" applyBorder="1" applyAlignment="1">
      <alignment horizontal="left" vertical="center"/>
    </xf>
    <xf numFmtId="0" fontId="2" fillId="0" borderId="48" xfId="0" applyFont="1" applyBorder="1"/>
    <xf numFmtId="0" fontId="2" fillId="0" borderId="33" xfId="0" applyFont="1" applyBorder="1"/>
    <xf numFmtId="0" fontId="3" fillId="0" borderId="23" xfId="0" applyFont="1" applyBorder="1" applyAlignment="1">
      <alignment horizontal="left" vertical="center"/>
    </xf>
    <xf numFmtId="0" fontId="2" fillId="0" borderId="24" xfId="0" applyFont="1" applyBorder="1"/>
    <xf numFmtId="0" fontId="2" fillId="0" borderId="25" xfId="0" applyFont="1" applyBorder="1"/>
    <xf numFmtId="165" fontId="3" fillId="0" borderId="30" xfId="0" applyNumberFormat="1" applyFont="1" applyBorder="1" applyAlignment="1">
      <alignment horizontal="left" vertical="top"/>
    </xf>
    <xf numFmtId="0" fontId="2" fillId="0" borderId="31" xfId="0" applyFont="1" applyBorder="1"/>
    <xf numFmtId="14" fontId="3" fillId="0" borderId="34" xfId="0" applyNumberFormat="1" applyFont="1" applyBorder="1" applyAlignment="1">
      <alignment horizontal="left" vertical="top"/>
    </xf>
    <xf numFmtId="0" fontId="2" fillId="0" borderId="35" xfId="0" applyFont="1" applyBorder="1"/>
    <xf numFmtId="0" fontId="3" fillId="0" borderId="26" xfId="0" applyFont="1" applyBorder="1" applyAlignment="1">
      <alignment horizontal="left" vertical="top"/>
    </xf>
    <xf numFmtId="0" fontId="2" fillId="0" borderId="27" xfId="0" applyFont="1" applyBorder="1"/>
    <xf numFmtId="0" fontId="3" fillId="0" borderId="30" xfId="0" applyFont="1" applyBorder="1" applyAlignment="1">
      <alignment horizontal="left" vertical="top"/>
    </xf>
    <xf numFmtId="0" fontId="1" fillId="0" borderId="1" xfId="0" applyFont="1" applyBorder="1" applyAlignment="1">
      <alignment horizontal="center"/>
    </xf>
    <xf numFmtId="0" fontId="2" fillId="0" borderId="2" xfId="0" applyFont="1" applyBorder="1"/>
    <xf numFmtId="0" fontId="2" fillId="0" borderId="7" xfId="0" applyFont="1" applyBorder="1"/>
    <xf numFmtId="0" fontId="2" fillId="0" borderId="8" xfId="0" applyFont="1" applyBorder="1"/>
    <xf numFmtId="0" fontId="2" fillId="0" borderId="10" xfId="0" applyFont="1" applyBorder="1"/>
    <xf numFmtId="0" fontId="2" fillId="0" borderId="11" xfId="0" applyFont="1" applyBorder="1"/>
    <xf numFmtId="0" fontId="3" fillId="0" borderId="3" xfId="0" applyFont="1" applyBorder="1" applyAlignment="1">
      <alignment horizontal="center" vertical="center"/>
    </xf>
    <xf numFmtId="0" fontId="2" fillId="0" borderId="4" xfId="0" applyFont="1" applyBorder="1"/>
    <xf numFmtId="0" fontId="2" fillId="0" borderId="5" xfId="0" applyFont="1" applyBorder="1"/>
    <xf numFmtId="0" fontId="2" fillId="0" borderId="9" xfId="0" applyFont="1" applyBorder="1"/>
    <xf numFmtId="0" fontId="0" fillId="0" borderId="0" xfId="0"/>
    <xf numFmtId="0" fontId="2" fillId="0" borderId="12" xfId="0" applyFont="1" applyBorder="1"/>
    <xf numFmtId="0" fontId="2" fillId="0" borderId="13" xfId="0" applyFont="1" applyBorder="1"/>
    <xf numFmtId="0" fontId="3" fillId="0" borderId="1" xfId="0" applyFont="1" applyBorder="1" applyAlignment="1">
      <alignment horizontal="left" vertical="center"/>
    </xf>
    <xf numFmtId="0" fontId="2" fillId="0" borderId="15" xfId="0" applyFont="1" applyBorder="1"/>
    <xf numFmtId="0" fontId="2" fillId="0" borderId="18" xfId="0" applyFont="1" applyBorder="1"/>
    <xf numFmtId="0" fontId="2" fillId="0" borderId="19" xfId="0" applyFont="1" applyBorder="1"/>
    <xf numFmtId="0" fontId="2" fillId="0" borderId="20" xfId="0" applyFont="1" applyBorder="1"/>
    <xf numFmtId="0" fontId="3" fillId="0" borderId="16" xfId="0" applyFont="1" applyBorder="1" applyAlignment="1">
      <alignment horizontal="left" vertical="center" wrapText="1"/>
    </xf>
    <xf numFmtId="0" fontId="2" fillId="0" borderId="17" xfId="0" applyFont="1" applyBorder="1"/>
    <xf numFmtId="0" fontId="2" fillId="0" borderId="21" xfId="0" applyFont="1" applyBorder="1"/>
    <xf numFmtId="0" fontId="2" fillId="0" borderId="22" xfId="0" applyFont="1" applyBorder="1"/>
    <xf numFmtId="0" fontId="3" fillId="0" borderId="26" xfId="0" applyFont="1" applyBorder="1" applyAlignment="1">
      <alignment horizontal="left" vertical="top" wrapText="1"/>
    </xf>
    <xf numFmtId="166" fontId="3" fillId="0" borderId="34" xfId="0" applyNumberFormat="1" applyFont="1" applyBorder="1" applyAlignment="1">
      <alignment horizontal="left" vertical="top"/>
    </xf>
    <xf numFmtId="0" fontId="1" fillId="0" borderId="36" xfId="0" applyFont="1" applyBorder="1" applyAlignment="1">
      <alignment horizontal="center"/>
    </xf>
    <xf numFmtId="0" fontId="2" fillId="0" borderId="37" xfId="0" applyFont="1" applyBorder="1"/>
    <xf numFmtId="0" fontId="3" fillId="0" borderId="37" xfId="0" applyFont="1" applyBorder="1" applyAlignment="1">
      <alignment horizontal="center"/>
    </xf>
    <xf numFmtId="0" fontId="2" fillId="0" borderId="38" xfId="0" applyFont="1" applyBorder="1"/>
    <xf numFmtId="0" fontId="6" fillId="2" borderId="40" xfId="0" applyFont="1" applyFill="1" applyBorder="1" applyAlignment="1">
      <alignment horizontal="center" vertical="center" wrapText="1"/>
    </xf>
    <xf numFmtId="0" fontId="2" fillId="0" borderId="43" xfId="0" applyFont="1" applyBorder="1"/>
    <xf numFmtId="0" fontId="3" fillId="5" borderId="28" xfId="0" applyFont="1" applyFill="1" applyBorder="1" applyAlignment="1">
      <alignment horizontal="right" vertical="center" wrapText="1"/>
    </xf>
    <xf numFmtId="0" fontId="3" fillId="5" borderId="32" xfId="0" applyFont="1" applyFill="1" applyBorder="1" applyAlignment="1">
      <alignment horizontal="right" vertical="center" wrapText="1"/>
    </xf>
    <xf numFmtId="0" fontId="11" fillId="6" borderId="49" xfId="0" applyFont="1" applyFill="1" applyBorder="1" applyAlignment="1">
      <alignment horizontal="center"/>
    </xf>
    <xf numFmtId="0" fontId="2" fillId="0" borderId="49" xfId="0" applyFont="1" applyBorder="1"/>
    <xf numFmtId="0" fontId="6" fillId="2" borderId="39" xfId="0" applyFont="1" applyFill="1" applyBorder="1" applyAlignment="1">
      <alignment horizontal="center" vertical="center" wrapText="1"/>
    </xf>
    <xf numFmtId="0" fontId="2" fillId="0" borderId="41" xfId="0" applyFont="1" applyBorder="1"/>
    <xf numFmtId="0" fontId="6" fillId="2" borderId="46" xfId="0" applyFont="1" applyFill="1" applyBorder="1" applyAlignment="1">
      <alignment horizontal="center" vertical="center" wrapText="1"/>
    </xf>
    <xf numFmtId="0" fontId="2" fillId="0" borderId="42" xfId="0" applyFont="1" applyBorder="1"/>
    <xf numFmtId="0" fontId="3" fillId="0" borderId="51" xfId="0" applyFont="1" applyBorder="1" applyAlignment="1">
      <alignment horizontal="left" vertical="top" wrapText="1"/>
    </xf>
    <xf numFmtId="0" fontId="37" fillId="0" borderId="51" xfId="0" applyFont="1" applyBorder="1"/>
    <xf numFmtId="0" fontId="3" fillId="0" borderId="51" xfId="0" applyFont="1" applyBorder="1" applyAlignment="1">
      <alignment horizontal="left" vertical="top"/>
    </xf>
    <xf numFmtId="0" fontId="3" fillId="0" borderId="51" xfId="0" applyFont="1" applyBorder="1" applyAlignment="1">
      <alignment horizontal="left" vertical="center"/>
    </xf>
    <xf numFmtId="164" fontId="3" fillId="10" borderId="46" xfId="0" applyNumberFormat="1" applyFont="1" applyFill="1" applyBorder="1" applyAlignment="1">
      <alignment horizontal="center" vertical="top" wrapText="1"/>
    </xf>
    <xf numFmtId="6" fontId="3" fillId="10" borderId="50" xfId="0" applyNumberFormat="1" applyFont="1" applyFill="1" applyBorder="1" applyAlignment="1">
      <alignment horizontal="center" vertical="top" wrapText="1"/>
    </xf>
    <xf numFmtId="6" fontId="3" fillId="10" borderId="42" xfId="0" applyNumberFormat="1" applyFont="1" applyFill="1" applyBorder="1" applyAlignment="1">
      <alignment horizontal="center" vertical="top" wrapText="1"/>
    </xf>
    <xf numFmtId="6" fontId="3" fillId="10" borderId="46" xfId="0" applyNumberFormat="1" applyFont="1" applyFill="1" applyBorder="1" applyAlignment="1">
      <alignment horizontal="center" vertical="top" wrapText="1"/>
    </xf>
    <xf numFmtId="164" fontId="3" fillId="0" borderId="46" xfId="0" applyNumberFormat="1" applyFont="1" applyBorder="1" applyAlignment="1">
      <alignment horizontal="center" vertical="top" wrapText="1"/>
    </xf>
    <xf numFmtId="6" fontId="3" fillId="0" borderId="50" xfId="0" applyNumberFormat="1" applyFont="1" applyBorder="1" applyAlignment="1">
      <alignment horizontal="center" vertical="top" wrapText="1"/>
    </xf>
    <xf numFmtId="6" fontId="3" fillId="0" borderId="42" xfId="0" applyNumberFormat="1" applyFont="1" applyBorder="1" applyAlignment="1">
      <alignment horizontal="center" vertical="top" wrapText="1"/>
    </xf>
    <xf numFmtId="6" fontId="3" fillId="0" borderId="46" xfId="0" applyNumberFormat="1" applyFont="1" applyBorder="1" applyAlignment="1">
      <alignment horizontal="center" vertical="top" wrapText="1"/>
    </xf>
    <xf numFmtId="164" fontId="31" fillId="10" borderId="5" xfId="1" applyFont="1" applyFill="1" applyBorder="1" applyAlignment="1">
      <alignment horizontal="center" vertical="top" wrapText="1"/>
    </xf>
    <xf numFmtId="164" fontId="31" fillId="10" borderId="8" xfId="1" applyFont="1" applyFill="1" applyBorder="1" applyAlignment="1">
      <alignment horizontal="center" vertical="top" wrapText="1"/>
    </xf>
    <xf numFmtId="164" fontId="7" fillId="0" borderId="5" xfId="1" applyFont="1" applyBorder="1" applyAlignment="1">
      <alignment horizontal="center" vertical="top" wrapText="1"/>
    </xf>
    <xf numFmtId="164" fontId="7" fillId="0" borderId="8" xfId="1" applyFont="1" applyBorder="1" applyAlignment="1">
      <alignment horizontal="center" vertical="top" wrapText="1"/>
    </xf>
    <xf numFmtId="164" fontId="7" fillId="0" borderId="11" xfId="1" applyFont="1" applyBorder="1" applyAlignment="1">
      <alignment horizontal="center" vertical="top" wrapText="1"/>
    </xf>
    <xf numFmtId="164" fontId="15" fillId="0" borderId="51" xfId="1" applyFont="1" applyBorder="1" applyAlignment="1">
      <alignment horizontal="center" vertical="top" wrapText="1"/>
    </xf>
    <xf numFmtId="164" fontId="15" fillId="0" borderId="51" xfId="1" applyFont="1" applyBorder="1" applyAlignment="1">
      <alignment horizontal="center" vertical="top"/>
    </xf>
    <xf numFmtId="164" fontId="25" fillId="10" borderId="52" xfId="0" applyNumberFormat="1" applyFont="1" applyFill="1" applyBorder="1" applyAlignment="1">
      <alignment horizontal="center" vertical="top" wrapText="1"/>
    </xf>
    <xf numFmtId="164" fontId="25" fillId="10" borderId="60" xfId="0" applyNumberFormat="1" applyFont="1" applyFill="1" applyBorder="1" applyAlignment="1">
      <alignment horizontal="center" vertical="top" wrapText="1"/>
    </xf>
    <xf numFmtId="164" fontId="25" fillId="10" borderId="64" xfId="0" applyNumberFormat="1" applyFont="1" applyFill="1" applyBorder="1" applyAlignment="1">
      <alignment horizontal="center" vertical="top" wrapText="1"/>
    </xf>
    <xf numFmtId="168" fontId="25" fillId="10" borderId="51" xfId="2" applyNumberFormat="1" applyFont="1" applyFill="1" applyBorder="1" applyAlignment="1">
      <alignment horizontal="center" vertical="top" wrapText="1"/>
    </xf>
    <xf numFmtId="164" fontId="25" fillId="0" borderId="51" xfId="0" applyNumberFormat="1" applyFont="1" applyBorder="1" applyAlignment="1">
      <alignment horizontal="center" vertical="top" wrapText="1"/>
    </xf>
    <xf numFmtId="0" fontId="25" fillId="0" borderId="51" xfId="0" applyFont="1" applyBorder="1" applyAlignment="1">
      <alignment horizontal="center" vertical="top" wrapText="1"/>
    </xf>
    <xf numFmtId="168" fontId="22" fillId="0" borderId="51" xfId="2" applyNumberFormat="1" applyFont="1" applyBorder="1" applyAlignment="1">
      <alignment horizontal="center" vertical="top" wrapText="1"/>
    </xf>
    <xf numFmtId="168" fontId="22" fillId="0" borderId="51" xfId="2" applyNumberFormat="1" applyFont="1" applyBorder="1" applyAlignment="1">
      <alignment horizontal="center" vertical="top"/>
    </xf>
    <xf numFmtId="164" fontId="2" fillId="10" borderId="51" xfId="1" applyFont="1" applyFill="1" applyBorder="1" applyAlignment="1">
      <alignment horizontal="center" vertical="top" wrapText="1"/>
    </xf>
    <xf numFmtId="164" fontId="5" fillId="10" borderId="51" xfId="1" applyFont="1" applyFill="1" applyBorder="1" applyAlignment="1">
      <alignment horizontal="center" vertical="top" wrapText="1"/>
    </xf>
    <xf numFmtId="0" fontId="7" fillId="10" borderId="5" xfId="0" applyFont="1" applyFill="1" applyBorder="1" applyAlignment="1">
      <alignment horizontal="center" vertical="center" wrapText="1"/>
    </xf>
    <xf numFmtId="0" fontId="7" fillId="10" borderId="8"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31" fillId="10" borderId="5" xfId="0" applyFont="1" applyFill="1" applyBorder="1" applyAlignment="1">
      <alignment horizontal="center" vertical="center" wrapText="1"/>
    </xf>
    <xf numFmtId="0" fontId="31" fillId="10" borderId="8" xfId="0" applyFont="1" applyFill="1" applyBorder="1" applyAlignment="1">
      <alignment horizontal="center" vertical="center" wrapText="1"/>
    </xf>
    <xf numFmtId="0" fontId="22" fillId="0" borderId="51" xfId="0" applyFont="1" applyBorder="1" applyAlignment="1">
      <alignment horizontal="center" vertical="center" wrapText="1"/>
    </xf>
    <xf numFmtId="0" fontId="22" fillId="0" borderId="51" xfId="0" applyFont="1" applyBorder="1" applyAlignment="1">
      <alignment horizontal="center" vertical="center"/>
    </xf>
    <xf numFmtId="0" fontId="5" fillId="10" borderId="51" xfId="0" applyFont="1" applyFill="1" applyBorder="1" applyAlignment="1">
      <alignment horizontal="center" vertical="center" wrapText="1"/>
    </xf>
    <xf numFmtId="0" fontId="32" fillId="10" borderId="51" xfId="0" applyFont="1" applyFill="1" applyBorder="1" applyAlignment="1">
      <alignment horizontal="center" vertical="center" wrapText="1"/>
    </xf>
    <xf numFmtId="0" fontId="5" fillId="10" borderId="52" xfId="0" applyFont="1" applyFill="1" applyBorder="1" applyAlignment="1">
      <alignment horizontal="center" vertical="center" wrapText="1"/>
    </xf>
    <xf numFmtId="0" fontId="25" fillId="10" borderId="51" xfId="0" applyFont="1" applyFill="1" applyBorder="1" applyAlignment="1">
      <alignment horizontal="center" vertical="center" wrapText="1"/>
    </xf>
    <xf numFmtId="0" fontId="25" fillId="10" borderId="52" xfId="0" applyFont="1" applyFill="1" applyBorder="1" applyAlignment="1">
      <alignment horizontal="center" vertical="center" wrapText="1"/>
    </xf>
    <xf numFmtId="0" fontId="15" fillId="10" borderId="51" xfId="0" applyFont="1" applyFill="1" applyBorder="1" applyAlignment="1">
      <alignment horizontal="center" vertical="center" wrapText="1"/>
    </xf>
    <xf numFmtId="0" fontId="5" fillId="10" borderId="61" xfId="0" applyFont="1" applyFill="1" applyBorder="1" applyAlignment="1">
      <alignment horizontal="center" vertical="center" wrapText="1"/>
    </xf>
    <xf numFmtId="0" fontId="5" fillId="10" borderId="62" xfId="0" applyFont="1" applyFill="1" applyBorder="1" applyAlignment="1">
      <alignment horizontal="center" vertical="center" wrapText="1"/>
    </xf>
    <xf numFmtId="0" fontId="15" fillId="10" borderId="61" xfId="0" applyFont="1" applyFill="1" applyBorder="1" applyAlignment="1">
      <alignment vertical="center" wrapText="1"/>
    </xf>
    <xf numFmtId="0" fontId="15" fillId="10" borderId="62" xfId="0" applyFont="1" applyFill="1" applyBorder="1" applyAlignment="1">
      <alignment vertical="center" wrapText="1"/>
    </xf>
    <xf numFmtId="0" fontId="15" fillId="10" borderId="63" xfId="0" applyFont="1" applyFill="1" applyBorder="1" applyAlignment="1">
      <alignment horizontal="center" vertical="center" wrapText="1"/>
    </xf>
    <xf numFmtId="0" fontId="15" fillId="0" borderId="51" xfId="0" applyFont="1" applyBorder="1" applyAlignment="1">
      <alignment horizontal="center" vertical="center" wrapText="1"/>
    </xf>
    <xf numFmtId="0" fontId="6" fillId="2" borderId="65" xfId="0" applyFont="1" applyFill="1" applyBorder="1" applyAlignment="1">
      <alignment horizontal="center" vertical="center" wrapText="1"/>
    </xf>
    <xf numFmtId="0" fontId="2" fillId="0" borderId="43" xfId="0" applyFont="1" applyBorder="1" applyAlignment="1">
      <alignment vertical="center"/>
    </xf>
    <xf numFmtId="14" fontId="3" fillId="0" borderId="51" xfId="0" applyNumberFormat="1" applyFont="1" applyBorder="1" applyAlignment="1">
      <alignment horizontal="left" vertical="top"/>
    </xf>
    <xf numFmtId="0" fontId="6" fillId="2" borderId="8" xfId="0" applyFont="1" applyFill="1" applyBorder="1" applyAlignment="1">
      <alignment horizontal="center" vertical="center" wrapText="1"/>
    </xf>
    <xf numFmtId="0" fontId="5" fillId="0" borderId="52" xfId="0" applyFont="1" applyBorder="1" applyAlignment="1">
      <alignment horizontal="center" vertical="center" wrapText="1"/>
    </xf>
    <xf numFmtId="0" fontId="5" fillId="0" borderId="60" xfId="0" applyFont="1" applyBorder="1" applyAlignment="1">
      <alignment horizontal="center" vertical="center" wrapText="1"/>
    </xf>
    <xf numFmtId="0" fontId="5" fillId="0" borderId="56" xfId="0" applyFont="1" applyBorder="1" applyAlignment="1">
      <alignment horizontal="center" vertical="center" wrapText="1"/>
    </xf>
    <xf numFmtId="164" fontId="7" fillId="10" borderId="5" xfId="1" applyFont="1" applyFill="1" applyBorder="1" applyAlignment="1">
      <alignment horizontal="center" vertical="top" wrapText="1"/>
    </xf>
    <xf numFmtId="164" fontId="7" fillId="10" borderId="8" xfId="1" applyFont="1" applyFill="1" applyBorder="1" applyAlignment="1">
      <alignment horizontal="center" vertical="top" wrapText="1"/>
    </xf>
    <xf numFmtId="164" fontId="7" fillId="10" borderId="11" xfId="1" applyFont="1" applyFill="1" applyBorder="1" applyAlignment="1">
      <alignment horizontal="center" vertical="top" wrapText="1"/>
    </xf>
    <xf numFmtId="0" fontId="5" fillId="10" borderId="56" xfId="0" applyFont="1" applyFill="1" applyBorder="1" applyAlignment="1">
      <alignment horizontal="center" vertical="center" wrapText="1"/>
    </xf>
    <xf numFmtId="0" fontId="5" fillId="0" borderId="53"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55" xfId="0" applyFont="1" applyBorder="1" applyAlignment="1">
      <alignment horizontal="center" vertical="center" wrapText="1"/>
    </xf>
    <xf numFmtId="165" fontId="3" fillId="0" borderId="51" xfId="0" applyNumberFormat="1" applyFont="1" applyBorder="1" applyAlignment="1">
      <alignment horizontal="left" vertical="top"/>
    </xf>
    <xf numFmtId="0" fontId="1" fillId="0" borderId="51" xfId="0" applyFont="1" applyBorder="1" applyAlignment="1">
      <alignment horizontal="left" vertical="center" wrapText="1"/>
    </xf>
    <xf numFmtId="0" fontId="2" fillId="0" borderId="51" xfId="0" applyFont="1" applyBorder="1"/>
    <xf numFmtId="0" fontId="3" fillId="5" borderId="51" xfId="0" applyFont="1" applyFill="1" applyBorder="1" applyAlignment="1">
      <alignment horizontal="right" vertical="center" wrapText="1"/>
    </xf>
    <xf numFmtId="0" fontId="3" fillId="5" borderId="51" xfId="0" applyFont="1" applyFill="1" applyBorder="1" applyAlignment="1">
      <alignment horizontal="right" vertical="center"/>
    </xf>
    <xf numFmtId="0" fontId="3" fillId="0" borderId="66" xfId="0" applyFont="1" applyBorder="1" applyAlignment="1">
      <alignment horizontal="center" vertical="center"/>
    </xf>
    <xf numFmtId="0" fontId="3" fillId="0" borderId="57" xfId="0" applyFont="1" applyBorder="1" applyAlignment="1">
      <alignment horizontal="center" vertical="center"/>
    </xf>
    <xf numFmtId="0" fontId="3" fillId="0" borderId="63" xfId="0" applyFont="1" applyBorder="1" applyAlignment="1">
      <alignment horizontal="center" vertical="center"/>
    </xf>
    <xf numFmtId="0" fontId="6" fillId="2" borderId="52"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2" borderId="49"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5" fillId="10" borderId="54" xfId="0" applyFont="1" applyFill="1" applyBorder="1" applyAlignment="1">
      <alignment horizontal="center" vertical="center" wrapText="1"/>
    </xf>
    <xf numFmtId="0" fontId="5" fillId="10" borderId="55" xfId="0" applyFont="1" applyFill="1" applyBorder="1" applyAlignment="1">
      <alignment horizontal="center" vertical="center" wrapText="1"/>
    </xf>
    <xf numFmtId="0" fontId="32" fillId="10" borderId="53" xfId="0" applyFont="1" applyFill="1" applyBorder="1" applyAlignment="1">
      <alignment horizontal="center" vertical="center" wrapText="1"/>
    </xf>
    <xf numFmtId="0" fontId="32" fillId="10" borderId="54" xfId="0" applyFont="1" applyFill="1" applyBorder="1" applyAlignment="1">
      <alignment horizontal="center" vertical="center" wrapText="1"/>
    </xf>
    <xf numFmtId="0" fontId="32" fillId="10" borderId="55" xfId="0" applyFont="1" applyFill="1" applyBorder="1" applyAlignment="1">
      <alignment horizontal="center" vertical="center" wrapText="1"/>
    </xf>
    <xf numFmtId="0" fontId="0" fillId="10" borderId="51" xfId="0" applyFill="1" applyBorder="1" applyAlignment="1">
      <alignment horizontal="center" vertical="center" wrapText="1"/>
    </xf>
    <xf numFmtId="0" fontId="5" fillId="0" borderId="51" xfId="0" applyFont="1" applyBorder="1" applyAlignment="1">
      <alignment horizontal="center" vertical="center" wrapText="1"/>
    </xf>
    <xf numFmtId="0" fontId="15" fillId="0" borderId="63" xfId="0" applyFont="1" applyBorder="1" applyAlignment="1">
      <alignment horizontal="center" vertical="center" wrapText="1"/>
    </xf>
    <xf numFmtId="0" fontId="5" fillId="0" borderId="61" xfId="0" applyFont="1" applyBorder="1" applyAlignment="1">
      <alignment horizontal="center" vertical="center" wrapText="1"/>
    </xf>
    <xf numFmtId="0" fontId="5" fillId="0" borderId="62" xfId="0" applyFont="1" applyBorder="1" applyAlignment="1">
      <alignment horizontal="center" vertical="center" wrapText="1"/>
    </xf>
    <xf numFmtId="0" fontId="15" fillId="0" borderId="61" xfId="0" applyFont="1" applyBorder="1" applyAlignment="1">
      <alignment vertical="center" wrapText="1"/>
    </xf>
    <xf numFmtId="0" fontId="15" fillId="0" borderId="62" xfId="0" applyFont="1" applyBorder="1" applyAlignment="1">
      <alignment vertical="center" wrapText="1"/>
    </xf>
    <xf numFmtId="0" fontId="25" fillId="0" borderId="51" xfId="0" applyFont="1" applyBorder="1" applyAlignment="1">
      <alignment horizontal="center" vertical="center" wrapText="1"/>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D1000"/>
  <sheetViews>
    <sheetView workbookViewId="0"/>
  </sheetViews>
  <sheetFormatPr baseColWidth="10" defaultColWidth="14.44140625" defaultRowHeight="15" customHeight="1"/>
  <cols>
    <col min="1" max="1" width="5.44140625" customWidth="1"/>
    <col min="2" max="2" width="69.109375" customWidth="1"/>
    <col min="3" max="3" width="10.6640625" customWidth="1"/>
    <col min="4" max="4" width="54.6640625" customWidth="1"/>
    <col min="5" max="5" width="14.6640625" customWidth="1"/>
    <col min="6" max="7" width="15.44140625" customWidth="1"/>
    <col min="8" max="8" width="14.33203125" customWidth="1"/>
    <col min="9" max="10" width="14.44140625" customWidth="1"/>
    <col min="11" max="12" width="23.6640625" customWidth="1"/>
    <col min="13" max="30" width="10.6640625" customWidth="1"/>
  </cols>
  <sheetData>
    <row r="1" spans="1:12" ht="14.4">
      <c r="A1" s="183"/>
      <c r="B1" s="184"/>
      <c r="C1" s="189" t="s">
        <v>0</v>
      </c>
      <c r="D1" s="190"/>
      <c r="E1" s="190"/>
      <c r="F1" s="190"/>
      <c r="G1" s="190"/>
      <c r="H1" s="190"/>
      <c r="I1" s="190"/>
      <c r="J1" s="190"/>
      <c r="K1" s="191"/>
      <c r="L1" s="1" t="s">
        <v>1</v>
      </c>
    </row>
    <row r="2" spans="1:12" ht="14.4">
      <c r="A2" s="185"/>
      <c r="B2" s="186"/>
      <c r="C2" s="192"/>
      <c r="D2" s="193"/>
      <c r="E2" s="193"/>
      <c r="F2" s="193"/>
      <c r="G2" s="193"/>
      <c r="H2" s="193"/>
      <c r="I2" s="193"/>
      <c r="J2" s="193"/>
      <c r="K2" s="186"/>
      <c r="L2" s="1" t="s">
        <v>2</v>
      </c>
    </row>
    <row r="3" spans="1:12" ht="14.4">
      <c r="A3" s="187"/>
      <c r="B3" s="188"/>
      <c r="C3" s="194"/>
      <c r="D3" s="195"/>
      <c r="E3" s="195"/>
      <c r="F3" s="195"/>
      <c r="G3" s="195"/>
      <c r="H3" s="195"/>
      <c r="I3" s="195"/>
      <c r="J3" s="195"/>
      <c r="K3" s="188"/>
      <c r="L3" s="1" t="s">
        <v>3</v>
      </c>
    </row>
    <row r="4" spans="1:12" ht="14.4">
      <c r="A4" s="3"/>
      <c r="B4" s="2"/>
      <c r="C4" s="2"/>
      <c r="D4" s="2"/>
      <c r="E4" s="2"/>
      <c r="F4" s="2"/>
      <c r="G4" s="2"/>
      <c r="H4" s="2"/>
      <c r="I4" s="2"/>
      <c r="J4" s="2"/>
      <c r="K4" s="2"/>
      <c r="L4" s="4"/>
    </row>
    <row r="5" spans="1:12" ht="14.4">
      <c r="A5" s="196" t="s">
        <v>4</v>
      </c>
      <c r="B5" s="197"/>
      <c r="C5" s="184"/>
      <c r="D5" s="201" t="s">
        <v>5</v>
      </c>
      <c r="E5" s="197"/>
      <c r="F5" s="197"/>
      <c r="G5" s="197"/>
      <c r="H5" s="197"/>
      <c r="I5" s="197"/>
      <c r="J5" s="197"/>
      <c r="K5" s="197"/>
      <c r="L5" s="202"/>
    </row>
    <row r="6" spans="1:12" ht="14.4">
      <c r="A6" s="198"/>
      <c r="B6" s="199"/>
      <c r="C6" s="200"/>
      <c r="D6" s="203"/>
      <c r="E6" s="199"/>
      <c r="F6" s="199"/>
      <c r="G6" s="199"/>
      <c r="H6" s="199"/>
      <c r="I6" s="199"/>
      <c r="J6" s="199"/>
      <c r="K6" s="199"/>
      <c r="L6" s="204"/>
    </row>
    <row r="7" spans="1:12" ht="14.4">
      <c r="A7" s="3"/>
      <c r="B7" s="5"/>
      <c r="C7" s="5"/>
      <c r="D7" s="6"/>
      <c r="E7" s="6"/>
      <c r="F7" s="6"/>
      <c r="G7" s="6"/>
      <c r="H7" s="6"/>
      <c r="I7" s="6"/>
      <c r="J7" s="6"/>
      <c r="K7" s="6"/>
      <c r="L7" s="7"/>
    </row>
    <row r="8" spans="1:12" ht="14.4">
      <c r="A8" s="173" t="s">
        <v>6</v>
      </c>
      <c r="B8" s="174"/>
      <c r="C8" s="175"/>
      <c r="D8" s="205" t="s">
        <v>7</v>
      </c>
      <c r="E8" s="174"/>
      <c r="F8" s="174"/>
      <c r="G8" s="174"/>
      <c r="H8" s="174"/>
      <c r="I8" s="174"/>
      <c r="J8" s="174"/>
      <c r="K8" s="174"/>
      <c r="L8" s="181"/>
    </row>
    <row r="9" spans="1:12" ht="14.4">
      <c r="A9" s="167" t="s">
        <v>8</v>
      </c>
      <c r="B9" s="168"/>
      <c r="C9" s="169"/>
      <c r="D9" s="35" t="s">
        <v>9</v>
      </c>
      <c r="E9" s="54"/>
      <c r="F9" s="54"/>
      <c r="G9" s="54"/>
      <c r="H9" s="54"/>
      <c r="I9" s="54"/>
      <c r="J9" s="54"/>
      <c r="K9" s="54"/>
      <c r="L9" s="36"/>
    </row>
    <row r="10" spans="1:12" ht="14.4">
      <c r="A10" s="167" t="s">
        <v>10</v>
      </c>
      <c r="B10" s="168"/>
      <c r="C10" s="169"/>
      <c r="D10" s="35" t="s">
        <v>11</v>
      </c>
      <c r="E10" s="55"/>
      <c r="F10" s="55"/>
      <c r="G10" s="54"/>
      <c r="H10" s="54"/>
      <c r="I10" s="54"/>
      <c r="J10" s="54"/>
      <c r="K10" s="54"/>
      <c r="L10" s="36"/>
    </row>
    <row r="11" spans="1:12" ht="14.4">
      <c r="A11" s="167" t="s">
        <v>12</v>
      </c>
      <c r="B11" s="168"/>
      <c r="C11" s="169"/>
      <c r="D11" s="176">
        <v>45334</v>
      </c>
      <c r="E11" s="168"/>
      <c r="F11" s="168"/>
      <c r="G11" s="168"/>
      <c r="H11" s="168"/>
      <c r="I11" s="168"/>
      <c r="J11" s="168"/>
      <c r="K11" s="168"/>
      <c r="L11" s="177"/>
    </row>
    <row r="12" spans="1:12" ht="14.4">
      <c r="A12" s="170" t="s">
        <v>13</v>
      </c>
      <c r="B12" s="171"/>
      <c r="C12" s="172"/>
      <c r="D12" s="206">
        <v>45364</v>
      </c>
      <c r="E12" s="171"/>
      <c r="F12" s="171"/>
      <c r="G12" s="171"/>
      <c r="H12" s="171"/>
      <c r="I12" s="171"/>
      <c r="J12" s="171"/>
      <c r="K12" s="171"/>
      <c r="L12" s="179"/>
    </row>
    <row r="13" spans="1:12" ht="14.4">
      <c r="A13" s="207"/>
      <c r="B13" s="208"/>
      <c r="C13" s="8"/>
      <c r="D13" s="209"/>
      <c r="E13" s="208"/>
      <c r="F13" s="208"/>
      <c r="G13" s="208"/>
      <c r="H13" s="208"/>
      <c r="I13" s="208"/>
      <c r="J13" s="208"/>
      <c r="K13" s="208"/>
      <c r="L13" s="210"/>
    </row>
    <row r="14" spans="1:12" ht="14.4">
      <c r="A14" s="173" t="s">
        <v>14</v>
      </c>
      <c r="B14" s="174"/>
      <c r="C14" s="175"/>
      <c r="D14" s="180" t="s">
        <v>15</v>
      </c>
      <c r="E14" s="174"/>
      <c r="F14" s="174"/>
      <c r="G14" s="174"/>
      <c r="H14" s="174"/>
      <c r="I14" s="174"/>
      <c r="J14" s="174"/>
      <c r="K14" s="174"/>
      <c r="L14" s="181"/>
    </row>
    <row r="15" spans="1:12" ht="14.4">
      <c r="A15" s="167" t="s">
        <v>8</v>
      </c>
      <c r="B15" s="168"/>
      <c r="C15" s="169"/>
      <c r="D15" s="182" t="s">
        <v>16</v>
      </c>
      <c r="E15" s="168"/>
      <c r="F15" s="168"/>
      <c r="G15" s="168"/>
      <c r="H15" s="168"/>
      <c r="I15" s="168"/>
      <c r="J15" s="168"/>
      <c r="K15" s="168"/>
      <c r="L15" s="177"/>
    </row>
    <row r="16" spans="1:12" ht="14.4">
      <c r="A16" s="167" t="s">
        <v>10</v>
      </c>
      <c r="B16" s="168"/>
      <c r="C16" s="169"/>
      <c r="D16" s="182" t="s">
        <v>17</v>
      </c>
      <c r="E16" s="168"/>
      <c r="F16" s="168"/>
      <c r="G16" s="168"/>
      <c r="H16" s="168"/>
      <c r="I16" s="168"/>
      <c r="J16" s="168"/>
      <c r="K16" s="168"/>
      <c r="L16" s="177"/>
    </row>
    <row r="17" spans="1:12" ht="14.4">
      <c r="A17" s="167" t="s">
        <v>12</v>
      </c>
      <c r="B17" s="168"/>
      <c r="C17" s="169"/>
      <c r="D17" s="176">
        <v>45322</v>
      </c>
      <c r="E17" s="168"/>
      <c r="F17" s="168"/>
      <c r="G17" s="168"/>
      <c r="H17" s="168"/>
      <c r="I17" s="168"/>
      <c r="J17" s="168"/>
      <c r="K17" s="168"/>
      <c r="L17" s="177"/>
    </row>
    <row r="18" spans="1:12" ht="14.4">
      <c r="A18" s="170" t="s">
        <v>13</v>
      </c>
      <c r="B18" s="171"/>
      <c r="C18" s="172"/>
      <c r="D18" s="178">
        <v>45352</v>
      </c>
      <c r="E18" s="171"/>
      <c r="F18" s="171"/>
      <c r="G18" s="171"/>
      <c r="H18" s="171"/>
      <c r="I18" s="171"/>
      <c r="J18" s="171"/>
      <c r="K18" s="171"/>
      <c r="L18" s="179"/>
    </row>
    <row r="19" spans="1:12" ht="14.4">
      <c r="A19" s="9"/>
      <c r="B19" s="10"/>
      <c r="C19" s="10"/>
      <c r="D19" s="11"/>
      <c r="E19" s="11"/>
      <c r="F19" s="11"/>
      <c r="G19" s="11"/>
      <c r="H19" s="11"/>
      <c r="I19" s="11"/>
      <c r="J19" s="11"/>
      <c r="K19" s="11"/>
      <c r="L19" s="12"/>
    </row>
    <row r="20" spans="1:12" ht="14.4">
      <c r="A20" s="173" t="s">
        <v>18</v>
      </c>
      <c r="B20" s="174"/>
      <c r="C20" s="175"/>
      <c r="D20" s="180" t="s">
        <v>19</v>
      </c>
      <c r="E20" s="174"/>
      <c r="F20" s="174"/>
      <c r="G20" s="174"/>
      <c r="H20" s="174"/>
      <c r="I20" s="174"/>
      <c r="J20" s="174"/>
      <c r="K20" s="174"/>
      <c r="L20" s="181"/>
    </row>
    <row r="21" spans="1:12" ht="15.75" customHeight="1">
      <c r="A21" s="167" t="s">
        <v>8</v>
      </c>
      <c r="B21" s="168"/>
      <c r="C21" s="169"/>
      <c r="D21" s="182" t="s">
        <v>20</v>
      </c>
      <c r="E21" s="168"/>
      <c r="F21" s="168"/>
      <c r="G21" s="168"/>
      <c r="H21" s="168"/>
      <c r="I21" s="168"/>
      <c r="J21" s="168"/>
      <c r="K21" s="168"/>
      <c r="L21" s="177"/>
    </row>
    <row r="22" spans="1:12" ht="15.75" customHeight="1">
      <c r="A22" s="167" t="s">
        <v>10</v>
      </c>
      <c r="B22" s="168"/>
      <c r="C22" s="169"/>
      <c r="D22" s="182" t="s">
        <v>21</v>
      </c>
      <c r="E22" s="168"/>
      <c r="F22" s="168"/>
      <c r="G22" s="168"/>
      <c r="H22" s="168"/>
      <c r="I22" s="168"/>
      <c r="J22" s="168"/>
      <c r="K22" s="168"/>
      <c r="L22" s="177"/>
    </row>
    <row r="23" spans="1:12" ht="15.75" customHeight="1">
      <c r="A23" s="167" t="s">
        <v>12</v>
      </c>
      <c r="B23" s="168"/>
      <c r="C23" s="169"/>
      <c r="D23" s="176">
        <v>45327</v>
      </c>
      <c r="E23" s="168"/>
      <c r="F23" s="168"/>
      <c r="G23" s="168"/>
      <c r="H23" s="168"/>
      <c r="I23" s="168"/>
      <c r="J23" s="168"/>
      <c r="K23" s="168"/>
      <c r="L23" s="177"/>
    </row>
    <row r="24" spans="1:12" ht="15.75" customHeight="1">
      <c r="A24" s="170" t="s">
        <v>13</v>
      </c>
      <c r="B24" s="171"/>
      <c r="C24" s="172"/>
      <c r="D24" s="176">
        <v>45356</v>
      </c>
      <c r="E24" s="168"/>
      <c r="F24" s="168"/>
      <c r="G24" s="168"/>
      <c r="H24" s="168"/>
      <c r="I24" s="168"/>
      <c r="J24" s="168"/>
      <c r="K24" s="168"/>
      <c r="L24" s="177"/>
    </row>
    <row r="25" spans="1:12" ht="15.75" customHeight="1">
      <c r="A25" s="9"/>
      <c r="B25" s="10"/>
      <c r="C25" s="10"/>
      <c r="D25" s="11"/>
      <c r="E25" s="11"/>
      <c r="F25" s="11"/>
      <c r="G25" s="11"/>
      <c r="H25" s="11"/>
      <c r="I25" s="11"/>
      <c r="J25" s="11"/>
      <c r="K25" s="11"/>
      <c r="L25" s="12"/>
    </row>
    <row r="26" spans="1:12" ht="15.75" customHeight="1">
      <c r="A26" s="173" t="s">
        <v>22</v>
      </c>
      <c r="B26" s="174"/>
      <c r="C26" s="175"/>
      <c r="D26" s="180" t="s">
        <v>23</v>
      </c>
      <c r="E26" s="174"/>
      <c r="F26" s="174"/>
      <c r="G26" s="174"/>
      <c r="H26" s="174"/>
      <c r="I26" s="174"/>
      <c r="J26" s="174"/>
      <c r="K26" s="174"/>
      <c r="L26" s="181"/>
    </row>
    <row r="27" spans="1:12" ht="15.75" customHeight="1">
      <c r="A27" s="167" t="s">
        <v>8</v>
      </c>
      <c r="B27" s="168"/>
      <c r="C27" s="169"/>
      <c r="D27" s="182"/>
      <c r="E27" s="168"/>
      <c r="F27" s="168"/>
      <c r="G27" s="168"/>
      <c r="H27" s="168"/>
      <c r="I27" s="168"/>
      <c r="J27" s="168"/>
      <c r="K27" s="168"/>
      <c r="L27" s="177"/>
    </row>
    <row r="28" spans="1:12" ht="24" customHeight="1">
      <c r="A28" s="167" t="s">
        <v>10</v>
      </c>
      <c r="B28" s="168"/>
      <c r="C28" s="169"/>
      <c r="D28" s="182" t="s">
        <v>24</v>
      </c>
      <c r="E28" s="168"/>
      <c r="F28" s="168"/>
      <c r="G28" s="168"/>
      <c r="H28" s="168"/>
      <c r="I28" s="168"/>
      <c r="J28" s="168"/>
      <c r="K28" s="168"/>
      <c r="L28" s="177"/>
    </row>
    <row r="29" spans="1:12" ht="15.75" customHeight="1">
      <c r="A29" s="167" t="s">
        <v>12</v>
      </c>
      <c r="B29" s="168"/>
      <c r="C29" s="169"/>
      <c r="D29" s="176">
        <v>45322</v>
      </c>
      <c r="E29" s="168"/>
      <c r="F29" s="168"/>
      <c r="G29" s="168"/>
      <c r="H29" s="168"/>
      <c r="I29" s="168"/>
      <c r="J29" s="168"/>
      <c r="K29" s="168"/>
      <c r="L29" s="177"/>
    </row>
    <row r="30" spans="1:12" ht="15.75" customHeight="1">
      <c r="A30" s="170" t="s">
        <v>13</v>
      </c>
      <c r="B30" s="171"/>
      <c r="C30" s="172"/>
      <c r="D30" s="178">
        <v>45352</v>
      </c>
      <c r="E30" s="171"/>
      <c r="F30" s="171"/>
      <c r="G30" s="171"/>
      <c r="H30" s="171"/>
      <c r="I30" s="171"/>
      <c r="J30" s="171"/>
      <c r="K30" s="171"/>
      <c r="L30" s="179"/>
    </row>
    <row r="31" spans="1:12" ht="15.75" customHeight="1">
      <c r="A31" s="9"/>
      <c r="B31" s="10"/>
      <c r="C31" s="10"/>
      <c r="D31" s="11"/>
      <c r="E31" s="11"/>
      <c r="F31" s="11"/>
      <c r="G31" s="11"/>
      <c r="H31" s="11"/>
      <c r="I31" s="11"/>
      <c r="J31" s="11"/>
      <c r="K31" s="11"/>
      <c r="L31" s="12"/>
    </row>
    <row r="32" spans="1:12" ht="15.75" customHeight="1">
      <c r="A32" s="173" t="s">
        <v>18</v>
      </c>
      <c r="B32" s="174"/>
      <c r="C32" s="175"/>
      <c r="D32" s="37" t="s">
        <v>25</v>
      </c>
      <c r="E32" s="38"/>
      <c r="F32" s="38"/>
      <c r="G32" s="38"/>
      <c r="H32" s="38"/>
      <c r="I32" s="39"/>
      <c r="J32" s="40"/>
      <c r="K32" s="40"/>
      <c r="L32" s="41"/>
    </row>
    <row r="33" spans="1:30" ht="15.75" customHeight="1">
      <c r="A33" s="167" t="s">
        <v>8</v>
      </c>
      <c r="B33" s="168"/>
      <c r="C33" s="169"/>
      <c r="D33" s="42" t="s">
        <v>26</v>
      </c>
      <c r="E33" s="56"/>
      <c r="F33" s="56"/>
      <c r="G33" s="56"/>
      <c r="H33" s="56"/>
      <c r="I33" s="13"/>
      <c r="J33" s="54"/>
      <c r="K33" s="54"/>
      <c r="L33" s="36"/>
    </row>
    <row r="34" spans="1:30" ht="15.75" customHeight="1">
      <c r="A34" s="167" t="s">
        <v>10</v>
      </c>
      <c r="B34" s="168"/>
      <c r="C34" s="169"/>
      <c r="D34" s="43" t="s">
        <v>27</v>
      </c>
      <c r="E34" s="57"/>
      <c r="F34" s="57"/>
      <c r="G34" s="57"/>
      <c r="H34" s="57"/>
      <c r="I34" s="14"/>
      <c r="J34" s="44"/>
      <c r="K34" s="54"/>
      <c r="L34" s="36"/>
    </row>
    <row r="35" spans="1:30" ht="15.75" customHeight="1">
      <c r="A35" s="167" t="s">
        <v>12</v>
      </c>
      <c r="B35" s="168"/>
      <c r="C35" s="169"/>
      <c r="D35" s="45">
        <v>45341</v>
      </c>
      <c r="E35" s="56"/>
      <c r="F35" s="56"/>
      <c r="G35" s="56"/>
      <c r="H35" s="56"/>
      <c r="I35" s="13"/>
      <c r="J35" s="58"/>
      <c r="K35" s="58"/>
      <c r="L35" s="46"/>
    </row>
    <row r="36" spans="1:30" ht="15.75" customHeight="1">
      <c r="A36" s="170" t="s">
        <v>13</v>
      </c>
      <c r="B36" s="171"/>
      <c r="C36" s="172"/>
      <c r="D36" s="43" t="s">
        <v>28</v>
      </c>
      <c r="E36" s="57"/>
      <c r="F36" s="57"/>
      <c r="G36" s="57"/>
      <c r="H36" s="57"/>
      <c r="I36" s="14"/>
      <c r="J36" s="44"/>
      <c r="K36" s="58"/>
      <c r="L36" s="46"/>
    </row>
    <row r="37" spans="1:30" ht="15.75" customHeight="1">
      <c r="A37" s="9"/>
      <c r="B37" s="10"/>
      <c r="C37" s="10"/>
      <c r="D37" s="11"/>
      <c r="E37" s="11"/>
      <c r="F37" s="11"/>
      <c r="G37" s="11"/>
      <c r="H37" s="11"/>
      <c r="I37" s="11"/>
      <c r="J37" s="11"/>
      <c r="K37" s="11"/>
      <c r="L37" s="12"/>
    </row>
    <row r="38" spans="1:30" ht="15.75" customHeight="1">
      <c r="A38" s="173" t="s">
        <v>22</v>
      </c>
      <c r="B38" s="174"/>
      <c r="C38" s="175"/>
      <c r="D38" s="47" t="s">
        <v>29</v>
      </c>
      <c r="E38" s="11"/>
      <c r="F38" s="11"/>
      <c r="G38" s="11"/>
      <c r="H38" s="11"/>
      <c r="I38" s="11"/>
      <c r="J38" s="11"/>
      <c r="K38" s="11"/>
      <c r="L38" s="12"/>
    </row>
    <row r="39" spans="1:30" ht="15.75" customHeight="1">
      <c r="A39" s="167" t="s">
        <v>8</v>
      </c>
      <c r="B39" s="168"/>
      <c r="C39" s="169"/>
      <c r="D39" s="47" t="s">
        <v>30</v>
      </c>
      <c r="E39" s="11"/>
      <c r="F39" s="11"/>
      <c r="G39" s="11"/>
      <c r="H39" s="11"/>
      <c r="I39" s="11"/>
      <c r="J39" s="11"/>
      <c r="K39" s="11"/>
      <c r="L39" s="12"/>
    </row>
    <row r="40" spans="1:30" ht="15.75" customHeight="1">
      <c r="A40" s="167" t="s">
        <v>10</v>
      </c>
      <c r="B40" s="168"/>
      <c r="C40" s="169"/>
      <c r="D40" s="47" t="s">
        <v>31</v>
      </c>
      <c r="E40" s="11"/>
      <c r="F40" s="11"/>
      <c r="G40" s="11"/>
      <c r="H40" s="11"/>
      <c r="I40" s="11"/>
      <c r="J40" s="11"/>
      <c r="K40" s="11"/>
      <c r="L40" s="12"/>
    </row>
    <row r="41" spans="1:30" ht="15.75" customHeight="1">
      <c r="A41" s="167" t="s">
        <v>12</v>
      </c>
      <c r="B41" s="168"/>
      <c r="C41" s="169"/>
      <c r="D41" s="48">
        <v>45369</v>
      </c>
      <c r="E41" s="11"/>
      <c r="F41" s="11"/>
      <c r="G41" s="11"/>
      <c r="H41" s="11"/>
      <c r="I41" s="11"/>
      <c r="J41" s="11"/>
      <c r="K41" s="11"/>
      <c r="L41" s="12"/>
    </row>
    <row r="42" spans="1:30" ht="15.75" customHeight="1">
      <c r="A42" s="170" t="s">
        <v>13</v>
      </c>
      <c r="B42" s="171"/>
      <c r="C42" s="172"/>
      <c r="D42" s="47" t="s">
        <v>32</v>
      </c>
      <c r="E42" s="11"/>
      <c r="F42" s="11"/>
      <c r="G42" s="11"/>
      <c r="H42" s="11"/>
      <c r="I42" s="11"/>
      <c r="J42" s="11"/>
      <c r="K42" s="11"/>
      <c r="L42" s="12"/>
    </row>
    <row r="43" spans="1:30" ht="15.75" customHeight="1">
      <c r="A43" s="9"/>
      <c r="B43" s="10"/>
      <c r="C43" s="10"/>
      <c r="D43" s="11"/>
      <c r="E43" s="11"/>
      <c r="F43" s="11"/>
      <c r="G43" s="11"/>
      <c r="H43" s="11"/>
      <c r="I43" s="11"/>
      <c r="J43" s="11"/>
      <c r="K43" s="11"/>
      <c r="L43" s="12"/>
    </row>
    <row r="44" spans="1:30" ht="54" customHeight="1">
      <c r="A44" s="217" t="s">
        <v>33</v>
      </c>
      <c r="B44" s="219" t="s">
        <v>34</v>
      </c>
      <c r="C44" s="219" t="s">
        <v>35</v>
      </c>
      <c r="D44" s="219" t="s">
        <v>36</v>
      </c>
      <c r="E44" s="15" t="str">
        <f>D8</f>
        <v>Quimitrónica</v>
      </c>
      <c r="F44" s="15" t="str">
        <f>D14</f>
        <v>Insolab</v>
      </c>
      <c r="G44" s="15" t="str">
        <f>D20</f>
        <v>Artilab</v>
      </c>
      <c r="H44" s="15" t="str">
        <f>D26</f>
        <v>Adequim</v>
      </c>
      <c r="I44" s="15" t="s">
        <v>37</v>
      </c>
      <c r="J44" s="15" t="s">
        <v>38</v>
      </c>
      <c r="K44" s="16" t="s">
        <v>39</v>
      </c>
      <c r="L44" s="211" t="s">
        <v>40</v>
      </c>
    </row>
    <row r="45" spans="1:30" ht="15.75" customHeight="1">
      <c r="A45" s="218"/>
      <c r="B45" s="220"/>
      <c r="C45" s="220"/>
      <c r="D45" s="220"/>
      <c r="E45" s="15" t="s">
        <v>41</v>
      </c>
      <c r="F45" s="15" t="s">
        <v>41</v>
      </c>
      <c r="G45" s="15" t="s">
        <v>41</v>
      </c>
      <c r="H45" s="15" t="s">
        <v>41</v>
      </c>
      <c r="I45" s="15" t="s">
        <v>41</v>
      </c>
      <c r="J45" s="15"/>
      <c r="K45" s="15" t="s">
        <v>41</v>
      </c>
      <c r="L45" s="212"/>
    </row>
    <row r="46" spans="1:30" ht="84.75" customHeight="1">
      <c r="A46" s="22">
        <v>1</v>
      </c>
      <c r="B46" s="23" t="s">
        <v>42</v>
      </c>
      <c r="C46" s="18" t="s">
        <v>43</v>
      </c>
      <c r="D46" s="19">
        <v>1</v>
      </c>
      <c r="E46" s="59">
        <v>2037000</v>
      </c>
      <c r="F46" s="59"/>
      <c r="G46" s="59"/>
      <c r="H46" s="59"/>
      <c r="I46" s="59"/>
      <c r="J46" s="59"/>
      <c r="K46" s="59">
        <f t="shared" ref="K46:K53" si="0">+ROUND(AVERAGE(E46,F46,G46,H46,I46), 0)</f>
        <v>2037000</v>
      </c>
      <c r="L46" s="59">
        <f t="shared" ref="L46:L50" si="1">+ROUND((K46*D46), 0)</f>
        <v>2037000</v>
      </c>
      <c r="M46" s="2"/>
      <c r="N46" s="2"/>
      <c r="O46" s="2"/>
      <c r="P46" s="2"/>
      <c r="Q46" s="2"/>
      <c r="R46" s="2"/>
      <c r="S46" s="2"/>
      <c r="T46" s="2"/>
      <c r="U46" s="2"/>
      <c r="V46" s="2"/>
      <c r="W46" s="2"/>
      <c r="X46" s="2"/>
      <c r="Y46" s="2"/>
      <c r="Z46" s="2"/>
      <c r="AA46" s="2"/>
      <c r="AB46" s="2"/>
      <c r="AC46" s="2"/>
      <c r="AD46" s="2"/>
    </row>
    <row r="47" spans="1:30" ht="71.25" customHeight="1">
      <c r="A47" s="17">
        <v>2</v>
      </c>
      <c r="B47" s="24" t="s">
        <v>44</v>
      </c>
      <c r="C47" s="18" t="s">
        <v>45</v>
      </c>
      <c r="D47" s="19">
        <v>1</v>
      </c>
      <c r="E47" s="20">
        <v>256000</v>
      </c>
      <c r="F47" s="20"/>
      <c r="G47" s="21">
        <f>36300*4</f>
        <v>145200</v>
      </c>
      <c r="H47" s="21">
        <f>65000*4</f>
        <v>260000</v>
      </c>
      <c r="I47" s="20">
        <v>30940</v>
      </c>
      <c r="J47" s="20"/>
      <c r="K47" s="20">
        <f t="shared" si="0"/>
        <v>173035</v>
      </c>
      <c r="L47" s="20">
        <f t="shared" si="1"/>
        <v>173035</v>
      </c>
      <c r="M47" s="25"/>
      <c r="N47" s="2"/>
      <c r="O47" s="2"/>
      <c r="P47" s="2"/>
      <c r="Q47" s="2"/>
      <c r="R47" s="2"/>
      <c r="S47" s="2"/>
      <c r="T47" s="2"/>
      <c r="U47" s="2"/>
      <c r="V47" s="2"/>
      <c r="W47" s="2"/>
      <c r="X47" s="2"/>
      <c r="Y47" s="2"/>
      <c r="Z47" s="2"/>
      <c r="AA47" s="2"/>
      <c r="AB47" s="2"/>
      <c r="AC47" s="2"/>
      <c r="AD47" s="2"/>
    </row>
    <row r="48" spans="1:30" ht="54.75" customHeight="1">
      <c r="A48" s="26">
        <v>3</v>
      </c>
      <c r="B48" s="24" t="s">
        <v>46</v>
      </c>
      <c r="C48" s="18" t="s">
        <v>45</v>
      </c>
      <c r="D48" s="19">
        <v>1</v>
      </c>
      <c r="E48" s="20">
        <v>108000</v>
      </c>
      <c r="F48" s="20"/>
      <c r="G48" s="21">
        <f>61600*4</f>
        <v>246400</v>
      </c>
      <c r="H48" s="21">
        <f>55000*4</f>
        <v>220000</v>
      </c>
      <c r="I48" s="20">
        <v>44625</v>
      </c>
      <c r="J48" s="20"/>
      <c r="K48" s="20">
        <f t="shared" si="0"/>
        <v>154756</v>
      </c>
      <c r="L48" s="20">
        <f t="shared" si="1"/>
        <v>154756</v>
      </c>
    </row>
    <row r="49" spans="1:12" ht="15.75" customHeight="1">
      <c r="A49" s="27">
        <v>4</v>
      </c>
      <c r="B49" s="24" t="s">
        <v>47</v>
      </c>
      <c r="C49" s="18" t="s">
        <v>48</v>
      </c>
      <c r="D49" s="19">
        <v>1</v>
      </c>
      <c r="E49" s="20">
        <v>458000</v>
      </c>
      <c r="F49" s="20"/>
      <c r="G49" s="20"/>
      <c r="H49" s="20"/>
      <c r="I49" s="20"/>
      <c r="J49" s="20"/>
      <c r="K49" s="20">
        <f t="shared" si="0"/>
        <v>458000</v>
      </c>
      <c r="L49" s="20">
        <f t="shared" si="1"/>
        <v>458000</v>
      </c>
    </row>
    <row r="50" spans="1:12" ht="15.75" customHeight="1">
      <c r="A50" s="28">
        <v>5</v>
      </c>
      <c r="B50" s="24" t="s">
        <v>49</v>
      </c>
      <c r="C50" s="18" t="s">
        <v>48</v>
      </c>
      <c r="D50" s="19">
        <v>1</v>
      </c>
      <c r="E50" s="20">
        <v>423000</v>
      </c>
      <c r="F50" s="20"/>
      <c r="G50" s="20"/>
      <c r="H50" s="20"/>
      <c r="I50" s="20"/>
      <c r="J50" s="20"/>
      <c r="K50" s="20">
        <f t="shared" si="0"/>
        <v>423000</v>
      </c>
      <c r="L50" s="20">
        <f t="shared" si="1"/>
        <v>423000</v>
      </c>
    </row>
    <row r="51" spans="1:12" ht="41.25" customHeight="1">
      <c r="A51" s="28">
        <v>6</v>
      </c>
      <c r="B51" s="24" t="s">
        <v>50</v>
      </c>
      <c r="C51" s="49" t="s">
        <v>51</v>
      </c>
      <c r="D51" s="34">
        <v>1</v>
      </c>
      <c r="E51" s="29"/>
      <c r="F51" s="59"/>
      <c r="G51" s="59"/>
      <c r="H51" s="59"/>
      <c r="I51" s="59">
        <v>560000</v>
      </c>
      <c r="J51" s="59"/>
      <c r="K51" s="20">
        <f t="shared" si="0"/>
        <v>560000</v>
      </c>
      <c r="L51" s="59">
        <f t="shared" ref="L51:L53" si="2">+ROUND((K51*$D$51), 0)</f>
        <v>560000</v>
      </c>
    </row>
    <row r="52" spans="1:12" ht="52.5" customHeight="1">
      <c r="A52" s="28">
        <v>7</v>
      </c>
      <c r="B52" s="50" t="s">
        <v>52</v>
      </c>
      <c r="C52" s="49" t="s">
        <v>53</v>
      </c>
      <c r="D52" s="34">
        <v>2</v>
      </c>
      <c r="E52" s="30"/>
      <c r="F52" s="51"/>
      <c r="G52" s="60"/>
      <c r="H52" s="60"/>
      <c r="I52" s="59">
        <v>310000</v>
      </c>
      <c r="J52" s="59"/>
      <c r="K52" s="20">
        <f t="shared" si="0"/>
        <v>310000</v>
      </c>
      <c r="L52" s="59">
        <f t="shared" si="2"/>
        <v>310000</v>
      </c>
    </row>
    <row r="53" spans="1:12" ht="56.25" customHeight="1">
      <c r="A53" s="28">
        <v>8</v>
      </c>
      <c r="B53" s="50" t="s">
        <v>54</v>
      </c>
      <c r="C53" s="49" t="s">
        <v>55</v>
      </c>
      <c r="D53" s="34">
        <v>2</v>
      </c>
      <c r="E53" s="30"/>
      <c r="F53" s="31"/>
      <c r="G53" s="61"/>
      <c r="H53" s="59"/>
      <c r="I53" s="59">
        <v>368900</v>
      </c>
      <c r="J53" s="59"/>
      <c r="K53" s="20">
        <f t="shared" si="0"/>
        <v>368900</v>
      </c>
      <c r="L53" s="59">
        <f t="shared" si="2"/>
        <v>368900</v>
      </c>
    </row>
    <row r="54" spans="1:12" ht="15.75" customHeight="1"/>
    <row r="55" spans="1:12" ht="15.75" customHeight="1">
      <c r="A55" s="213" t="s">
        <v>56</v>
      </c>
      <c r="B55" s="168"/>
      <c r="C55" s="168"/>
      <c r="D55" s="168"/>
      <c r="E55" s="168"/>
      <c r="F55" s="168"/>
      <c r="G55" s="53"/>
      <c r="H55" s="53"/>
      <c r="I55" s="53"/>
      <c r="J55" s="53"/>
      <c r="K55" s="53"/>
      <c r="L55" s="20">
        <f>+ROUND((SUM(L46:L51)),0)</f>
        <v>3805791</v>
      </c>
    </row>
    <row r="56" spans="1:12" ht="15.75" customHeight="1">
      <c r="A56" s="213" t="s">
        <v>57</v>
      </c>
      <c r="B56" s="168"/>
      <c r="C56" s="168"/>
      <c r="D56" s="168"/>
      <c r="E56" s="168"/>
      <c r="F56" s="168"/>
      <c r="G56" s="53"/>
      <c r="H56" s="53"/>
      <c r="I56" s="53"/>
      <c r="J56" s="53"/>
      <c r="K56" s="53"/>
      <c r="L56" s="20">
        <f>+ROUND((L55*19%), 0)</f>
        <v>723100</v>
      </c>
    </row>
    <row r="57" spans="1:12" ht="15.75" customHeight="1">
      <c r="A57" s="214" t="s">
        <v>58</v>
      </c>
      <c r="B57" s="171"/>
      <c r="C57" s="171"/>
      <c r="D57" s="171"/>
      <c r="E57" s="171"/>
      <c r="F57" s="171"/>
      <c r="G57" s="32"/>
      <c r="H57" s="32"/>
      <c r="I57" s="32"/>
      <c r="J57" s="32"/>
      <c r="K57" s="32"/>
      <c r="L57" s="20">
        <f>+ROUND(SUM(L55:L56), 0)</f>
        <v>4528891</v>
      </c>
    </row>
    <row r="58" spans="1:12" ht="15.75" customHeight="1">
      <c r="A58" s="2"/>
      <c r="B58" s="2"/>
      <c r="C58" s="2"/>
      <c r="D58" s="2"/>
      <c r="E58" s="2"/>
      <c r="F58" s="2"/>
      <c r="G58" s="2"/>
      <c r="H58" s="2"/>
      <c r="I58" s="2"/>
      <c r="J58" s="2"/>
      <c r="K58" s="2"/>
      <c r="L58" s="2"/>
    </row>
    <row r="59" spans="1:12" ht="15.75" customHeight="1">
      <c r="A59" s="2"/>
      <c r="B59" s="2"/>
      <c r="C59" s="2"/>
      <c r="D59" s="2"/>
      <c r="E59" s="2"/>
      <c r="F59" s="2"/>
      <c r="G59" s="2"/>
      <c r="H59" s="2"/>
      <c r="I59" s="2"/>
      <c r="J59" s="2"/>
      <c r="K59" s="2"/>
      <c r="L59" s="2"/>
    </row>
    <row r="60" spans="1:12" ht="15.75" customHeight="1">
      <c r="A60" s="215" t="s">
        <v>59</v>
      </c>
      <c r="B60" s="216"/>
      <c r="C60" s="216"/>
      <c r="D60" s="216"/>
      <c r="E60" s="216"/>
      <c r="F60" s="216"/>
      <c r="G60" s="216"/>
      <c r="H60" s="216"/>
      <c r="I60" s="216"/>
      <c r="J60" s="216"/>
      <c r="K60" s="216"/>
      <c r="L60" s="216"/>
    </row>
    <row r="61" spans="1:12" ht="15.75" customHeight="1">
      <c r="A61" s="2"/>
      <c r="B61" s="2"/>
      <c r="C61" s="2"/>
      <c r="D61" s="2"/>
      <c r="E61" s="2"/>
      <c r="F61" s="2"/>
      <c r="G61" s="2"/>
      <c r="H61" s="2"/>
      <c r="I61" s="2"/>
      <c r="J61" s="2"/>
      <c r="K61" s="2"/>
      <c r="L61" s="2"/>
    </row>
    <row r="62" spans="1:12" ht="15.75" customHeight="1">
      <c r="A62" s="2"/>
      <c r="B62" s="2"/>
      <c r="C62" s="2"/>
      <c r="D62" s="2"/>
      <c r="E62" s="2"/>
      <c r="F62" s="2"/>
      <c r="G62" s="2"/>
      <c r="H62" s="2"/>
      <c r="I62" s="2"/>
      <c r="J62" s="2"/>
      <c r="K62" s="2"/>
      <c r="L62" s="2"/>
    </row>
    <row r="63" spans="1:12" ht="15.75" customHeight="1">
      <c r="A63" s="2"/>
      <c r="B63" s="2"/>
      <c r="C63" s="2"/>
      <c r="D63" s="2"/>
      <c r="E63" s="2"/>
      <c r="F63" s="2"/>
      <c r="G63" s="2"/>
      <c r="H63" s="2"/>
      <c r="I63" s="2"/>
      <c r="J63" s="2"/>
      <c r="K63" s="2"/>
      <c r="L63" s="2"/>
    </row>
    <row r="64" spans="1:12" ht="15.75" customHeight="1">
      <c r="A64" s="2"/>
      <c r="B64" s="2"/>
      <c r="C64" s="2"/>
      <c r="D64" s="2"/>
      <c r="E64" s="2"/>
      <c r="F64" s="2"/>
      <c r="G64" s="2"/>
      <c r="H64" s="2"/>
      <c r="I64" s="2"/>
      <c r="J64" s="2"/>
      <c r="K64" s="2"/>
      <c r="L64" s="2"/>
    </row>
    <row r="65" spans="1:12" ht="15.75" customHeight="1">
      <c r="A65" s="2"/>
      <c r="B65" s="2"/>
      <c r="C65" s="2"/>
      <c r="D65" s="2"/>
      <c r="E65" s="2"/>
      <c r="F65" s="2"/>
      <c r="G65" s="2"/>
      <c r="H65" s="2"/>
      <c r="I65" s="2"/>
      <c r="J65" s="2"/>
      <c r="K65" s="2"/>
      <c r="L65" s="2"/>
    </row>
    <row r="66" spans="1:12" ht="15.75" customHeight="1">
      <c r="A66" s="2"/>
      <c r="B66" s="2"/>
      <c r="C66" s="2"/>
      <c r="D66" s="2"/>
      <c r="E66" s="2"/>
      <c r="F66" s="2"/>
      <c r="G66" s="2"/>
      <c r="H66" s="2"/>
      <c r="I66" s="2"/>
      <c r="J66" s="2"/>
      <c r="K66" s="2"/>
      <c r="L66" s="33" t="e">
        <f>L57+#REF!+#REF!</f>
        <v>#REF!</v>
      </c>
    </row>
    <row r="67" spans="1:12" ht="15.75" customHeight="1">
      <c r="A67" s="2"/>
      <c r="B67" s="2"/>
      <c r="C67" s="2"/>
      <c r="D67" s="2"/>
      <c r="E67" s="2"/>
      <c r="F67" s="2"/>
      <c r="G67" s="2"/>
      <c r="H67" s="2"/>
      <c r="I67" s="2"/>
      <c r="J67" s="2"/>
      <c r="K67" s="2"/>
      <c r="L67" s="2"/>
    </row>
    <row r="68" spans="1:12" ht="15.75" customHeight="1">
      <c r="A68" s="2"/>
      <c r="B68" s="2"/>
      <c r="C68" s="2"/>
      <c r="D68" s="2"/>
      <c r="E68" s="2"/>
      <c r="F68" s="2"/>
      <c r="G68" s="2"/>
      <c r="H68" s="2"/>
      <c r="I68" s="2"/>
      <c r="J68" s="2"/>
      <c r="K68" s="2"/>
      <c r="L68" s="2"/>
    </row>
    <row r="69" spans="1:12" ht="15.75" customHeight="1">
      <c r="A69" s="2"/>
      <c r="B69" s="2"/>
      <c r="C69" s="2"/>
      <c r="D69" s="2"/>
      <c r="E69" s="2"/>
      <c r="F69" s="2"/>
      <c r="G69" s="2"/>
      <c r="H69" s="2"/>
      <c r="I69" s="2"/>
      <c r="J69" s="2"/>
      <c r="K69" s="2"/>
      <c r="L69" s="2"/>
    </row>
    <row r="70" spans="1:12" ht="15.75" customHeight="1">
      <c r="A70" s="2"/>
      <c r="B70" s="2"/>
      <c r="C70" s="2"/>
      <c r="D70" s="2"/>
      <c r="E70" s="2"/>
      <c r="F70" s="2"/>
      <c r="G70" s="2"/>
      <c r="H70" s="2"/>
      <c r="I70" s="2"/>
      <c r="J70" s="2"/>
      <c r="K70" s="2"/>
      <c r="L70" s="2"/>
    </row>
    <row r="71" spans="1:12" ht="15.75" customHeight="1">
      <c r="A71" s="2"/>
      <c r="B71" s="2"/>
      <c r="C71" s="2"/>
      <c r="D71" s="2"/>
      <c r="E71" s="2"/>
      <c r="F71" s="2"/>
      <c r="G71" s="2"/>
      <c r="H71" s="2"/>
      <c r="I71" s="2"/>
      <c r="J71" s="2"/>
      <c r="K71" s="2"/>
      <c r="L71" s="2"/>
    </row>
    <row r="72" spans="1:12" ht="15.75" customHeight="1">
      <c r="A72" s="2"/>
      <c r="B72" s="2"/>
      <c r="C72" s="2"/>
      <c r="D72" s="2"/>
      <c r="E72" s="2"/>
      <c r="F72" s="2"/>
      <c r="G72" s="2"/>
      <c r="H72" s="2"/>
      <c r="I72" s="2"/>
      <c r="J72" s="2"/>
      <c r="K72" s="2"/>
      <c r="L72" s="2"/>
    </row>
    <row r="73" spans="1:12" ht="15.75" customHeight="1">
      <c r="A73" s="2"/>
      <c r="B73" s="2"/>
      <c r="C73" s="2"/>
      <c r="D73" s="2"/>
      <c r="E73" s="2"/>
      <c r="F73" s="2"/>
      <c r="G73" s="2"/>
      <c r="H73" s="2"/>
      <c r="I73" s="2"/>
      <c r="J73" s="2"/>
      <c r="K73" s="2"/>
      <c r="L73" s="2"/>
    </row>
    <row r="74" spans="1:12" ht="15.75" customHeight="1">
      <c r="A74" s="2"/>
      <c r="B74" s="2"/>
      <c r="C74" s="2"/>
      <c r="D74" s="2"/>
      <c r="E74" s="2"/>
      <c r="F74" s="2"/>
      <c r="G74" s="2"/>
      <c r="H74" s="2"/>
      <c r="I74" s="2"/>
      <c r="J74" s="2"/>
      <c r="K74" s="2"/>
      <c r="L74" s="2"/>
    </row>
    <row r="75" spans="1:12" ht="15.75" customHeight="1">
      <c r="A75" s="2"/>
      <c r="B75" s="2"/>
      <c r="C75" s="2"/>
      <c r="D75" s="2"/>
      <c r="E75" s="2"/>
      <c r="F75" s="2"/>
      <c r="G75" s="2"/>
      <c r="H75" s="2"/>
      <c r="I75" s="2"/>
      <c r="J75" s="2"/>
      <c r="K75" s="2"/>
      <c r="L75" s="2"/>
    </row>
    <row r="76" spans="1:12" ht="15.75" customHeight="1">
      <c r="A76" s="2"/>
      <c r="B76" s="2"/>
      <c r="C76" s="2"/>
      <c r="D76" s="2"/>
      <c r="E76" s="2"/>
      <c r="F76" s="2"/>
      <c r="G76" s="2"/>
      <c r="H76" s="2"/>
      <c r="I76" s="2"/>
      <c r="J76" s="2"/>
      <c r="K76" s="2"/>
      <c r="L76" s="2"/>
    </row>
    <row r="77" spans="1:12" ht="15.75" customHeight="1">
      <c r="A77" s="2"/>
      <c r="B77" s="2"/>
      <c r="C77" s="2"/>
      <c r="D77" s="2"/>
      <c r="E77" s="2"/>
      <c r="F77" s="2"/>
      <c r="G77" s="2"/>
      <c r="H77" s="2"/>
      <c r="I77" s="2"/>
      <c r="J77" s="2"/>
      <c r="K77" s="2"/>
      <c r="L77" s="2"/>
    </row>
    <row r="78" spans="1:12" ht="15.75" customHeight="1">
      <c r="A78" s="2"/>
      <c r="B78" s="2"/>
      <c r="C78" s="2"/>
      <c r="D78" s="2"/>
      <c r="E78" s="2"/>
      <c r="F78" s="2"/>
      <c r="G78" s="2"/>
      <c r="H78" s="2"/>
      <c r="I78" s="2"/>
      <c r="J78" s="2"/>
      <c r="K78" s="2"/>
      <c r="L78" s="2"/>
    </row>
    <row r="79" spans="1:12" ht="15.75" customHeight="1">
      <c r="A79" s="2"/>
      <c r="B79" s="2"/>
      <c r="C79" s="2"/>
      <c r="D79" s="2"/>
      <c r="E79" s="2"/>
      <c r="F79" s="2"/>
      <c r="G79" s="2"/>
      <c r="H79" s="2"/>
      <c r="I79" s="2"/>
      <c r="J79" s="2"/>
      <c r="K79" s="2"/>
      <c r="L79" s="2"/>
    </row>
    <row r="80" spans="1:12" ht="15.75" customHeight="1">
      <c r="A80" s="2"/>
      <c r="B80" s="2"/>
      <c r="C80" s="2"/>
      <c r="D80" s="2"/>
      <c r="E80" s="2"/>
      <c r="F80" s="2"/>
      <c r="G80" s="2"/>
      <c r="H80" s="2"/>
      <c r="I80" s="2"/>
      <c r="J80" s="2"/>
      <c r="K80" s="2"/>
      <c r="L80" s="2"/>
    </row>
    <row r="81" spans="1:12" ht="15.75" customHeight="1">
      <c r="A81" s="2"/>
      <c r="B81" s="2"/>
      <c r="C81" s="2"/>
      <c r="D81" s="2"/>
      <c r="E81" s="2"/>
      <c r="F81" s="2"/>
      <c r="G81" s="2"/>
      <c r="H81" s="2"/>
      <c r="I81" s="2"/>
      <c r="J81" s="2"/>
      <c r="K81" s="2"/>
      <c r="L81" s="2"/>
    </row>
    <row r="82" spans="1:12" ht="15.75" customHeight="1">
      <c r="A82" s="2"/>
      <c r="B82" s="2"/>
      <c r="C82" s="2"/>
      <c r="D82" s="2"/>
      <c r="E82" s="2"/>
      <c r="F82" s="2"/>
      <c r="G82" s="2"/>
      <c r="H82" s="2"/>
      <c r="I82" s="2"/>
      <c r="J82" s="2"/>
      <c r="K82" s="2"/>
      <c r="L82" s="2"/>
    </row>
    <row r="83" spans="1:12" ht="15.75" customHeight="1">
      <c r="A83" s="2"/>
      <c r="B83" s="2"/>
      <c r="C83" s="2"/>
      <c r="D83" s="2"/>
      <c r="E83" s="2"/>
      <c r="F83" s="2"/>
      <c r="G83" s="2"/>
      <c r="H83" s="2"/>
      <c r="I83" s="2"/>
      <c r="J83" s="2"/>
      <c r="K83" s="2"/>
      <c r="L83" s="2"/>
    </row>
    <row r="84" spans="1:12" ht="15.75" customHeight="1">
      <c r="A84" s="2"/>
      <c r="B84" s="2"/>
      <c r="C84" s="2"/>
      <c r="D84" s="2"/>
      <c r="E84" s="2"/>
      <c r="F84" s="2"/>
      <c r="G84" s="2"/>
      <c r="H84" s="2"/>
      <c r="I84" s="2"/>
      <c r="J84" s="2"/>
      <c r="K84" s="2"/>
      <c r="L84" s="2"/>
    </row>
    <row r="85" spans="1:12" ht="15.75" customHeight="1">
      <c r="A85" s="2"/>
      <c r="B85" s="2"/>
      <c r="C85" s="2"/>
      <c r="D85" s="2"/>
      <c r="E85" s="2"/>
      <c r="F85" s="2"/>
      <c r="G85" s="2"/>
      <c r="H85" s="2"/>
      <c r="I85" s="2"/>
      <c r="J85" s="2"/>
      <c r="K85" s="2"/>
      <c r="L85" s="2"/>
    </row>
    <row r="86" spans="1:12" ht="15.75" customHeight="1">
      <c r="A86" s="2"/>
      <c r="B86" s="2"/>
      <c r="C86" s="2"/>
      <c r="D86" s="2"/>
      <c r="E86" s="2"/>
      <c r="F86" s="2"/>
      <c r="G86" s="2"/>
      <c r="H86" s="2"/>
      <c r="I86" s="2"/>
      <c r="J86" s="2"/>
      <c r="K86" s="2"/>
      <c r="L86" s="2"/>
    </row>
    <row r="87" spans="1:12" ht="15.75" customHeight="1">
      <c r="A87" s="2"/>
      <c r="B87" s="2"/>
      <c r="C87" s="2"/>
      <c r="D87" s="2"/>
      <c r="E87" s="2"/>
      <c r="F87" s="2"/>
      <c r="G87" s="2"/>
      <c r="H87" s="2"/>
      <c r="I87" s="2"/>
      <c r="J87" s="2"/>
      <c r="K87" s="2"/>
      <c r="L87" s="2"/>
    </row>
    <row r="88" spans="1:12" ht="15.75" customHeight="1">
      <c r="A88" s="2"/>
      <c r="B88" s="2"/>
      <c r="C88" s="2"/>
      <c r="D88" s="2"/>
      <c r="E88" s="2"/>
      <c r="F88" s="2"/>
      <c r="G88" s="2"/>
      <c r="H88" s="2"/>
      <c r="I88" s="2"/>
      <c r="J88" s="2"/>
      <c r="K88" s="2"/>
      <c r="L88" s="2"/>
    </row>
    <row r="89" spans="1:12" ht="15.75" customHeight="1">
      <c r="A89" s="2"/>
      <c r="B89" s="2"/>
      <c r="C89" s="2"/>
      <c r="D89" s="2"/>
      <c r="E89" s="2"/>
      <c r="F89" s="2"/>
      <c r="G89" s="2"/>
      <c r="H89" s="2"/>
      <c r="I89" s="2"/>
      <c r="J89" s="2"/>
      <c r="K89" s="2"/>
      <c r="L89" s="2"/>
    </row>
    <row r="90" spans="1:12" ht="15.75" customHeight="1">
      <c r="A90" s="2"/>
      <c r="B90" s="2"/>
      <c r="C90" s="2"/>
      <c r="D90" s="2"/>
      <c r="E90" s="2"/>
      <c r="F90" s="2"/>
      <c r="G90" s="2"/>
      <c r="H90" s="2"/>
      <c r="I90" s="2"/>
      <c r="J90" s="2"/>
      <c r="K90" s="2"/>
      <c r="L90" s="2"/>
    </row>
    <row r="91" spans="1:12" ht="15.75" customHeight="1">
      <c r="A91" s="2"/>
      <c r="B91" s="2"/>
      <c r="C91" s="2"/>
      <c r="D91" s="2"/>
      <c r="E91" s="2"/>
      <c r="F91" s="2"/>
      <c r="G91" s="2"/>
      <c r="H91" s="2"/>
      <c r="I91" s="2"/>
      <c r="J91" s="2"/>
      <c r="K91" s="2"/>
      <c r="L91" s="2"/>
    </row>
    <row r="92" spans="1:12" ht="15.75" customHeight="1">
      <c r="A92" s="2"/>
      <c r="B92" s="2"/>
      <c r="C92" s="2"/>
      <c r="D92" s="2"/>
      <c r="E92" s="2"/>
      <c r="F92" s="2"/>
      <c r="G92" s="2"/>
      <c r="H92" s="2"/>
      <c r="I92" s="2"/>
      <c r="J92" s="2"/>
      <c r="K92" s="2"/>
      <c r="L92" s="2"/>
    </row>
    <row r="93" spans="1:12" ht="15.75" customHeight="1">
      <c r="A93" s="2"/>
      <c r="B93" s="2"/>
      <c r="C93" s="2"/>
      <c r="D93" s="2"/>
      <c r="E93" s="2"/>
      <c r="F93" s="2"/>
      <c r="G93" s="2"/>
      <c r="H93" s="2"/>
      <c r="I93" s="2"/>
      <c r="J93" s="2"/>
      <c r="K93" s="2"/>
      <c r="L93" s="2"/>
    </row>
    <row r="94" spans="1:12" ht="15.75" customHeight="1">
      <c r="A94" s="2"/>
      <c r="B94" s="2"/>
      <c r="C94" s="2"/>
      <c r="D94" s="2"/>
      <c r="E94" s="2"/>
      <c r="F94" s="2"/>
      <c r="G94" s="2"/>
      <c r="H94" s="2"/>
      <c r="I94" s="2"/>
      <c r="J94" s="2"/>
      <c r="K94" s="2"/>
      <c r="L94" s="2"/>
    </row>
    <row r="95" spans="1:12" ht="15.75" customHeight="1">
      <c r="A95" s="2"/>
      <c r="B95" s="2"/>
      <c r="C95" s="2"/>
      <c r="D95" s="2"/>
      <c r="E95" s="2"/>
      <c r="F95" s="2"/>
      <c r="G95" s="2"/>
      <c r="H95" s="2"/>
      <c r="I95" s="2"/>
      <c r="J95" s="2"/>
      <c r="K95" s="2"/>
      <c r="L95" s="2"/>
    </row>
    <row r="96" spans="1:12" ht="15.75" customHeight="1">
      <c r="A96" s="2"/>
      <c r="B96" s="2"/>
      <c r="C96" s="2"/>
      <c r="D96" s="2"/>
      <c r="E96" s="2"/>
      <c r="F96" s="2"/>
      <c r="G96" s="2"/>
      <c r="H96" s="2"/>
      <c r="I96" s="2"/>
      <c r="J96" s="2"/>
      <c r="K96" s="2"/>
      <c r="L96" s="2"/>
    </row>
    <row r="97" spans="1:12" ht="15.75" customHeight="1">
      <c r="A97" s="2"/>
      <c r="B97" s="2"/>
      <c r="C97" s="2"/>
      <c r="D97" s="2"/>
      <c r="E97" s="2"/>
      <c r="F97" s="2"/>
      <c r="G97" s="2"/>
      <c r="H97" s="2"/>
      <c r="I97" s="2"/>
      <c r="J97" s="2"/>
      <c r="K97" s="2"/>
      <c r="L97" s="2"/>
    </row>
    <row r="98" spans="1:12" ht="15.75" customHeight="1">
      <c r="A98" s="2"/>
      <c r="B98" s="2"/>
      <c r="C98" s="2"/>
      <c r="D98" s="2"/>
      <c r="E98" s="2"/>
      <c r="F98" s="2"/>
      <c r="G98" s="2"/>
      <c r="H98" s="2"/>
      <c r="I98" s="2"/>
      <c r="J98" s="2"/>
      <c r="K98" s="2"/>
      <c r="L98" s="2"/>
    </row>
    <row r="99" spans="1:12" ht="15.75" customHeight="1">
      <c r="A99" s="2"/>
      <c r="B99" s="2"/>
      <c r="C99" s="2"/>
      <c r="D99" s="2"/>
      <c r="E99" s="2"/>
      <c r="F99" s="2"/>
      <c r="G99" s="2"/>
      <c r="H99" s="2"/>
      <c r="I99" s="2"/>
      <c r="J99" s="2"/>
      <c r="K99" s="2"/>
      <c r="L99" s="2"/>
    </row>
    <row r="100" spans="1:12" ht="15.75" customHeight="1">
      <c r="A100" s="2"/>
      <c r="B100" s="2"/>
      <c r="C100" s="2"/>
      <c r="D100" s="2"/>
      <c r="E100" s="2"/>
      <c r="F100" s="2"/>
      <c r="G100" s="2"/>
      <c r="H100" s="2"/>
      <c r="I100" s="2"/>
      <c r="J100" s="2"/>
      <c r="K100" s="2"/>
      <c r="L100" s="2"/>
    </row>
    <row r="101" spans="1:12" ht="15.75" customHeight="1">
      <c r="A101" s="2"/>
      <c r="B101" s="2"/>
      <c r="C101" s="2"/>
      <c r="D101" s="2"/>
      <c r="E101" s="2"/>
      <c r="F101" s="2"/>
      <c r="G101" s="2"/>
      <c r="H101" s="2"/>
      <c r="I101" s="2"/>
      <c r="J101" s="2"/>
      <c r="K101" s="2"/>
      <c r="L101" s="2"/>
    </row>
    <row r="102" spans="1:12" ht="15.75" customHeight="1">
      <c r="A102" s="2"/>
      <c r="B102" s="2"/>
      <c r="C102" s="2"/>
      <c r="D102" s="2"/>
      <c r="E102" s="2"/>
      <c r="F102" s="2"/>
      <c r="G102" s="2"/>
      <c r="H102" s="2"/>
      <c r="I102" s="2"/>
      <c r="J102" s="2"/>
      <c r="K102" s="2"/>
      <c r="L102" s="2"/>
    </row>
    <row r="103" spans="1:12" ht="15.75" customHeight="1">
      <c r="A103" s="2"/>
      <c r="B103" s="2"/>
      <c r="C103" s="2"/>
      <c r="D103" s="2"/>
      <c r="E103" s="2"/>
      <c r="F103" s="2"/>
      <c r="G103" s="2"/>
      <c r="H103" s="2"/>
      <c r="I103" s="2"/>
      <c r="J103" s="2"/>
      <c r="K103" s="2"/>
      <c r="L103" s="2"/>
    </row>
    <row r="104" spans="1:12" ht="15.75" customHeight="1">
      <c r="A104" s="2"/>
      <c r="B104" s="2"/>
      <c r="C104" s="2"/>
      <c r="D104" s="2"/>
      <c r="E104" s="2"/>
      <c r="F104" s="2"/>
      <c r="G104" s="2"/>
      <c r="H104" s="2"/>
      <c r="I104" s="2"/>
      <c r="J104" s="2"/>
      <c r="K104" s="2"/>
      <c r="L104" s="2"/>
    </row>
    <row r="105" spans="1:12" ht="15.75" customHeight="1">
      <c r="A105" s="2"/>
      <c r="B105" s="2"/>
      <c r="C105" s="2"/>
      <c r="D105" s="2"/>
      <c r="E105" s="2"/>
      <c r="F105" s="2"/>
      <c r="G105" s="2"/>
      <c r="H105" s="2"/>
      <c r="I105" s="2"/>
      <c r="J105" s="2"/>
      <c r="K105" s="2"/>
      <c r="L105" s="2"/>
    </row>
    <row r="106" spans="1:12" ht="15.75" customHeight="1">
      <c r="A106" s="2"/>
      <c r="B106" s="2"/>
      <c r="C106" s="2"/>
      <c r="D106" s="2"/>
      <c r="E106" s="2"/>
      <c r="F106" s="2"/>
      <c r="G106" s="2"/>
      <c r="H106" s="2"/>
      <c r="I106" s="2"/>
      <c r="J106" s="2"/>
      <c r="K106" s="2"/>
      <c r="L106" s="2"/>
    </row>
    <row r="107" spans="1:12" ht="15.75" customHeight="1">
      <c r="A107" s="2"/>
      <c r="B107" s="2"/>
      <c r="C107" s="2"/>
      <c r="D107" s="2"/>
      <c r="E107" s="2"/>
      <c r="F107" s="2"/>
      <c r="G107" s="2"/>
      <c r="H107" s="2"/>
      <c r="I107" s="2"/>
      <c r="J107" s="2"/>
      <c r="K107" s="2"/>
      <c r="L107" s="2"/>
    </row>
    <row r="108" spans="1:12" ht="15.75" customHeight="1">
      <c r="A108" s="2"/>
      <c r="B108" s="2"/>
      <c r="C108" s="2"/>
      <c r="D108" s="2"/>
      <c r="E108" s="2"/>
      <c r="F108" s="2"/>
      <c r="G108" s="2"/>
      <c r="H108" s="2"/>
      <c r="I108" s="2"/>
      <c r="J108" s="2"/>
      <c r="K108" s="2"/>
      <c r="L108" s="2"/>
    </row>
    <row r="109" spans="1:12" ht="15.75" customHeight="1">
      <c r="A109" s="2"/>
      <c r="B109" s="2"/>
      <c r="C109" s="2"/>
      <c r="D109" s="2"/>
      <c r="E109" s="2"/>
      <c r="F109" s="2"/>
      <c r="G109" s="2"/>
      <c r="H109" s="2"/>
      <c r="I109" s="2"/>
      <c r="J109" s="2"/>
      <c r="K109" s="2"/>
      <c r="L109" s="2"/>
    </row>
    <row r="110" spans="1:12" ht="15.75" customHeight="1">
      <c r="A110" s="2"/>
      <c r="B110" s="2"/>
      <c r="C110" s="2"/>
      <c r="D110" s="2"/>
      <c r="E110" s="2"/>
      <c r="F110" s="2"/>
      <c r="G110" s="2"/>
      <c r="H110" s="2"/>
      <c r="I110" s="2"/>
      <c r="J110" s="2"/>
      <c r="K110" s="2"/>
      <c r="L110" s="2"/>
    </row>
    <row r="111" spans="1:12" ht="15.75" customHeight="1">
      <c r="A111" s="2"/>
      <c r="B111" s="2"/>
      <c r="C111" s="2"/>
      <c r="D111" s="2"/>
      <c r="E111" s="2"/>
      <c r="F111" s="2"/>
      <c r="G111" s="2"/>
      <c r="H111" s="2"/>
      <c r="I111" s="2"/>
      <c r="J111" s="2"/>
      <c r="K111" s="2"/>
      <c r="L111" s="2"/>
    </row>
    <row r="112" spans="1:12" ht="15.75" customHeight="1">
      <c r="A112" s="2"/>
      <c r="B112" s="2"/>
      <c r="C112" s="2"/>
      <c r="D112" s="2"/>
      <c r="E112" s="2"/>
      <c r="F112" s="2"/>
      <c r="G112" s="2"/>
      <c r="H112" s="2"/>
      <c r="I112" s="2"/>
      <c r="J112" s="2"/>
      <c r="K112" s="2"/>
      <c r="L112" s="2"/>
    </row>
    <row r="113" spans="1:12" ht="15.75" customHeight="1">
      <c r="A113" s="2"/>
      <c r="B113" s="2"/>
      <c r="C113" s="2"/>
      <c r="D113" s="2"/>
      <c r="E113" s="2"/>
      <c r="F113" s="2"/>
      <c r="G113" s="2"/>
      <c r="H113" s="2"/>
      <c r="I113" s="2"/>
      <c r="J113" s="2"/>
      <c r="K113" s="2"/>
      <c r="L113" s="2"/>
    </row>
    <row r="114" spans="1:12" ht="15.75" customHeight="1">
      <c r="A114" s="2"/>
      <c r="B114" s="2"/>
      <c r="C114" s="2"/>
      <c r="D114" s="2"/>
      <c r="E114" s="2"/>
      <c r="F114" s="2"/>
      <c r="G114" s="2"/>
      <c r="H114" s="2"/>
      <c r="I114" s="2"/>
      <c r="J114" s="2"/>
      <c r="K114" s="2"/>
      <c r="L114" s="2"/>
    </row>
    <row r="115" spans="1:12" ht="15.75" customHeight="1">
      <c r="A115" s="2"/>
      <c r="B115" s="2"/>
      <c r="C115" s="2"/>
      <c r="D115" s="2"/>
      <c r="E115" s="2"/>
      <c r="F115" s="2"/>
      <c r="G115" s="2"/>
      <c r="H115" s="2"/>
      <c r="I115" s="2"/>
      <c r="J115" s="2"/>
      <c r="K115" s="2"/>
      <c r="L115" s="2"/>
    </row>
    <row r="116" spans="1:12" ht="15.75" customHeight="1">
      <c r="A116" s="2"/>
      <c r="B116" s="2"/>
      <c r="C116" s="2"/>
      <c r="D116" s="2"/>
      <c r="E116" s="2"/>
      <c r="F116" s="2"/>
      <c r="G116" s="2"/>
      <c r="H116" s="2"/>
      <c r="I116" s="2"/>
      <c r="J116" s="2"/>
      <c r="K116" s="2"/>
      <c r="L116" s="2"/>
    </row>
    <row r="117" spans="1:12" ht="15.75" customHeight="1">
      <c r="A117" s="2"/>
      <c r="B117" s="2"/>
      <c r="C117" s="2"/>
      <c r="D117" s="2"/>
      <c r="E117" s="2"/>
      <c r="F117" s="2"/>
      <c r="G117" s="2"/>
      <c r="H117" s="2"/>
      <c r="I117" s="2"/>
      <c r="J117" s="2"/>
      <c r="K117" s="2"/>
      <c r="L117" s="2"/>
    </row>
    <row r="118" spans="1:12" ht="15.75" customHeight="1">
      <c r="A118" s="2"/>
      <c r="B118" s="2"/>
      <c r="C118" s="2"/>
      <c r="D118" s="2"/>
      <c r="E118" s="2"/>
      <c r="F118" s="2"/>
      <c r="G118" s="2"/>
      <c r="H118" s="2"/>
      <c r="I118" s="2"/>
      <c r="J118" s="2"/>
      <c r="K118" s="2"/>
      <c r="L118" s="2"/>
    </row>
    <row r="119" spans="1:12" ht="15.75" customHeight="1">
      <c r="A119" s="2"/>
      <c r="B119" s="2"/>
      <c r="C119" s="2"/>
      <c r="D119" s="2"/>
      <c r="E119" s="2"/>
      <c r="F119" s="2"/>
      <c r="G119" s="2"/>
      <c r="H119" s="2"/>
      <c r="I119" s="2"/>
      <c r="J119" s="2"/>
      <c r="K119" s="2"/>
      <c r="L119" s="2"/>
    </row>
    <row r="120" spans="1:12" ht="15.75" customHeight="1">
      <c r="A120" s="2"/>
      <c r="B120" s="2"/>
      <c r="C120" s="2"/>
      <c r="D120" s="2"/>
      <c r="E120" s="2"/>
      <c r="F120" s="2"/>
      <c r="G120" s="2"/>
      <c r="H120" s="2"/>
      <c r="I120" s="2"/>
      <c r="J120" s="2"/>
      <c r="K120" s="2"/>
      <c r="L120" s="2"/>
    </row>
    <row r="121" spans="1:12" ht="15.75" customHeight="1">
      <c r="A121" s="2"/>
      <c r="B121" s="2"/>
      <c r="C121" s="2"/>
      <c r="D121" s="2"/>
      <c r="E121" s="2"/>
      <c r="F121" s="2"/>
      <c r="G121" s="2"/>
      <c r="H121" s="2"/>
      <c r="I121" s="2"/>
      <c r="J121" s="2"/>
      <c r="K121" s="2"/>
      <c r="L121" s="2"/>
    </row>
    <row r="122" spans="1:12" ht="15.75" customHeight="1">
      <c r="A122" s="2"/>
      <c r="B122" s="2"/>
      <c r="C122" s="2"/>
      <c r="D122" s="2"/>
      <c r="E122" s="2"/>
      <c r="F122" s="2"/>
      <c r="G122" s="2"/>
      <c r="H122" s="2"/>
      <c r="I122" s="2"/>
      <c r="J122" s="2"/>
      <c r="K122" s="2"/>
      <c r="L122" s="2"/>
    </row>
    <row r="123" spans="1:12" ht="15.75" customHeight="1">
      <c r="A123" s="2"/>
      <c r="B123" s="2"/>
      <c r="C123" s="2"/>
      <c r="D123" s="2"/>
      <c r="E123" s="2"/>
      <c r="F123" s="2"/>
      <c r="G123" s="2"/>
      <c r="H123" s="2"/>
      <c r="I123" s="2"/>
      <c r="J123" s="2"/>
      <c r="K123" s="2"/>
      <c r="L123" s="2"/>
    </row>
    <row r="124" spans="1:12" ht="15.75" customHeight="1">
      <c r="A124" s="2"/>
      <c r="B124" s="2"/>
      <c r="C124" s="2"/>
      <c r="D124" s="2"/>
      <c r="E124" s="2"/>
      <c r="F124" s="2"/>
      <c r="G124" s="2"/>
      <c r="H124" s="2"/>
      <c r="I124" s="2"/>
      <c r="J124" s="2"/>
      <c r="K124" s="2"/>
      <c r="L124" s="2"/>
    </row>
    <row r="125" spans="1:12" ht="15.75" customHeight="1">
      <c r="A125" s="2"/>
      <c r="B125" s="2"/>
      <c r="C125" s="2"/>
      <c r="D125" s="2"/>
      <c r="E125" s="2"/>
      <c r="F125" s="2"/>
      <c r="G125" s="2"/>
      <c r="H125" s="2"/>
      <c r="I125" s="2"/>
      <c r="J125" s="2"/>
      <c r="K125" s="2"/>
      <c r="L125" s="2"/>
    </row>
    <row r="126" spans="1:12" ht="15.75" customHeight="1">
      <c r="A126" s="2"/>
      <c r="B126" s="2"/>
      <c r="C126" s="2"/>
      <c r="D126" s="2"/>
      <c r="E126" s="2"/>
      <c r="F126" s="2"/>
      <c r="G126" s="2"/>
      <c r="H126" s="2"/>
      <c r="I126" s="2"/>
      <c r="J126" s="2"/>
      <c r="K126" s="2"/>
      <c r="L126" s="2"/>
    </row>
    <row r="127" spans="1:12" ht="15.75" customHeight="1">
      <c r="A127" s="2"/>
      <c r="B127" s="2"/>
      <c r="C127" s="2"/>
      <c r="D127" s="2"/>
      <c r="E127" s="2"/>
      <c r="F127" s="2"/>
      <c r="G127" s="2"/>
      <c r="H127" s="2"/>
      <c r="I127" s="2"/>
      <c r="J127" s="2"/>
      <c r="K127" s="2"/>
      <c r="L127" s="2"/>
    </row>
    <row r="128" spans="1:12" ht="15.75" customHeight="1">
      <c r="A128" s="2"/>
      <c r="B128" s="2"/>
      <c r="C128" s="2"/>
      <c r="D128" s="2"/>
      <c r="E128" s="2"/>
      <c r="F128" s="2"/>
      <c r="G128" s="2"/>
      <c r="H128" s="2"/>
      <c r="I128" s="2"/>
      <c r="J128" s="2"/>
      <c r="K128" s="2"/>
      <c r="L128" s="2"/>
    </row>
    <row r="129" spans="1:12" ht="15.75" customHeight="1">
      <c r="A129" s="2"/>
      <c r="B129" s="2"/>
      <c r="C129" s="2"/>
      <c r="D129" s="2"/>
      <c r="E129" s="2"/>
      <c r="F129" s="2"/>
      <c r="G129" s="2"/>
      <c r="H129" s="2"/>
      <c r="I129" s="2"/>
      <c r="J129" s="2"/>
      <c r="K129" s="2"/>
      <c r="L129" s="2"/>
    </row>
    <row r="130" spans="1:12" ht="15.75" customHeight="1">
      <c r="A130" s="2"/>
      <c r="B130" s="2"/>
      <c r="C130" s="2"/>
      <c r="D130" s="2"/>
      <c r="E130" s="2"/>
      <c r="F130" s="2"/>
      <c r="G130" s="2"/>
      <c r="H130" s="2"/>
      <c r="I130" s="2"/>
      <c r="J130" s="2"/>
      <c r="K130" s="2"/>
      <c r="L130" s="2"/>
    </row>
    <row r="131" spans="1:12" ht="15.75" customHeight="1">
      <c r="A131" s="2"/>
      <c r="B131" s="2"/>
      <c r="C131" s="2"/>
      <c r="D131" s="2"/>
      <c r="E131" s="2"/>
      <c r="F131" s="2"/>
      <c r="G131" s="2"/>
      <c r="H131" s="2"/>
      <c r="I131" s="2"/>
      <c r="J131" s="2"/>
      <c r="K131" s="2"/>
      <c r="L131" s="2"/>
    </row>
    <row r="132" spans="1:12" ht="15.75" customHeight="1">
      <c r="A132" s="2"/>
      <c r="B132" s="2"/>
      <c r="C132" s="2"/>
      <c r="D132" s="2"/>
      <c r="E132" s="2"/>
      <c r="F132" s="2"/>
      <c r="G132" s="2"/>
      <c r="H132" s="2"/>
      <c r="I132" s="2"/>
      <c r="J132" s="2"/>
      <c r="K132" s="2"/>
      <c r="L132" s="2"/>
    </row>
    <row r="133" spans="1:12" ht="15.75" customHeight="1">
      <c r="A133" s="2"/>
      <c r="B133" s="2"/>
      <c r="C133" s="2"/>
      <c r="D133" s="2"/>
      <c r="E133" s="2"/>
      <c r="F133" s="2"/>
      <c r="G133" s="2"/>
      <c r="H133" s="2"/>
      <c r="I133" s="2"/>
      <c r="J133" s="2"/>
      <c r="K133" s="2"/>
      <c r="L133" s="2"/>
    </row>
    <row r="134" spans="1:12" ht="15.75" customHeight="1">
      <c r="A134" s="2"/>
      <c r="B134" s="2"/>
      <c r="C134" s="2"/>
      <c r="D134" s="2"/>
      <c r="E134" s="2"/>
      <c r="F134" s="2"/>
      <c r="G134" s="2"/>
      <c r="H134" s="2"/>
      <c r="I134" s="2"/>
      <c r="J134" s="2"/>
      <c r="K134" s="2"/>
      <c r="L134" s="2"/>
    </row>
    <row r="135" spans="1:12" ht="15.75" customHeight="1">
      <c r="A135" s="2"/>
      <c r="B135" s="2"/>
      <c r="C135" s="2"/>
      <c r="D135" s="2"/>
      <c r="E135" s="2"/>
      <c r="F135" s="2"/>
      <c r="G135" s="2"/>
      <c r="H135" s="2"/>
      <c r="I135" s="2"/>
      <c r="J135" s="2"/>
      <c r="K135" s="2"/>
      <c r="L135" s="2"/>
    </row>
    <row r="136" spans="1:12" ht="15.75" customHeight="1">
      <c r="A136" s="2"/>
      <c r="B136" s="2"/>
      <c r="C136" s="2"/>
      <c r="D136" s="2"/>
      <c r="E136" s="2"/>
      <c r="F136" s="2"/>
      <c r="G136" s="2"/>
      <c r="H136" s="2"/>
      <c r="I136" s="2"/>
      <c r="J136" s="2"/>
      <c r="K136" s="2"/>
      <c r="L136" s="2"/>
    </row>
    <row r="137" spans="1:12" ht="15.75" customHeight="1">
      <c r="A137" s="2"/>
      <c r="B137" s="2"/>
      <c r="C137" s="2"/>
      <c r="D137" s="2"/>
      <c r="E137" s="2"/>
      <c r="F137" s="2"/>
      <c r="G137" s="2"/>
      <c r="H137" s="2"/>
      <c r="I137" s="2"/>
      <c r="J137" s="2"/>
      <c r="K137" s="2"/>
      <c r="L137" s="2"/>
    </row>
    <row r="138" spans="1:12" ht="15.75" customHeight="1">
      <c r="A138" s="2"/>
      <c r="B138" s="2"/>
      <c r="C138" s="2"/>
      <c r="D138" s="2"/>
      <c r="E138" s="2"/>
      <c r="F138" s="2"/>
      <c r="G138" s="2"/>
      <c r="H138" s="2"/>
      <c r="I138" s="2"/>
      <c r="J138" s="2"/>
      <c r="K138" s="2"/>
      <c r="L138" s="2"/>
    </row>
    <row r="139" spans="1:12" ht="15.75" customHeight="1">
      <c r="A139" s="2"/>
      <c r="B139" s="2"/>
      <c r="C139" s="2"/>
      <c r="D139" s="2"/>
      <c r="E139" s="2"/>
      <c r="F139" s="2"/>
      <c r="G139" s="2"/>
      <c r="H139" s="2"/>
      <c r="I139" s="2"/>
      <c r="J139" s="2"/>
      <c r="K139" s="2"/>
      <c r="L139" s="2"/>
    </row>
    <row r="140" spans="1:12" ht="15.75" customHeight="1">
      <c r="A140" s="2"/>
      <c r="B140" s="2"/>
      <c r="C140" s="2"/>
      <c r="D140" s="2"/>
      <c r="E140" s="2"/>
      <c r="F140" s="2"/>
      <c r="G140" s="2"/>
      <c r="H140" s="2"/>
      <c r="I140" s="2"/>
      <c r="J140" s="2"/>
      <c r="K140" s="2"/>
      <c r="L140" s="2"/>
    </row>
    <row r="141" spans="1:12" ht="15.75" customHeight="1">
      <c r="A141" s="2"/>
      <c r="B141" s="2"/>
      <c r="C141" s="2"/>
      <c r="D141" s="2"/>
      <c r="E141" s="2"/>
      <c r="F141" s="2"/>
      <c r="G141" s="2"/>
      <c r="H141" s="2"/>
      <c r="I141" s="2"/>
      <c r="J141" s="2"/>
      <c r="K141" s="2"/>
      <c r="L141" s="2"/>
    </row>
    <row r="142" spans="1:12" ht="15.75" customHeight="1">
      <c r="A142" s="2"/>
      <c r="B142" s="2"/>
      <c r="C142" s="2"/>
      <c r="D142" s="2"/>
      <c r="E142" s="2"/>
      <c r="F142" s="2"/>
      <c r="G142" s="2"/>
      <c r="H142" s="2"/>
      <c r="I142" s="2"/>
      <c r="J142" s="2"/>
      <c r="K142" s="2"/>
      <c r="L142" s="2"/>
    </row>
    <row r="143" spans="1:12" ht="15.75" customHeight="1">
      <c r="A143" s="2"/>
      <c r="B143" s="2"/>
      <c r="C143" s="2"/>
      <c r="D143" s="2"/>
      <c r="E143" s="2"/>
      <c r="F143" s="2"/>
      <c r="G143" s="2"/>
      <c r="H143" s="2"/>
      <c r="I143" s="2"/>
      <c r="J143" s="2"/>
      <c r="K143" s="2"/>
      <c r="L143" s="2"/>
    </row>
    <row r="144" spans="1:12" ht="15.75" customHeight="1">
      <c r="A144" s="2"/>
      <c r="B144" s="2"/>
      <c r="C144" s="2"/>
      <c r="D144" s="2"/>
      <c r="E144" s="2"/>
      <c r="F144" s="2"/>
      <c r="G144" s="2"/>
      <c r="H144" s="2"/>
      <c r="I144" s="2"/>
      <c r="J144" s="2"/>
      <c r="K144" s="2"/>
      <c r="L144" s="2"/>
    </row>
    <row r="145" spans="1:12" ht="15.75" customHeight="1">
      <c r="A145" s="2"/>
      <c r="B145" s="2"/>
      <c r="C145" s="2"/>
      <c r="D145" s="2"/>
      <c r="E145" s="2"/>
      <c r="F145" s="2"/>
      <c r="G145" s="2"/>
      <c r="H145" s="2"/>
      <c r="I145" s="2"/>
      <c r="J145" s="2"/>
      <c r="K145" s="2"/>
      <c r="L145" s="2"/>
    </row>
    <row r="146" spans="1:12" ht="15.75" customHeight="1">
      <c r="A146" s="2"/>
      <c r="B146" s="2"/>
      <c r="C146" s="2"/>
      <c r="D146" s="2"/>
      <c r="E146" s="2"/>
      <c r="F146" s="2"/>
      <c r="G146" s="2"/>
      <c r="H146" s="2"/>
      <c r="I146" s="2"/>
      <c r="J146" s="2"/>
      <c r="K146" s="2"/>
      <c r="L146" s="2"/>
    </row>
    <row r="147" spans="1:12" ht="15.75" customHeight="1">
      <c r="A147" s="2"/>
      <c r="B147" s="2"/>
      <c r="C147" s="2"/>
      <c r="D147" s="2"/>
      <c r="E147" s="2"/>
      <c r="F147" s="2"/>
      <c r="G147" s="2"/>
      <c r="H147" s="2"/>
      <c r="I147" s="2"/>
      <c r="J147" s="2"/>
      <c r="K147" s="2"/>
      <c r="L147" s="2"/>
    </row>
    <row r="148" spans="1:12" ht="15.75" customHeight="1">
      <c r="A148" s="2"/>
      <c r="B148" s="2"/>
      <c r="C148" s="2"/>
      <c r="D148" s="2"/>
      <c r="E148" s="2"/>
      <c r="F148" s="2"/>
      <c r="G148" s="2"/>
      <c r="H148" s="2"/>
      <c r="I148" s="2"/>
      <c r="J148" s="2"/>
      <c r="K148" s="2"/>
      <c r="L148" s="2"/>
    </row>
    <row r="149" spans="1:12" ht="15.75" customHeight="1">
      <c r="A149" s="2"/>
      <c r="B149" s="2"/>
      <c r="C149" s="2"/>
      <c r="D149" s="2"/>
      <c r="E149" s="2"/>
      <c r="F149" s="2"/>
      <c r="G149" s="2"/>
      <c r="H149" s="2"/>
      <c r="I149" s="2"/>
      <c r="J149" s="2"/>
      <c r="K149" s="2"/>
      <c r="L149" s="2"/>
    </row>
    <row r="150" spans="1:12" ht="15.75" customHeight="1">
      <c r="A150" s="2"/>
      <c r="B150" s="2"/>
      <c r="C150" s="2"/>
      <c r="D150" s="2"/>
      <c r="E150" s="2"/>
      <c r="F150" s="2"/>
      <c r="G150" s="2"/>
      <c r="H150" s="2"/>
      <c r="I150" s="2"/>
      <c r="J150" s="2"/>
      <c r="K150" s="2"/>
      <c r="L150" s="2"/>
    </row>
    <row r="151" spans="1:12" ht="15.75" customHeight="1">
      <c r="A151" s="2"/>
      <c r="B151" s="2"/>
      <c r="C151" s="2"/>
      <c r="D151" s="2"/>
      <c r="E151" s="2"/>
      <c r="F151" s="2"/>
      <c r="G151" s="2"/>
      <c r="H151" s="2"/>
      <c r="I151" s="2"/>
      <c r="J151" s="2"/>
      <c r="K151" s="2"/>
      <c r="L151" s="2"/>
    </row>
    <row r="152" spans="1:12" ht="15.75" customHeight="1">
      <c r="A152" s="2"/>
      <c r="B152" s="2"/>
      <c r="C152" s="2"/>
      <c r="D152" s="2"/>
      <c r="E152" s="2"/>
      <c r="F152" s="2"/>
      <c r="G152" s="2"/>
      <c r="H152" s="2"/>
      <c r="I152" s="2"/>
      <c r="J152" s="2"/>
      <c r="K152" s="2"/>
      <c r="L152" s="2"/>
    </row>
    <row r="153" spans="1:12" ht="15.75" customHeight="1">
      <c r="A153" s="2"/>
      <c r="B153" s="2"/>
      <c r="C153" s="2"/>
      <c r="D153" s="2"/>
      <c r="E153" s="2"/>
      <c r="F153" s="2"/>
      <c r="G153" s="2"/>
      <c r="H153" s="2"/>
      <c r="I153" s="2"/>
      <c r="J153" s="2"/>
      <c r="K153" s="2"/>
      <c r="L153" s="2"/>
    </row>
    <row r="154" spans="1:12" ht="15.75" customHeight="1">
      <c r="A154" s="2"/>
      <c r="B154" s="2"/>
      <c r="C154" s="2"/>
      <c r="D154" s="2"/>
      <c r="E154" s="2"/>
      <c r="F154" s="2"/>
      <c r="G154" s="2"/>
      <c r="H154" s="2"/>
      <c r="I154" s="2"/>
      <c r="J154" s="2"/>
      <c r="K154" s="2"/>
      <c r="L154" s="2"/>
    </row>
    <row r="155" spans="1:12" ht="15.75" customHeight="1">
      <c r="A155" s="2"/>
      <c r="B155" s="2"/>
      <c r="C155" s="2"/>
      <c r="D155" s="2"/>
      <c r="E155" s="2"/>
      <c r="F155" s="2"/>
      <c r="G155" s="2"/>
      <c r="H155" s="2"/>
      <c r="I155" s="2"/>
      <c r="J155" s="2"/>
      <c r="K155" s="2"/>
      <c r="L155" s="2"/>
    </row>
    <row r="156" spans="1:12" ht="15.75" customHeight="1">
      <c r="A156" s="2"/>
      <c r="B156" s="2"/>
      <c r="C156" s="2"/>
      <c r="D156" s="2"/>
      <c r="E156" s="2"/>
      <c r="F156" s="2"/>
      <c r="G156" s="2"/>
      <c r="H156" s="2"/>
      <c r="I156" s="2"/>
      <c r="J156" s="2"/>
      <c r="K156" s="2"/>
      <c r="L156" s="2"/>
    </row>
    <row r="157" spans="1:12" ht="15.75" customHeight="1">
      <c r="A157" s="2"/>
      <c r="B157" s="2"/>
      <c r="C157" s="2"/>
      <c r="D157" s="2"/>
      <c r="E157" s="2"/>
      <c r="F157" s="2"/>
      <c r="G157" s="2"/>
      <c r="H157" s="2"/>
      <c r="I157" s="2"/>
      <c r="J157" s="2"/>
      <c r="K157" s="2"/>
      <c r="L157" s="2"/>
    </row>
    <row r="158" spans="1:12" ht="15.75" customHeight="1">
      <c r="A158" s="2"/>
      <c r="B158" s="2"/>
      <c r="C158" s="2"/>
      <c r="D158" s="2"/>
      <c r="E158" s="2"/>
      <c r="F158" s="2"/>
      <c r="G158" s="2"/>
      <c r="H158" s="2"/>
      <c r="I158" s="2"/>
      <c r="J158" s="2"/>
      <c r="K158" s="2"/>
      <c r="L158" s="2"/>
    </row>
    <row r="159" spans="1:12" ht="15.75" customHeight="1">
      <c r="A159" s="2"/>
      <c r="B159" s="2"/>
      <c r="C159" s="2"/>
      <c r="D159" s="2"/>
      <c r="E159" s="2"/>
      <c r="F159" s="2"/>
      <c r="G159" s="2"/>
      <c r="H159" s="2"/>
      <c r="I159" s="2"/>
      <c r="J159" s="2"/>
      <c r="K159" s="2"/>
      <c r="L159" s="2"/>
    </row>
    <row r="160" spans="1:12" ht="15.75" customHeight="1">
      <c r="A160" s="2"/>
      <c r="B160" s="2"/>
      <c r="C160" s="2"/>
      <c r="D160" s="2"/>
      <c r="E160" s="2"/>
      <c r="F160" s="2"/>
      <c r="G160" s="2"/>
      <c r="H160" s="2"/>
      <c r="I160" s="2"/>
      <c r="J160" s="2"/>
      <c r="K160" s="2"/>
      <c r="L160" s="2"/>
    </row>
    <row r="161" spans="1:12" ht="15.75" customHeight="1">
      <c r="A161" s="2"/>
      <c r="B161" s="2"/>
      <c r="C161" s="2"/>
      <c r="D161" s="2"/>
      <c r="E161" s="2"/>
      <c r="F161" s="2"/>
      <c r="G161" s="2"/>
      <c r="H161" s="2"/>
      <c r="I161" s="2"/>
      <c r="J161" s="2"/>
      <c r="K161" s="2"/>
      <c r="L161" s="2"/>
    </row>
    <row r="162" spans="1:12" ht="15.75" customHeight="1">
      <c r="A162" s="2"/>
      <c r="B162" s="2"/>
      <c r="C162" s="2"/>
      <c r="D162" s="2"/>
      <c r="E162" s="2"/>
      <c r="F162" s="2"/>
      <c r="G162" s="2"/>
      <c r="H162" s="2"/>
      <c r="I162" s="2"/>
      <c r="J162" s="2"/>
      <c r="K162" s="2"/>
      <c r="L162" s="2"/>
    </row>
    <row r="163" spans="1:12" ht="15.75" customHeight="1">
      <c r="A163" s="2"/>
      <c r="B163" s="2"/>
      <c r="C163" s="2"/>
      <c r="D163" s="2"/>
      <c r="E163" s="2"/>
      <c r="F163" s="2"/>
      <c r="G163" s="2"/>
      <c r="H163" s="2"/>
      <c r="I163" s="2"/>
      <c r="J163" s="2"/>
      <c r="K163" s="2"/>
      <c r="L163" s="2"/>
    </row>
    <row r="164" spans="1:12" ht="15.75" customHeight="1">
      <c r="A164" s="2"/>
      <c r="B164" s="2"/>
      <c r="C164" s="2"/>
      <c r="D164" s="2"/>
      <c r="E164" s="2"/>
      <c r="F164" s="2"/>
      <c r="G164" s="2"/>
      <c r="H164" s="2"/>
      <c r="I164" s="2"/>
      <c r="J164" s="2"/>
      <c r="K164" s="2"/>
      <c r="L164" s="2"/>
    </row>
    <row r="165" spans="1:12" ht="15.75" customHeight="1">
      <c r="A165" s="2"/>
      <c r="B165" s="2"/>
      <c r="C165" s="2"/>
      <c r="D165" s="2"/>
      <c r="E165" s="2"/>
      <c r="F165" s="2"/>
      <c r="G165" s="2"/>
      <c r="H165" s="2"/>
      <c r="I165" s="2"/>
      <c r="J165" s="2"/>
      <c r="K165" s="2"/>
      <c r="L165" s="2"/>
    </row>
    <row r="166" spans="1:12" ht="15.75" customHeight="1">
      <c r="A166" s="2"/>
      <c r="B166" s="2"/>
      <c r="C166" s="2"/>
      <c r="D166" s="2"/>
      <c r="E166" s="2"/>
      <c r="F166" s="2"/>
      <c r="G166" s="2"/>
      <c r="H166" s="2"/>
      <c r="I166" s="2"/>
      <c r="J166" s="2"/>
      <c r="K166" s="2"/>
      <c r="L166" s="2"/>
    </row>
    <row r="167" spans="1:12" ht="15.75" customHeight="1">
      <c r="A167" s="2"/>
      <c r="B167" s="2"/>
      <c r="C167" s="2"/>
      <c r="D167" s="2"/>
      <c r="E167" s="2"/>
      <c r="F167" s="2"/>
      <c r="G167" s="2"/>
      <c r="H167" s="2"/>
      <c r="I167" s="2"/>
      <c r="J167" s="2"/>
      <c r="K167" s="2"/>
      <c r="L167" s="2"/>
    </row>
    <row r="168" spans="1:12" ht="15.75" customHeight="1">
      <c r="A168" s="2"/>
      <c r="B168" s="2"/>
      <c r="C168" s="2"/>
      <c r="D168" s="2"/>
      <c r="E168" s="2"/>
      <c r="F168" s="2"/>
      <c r="G168" s="2"/>
      <c r="H168" s="2"/>
      <c r="I168" s="2"/>
      <c r="J168" s="2"/>
      <c r="K168" s="2"/>
      <c r="L168" s="2"/>
    </row>
    <row r="169" spans="1:12" ht="15.75" customHeight="1">
      <c r="A169" s="2"/>
      <c r="B169" s="2"/>
      <c r="C169" s="2"/>
      <c r="D169" s="2"/>
      <c r="E169" s="2"/>
      <c r="F169" s="2"/>
      <c r="G169" s="2"/>
      <c r="H169" s="2"/>
      <c r="I169" s="2"/>
      <c r="J169" s="2"/>
      <c r="K169" s="2"/>
      <c r="L169" s="2"/>
    </row>
    <row r="170" spans="1:12" ht="15.75" customHeight="1">
      <c r="A170" s="2"/>
      <c r="B170" s="2"/>
      <c r="C170" s="2"/>
      <c r="D170" s="2"/>
      <c r="E170" s="2"/>
      <c r="F170" s="2"/>
      <c r="G170" s="2"/>
      <c r="H170" s="2"/>
      <c r="I170" s="2"/>
      <c r="J170" s="2"/>
      <c r="K170" s="2"/>
      <c r="L170" s="2"/>
    </row>
    <row r="171" spans="1:12" ht="15.75" customHeight="1">
      <c r="A171" s="2"/>
      <c r="B171" s="2"/>
      <c r="C171" s="2"/>
      <c r="D171" s="2"/>
      <c r="E171" s="2"/>
      <c r="F171" s="2"/>
      <c r="G171" s="2"/>
      <c r="H171" s="2"/>
      <c r="I171" s="2"/>
      <c r="J171" s="2"/>
      <c r="K171" s="2"/>
      <c r="L171" s="2"/>
    </row>
    <row r="172" spans="1:12" ht="15.75" customHeight="1">
      <c r="A172" s="2"/>
      <c r="B172" s="2"/>
      <c r="C172" s="2"/>
      <c r="D172" s="2"/>
      <c r="E172" s="2"/>
      <c r="F172" s="2"/>
      <c r="G172" s="2"/>
      <c r="H172" s="2"/>
      <c r="I172" s="2"/>
      <c r="J172" s="2"/>
      <c r="K172" s="2"/>
      <c r="L172" s="2"/>
    </row>
    <row r="173" spans="1:12" ht="15.75" customHeight="1">
      <c r="A173" s="2"/>
      <c r="B173" s="2"/>
      <c r="C173" s="2"/>
      <c r="D173" s="2"/>
      <c r="E173" s="2"/>
      <c r="F173" s="2"/>
      <c r="G173" s="2"/>
      <c r="H173" s="2"/>
      <c r="I173" s="2"/>
      <c r="J173" s="2"/>
      <c r="K173" s="2"/>
      <c r="L173" s="2"/>
    </row>
    <row r="174" spans="1:12" ht="15.75" customHeight="1">
      <c r="A174" s="2"/>
      <c r="B174" s="2"/>
      <c r="C174" s="2"/>
      <c r="D174" s="2"/>
      <c r="E174" s="2"/>
      <c r="F174" s="2"/>
      <c r="G174" s="2"/>
      <c r="H174" s="2"/>
      <c r="I174" s="2"/>
      <c r="J174" s="2"/>
      <c r="K174" s="2"/>
      <c r="L174" s="2"/>
    </row>
    <row r="175" spans="1:12" ht="15.75" customHeight="1">
      <c r="A175" s="2"/>
      <c r="B175" s="2"/>
      <c r="C175" s="2"/>
      <c r="D175" s="2"/>
      <c r="E175" s="2"/>
      <c r="F175" s="2"/>
      <c r="G175" s="2"/>
      <c r="H175" s="2"/>
      <c r="I175" s="2"/>
      <c r="J175" s="2"/>
      <c r="K175" s="2"/>
      <c r="L175" s="2"/>
    </row>
    <row r="176" spans="1:12" ht="15.75" customHeight="1">
      <c r="A176" s="2"/>
      <c r="B176" s="2"/>
      <c r="C176" s="2"/>
      <c r="D176" s="2"/>
      <c r="E176" s="2"/>
      <c r="F176" s="2"/>
      <c r="G176" s="2"/>
      <c r="H176" s="2"/>
      <c r="I176" s="2"/>
      <c r="J176" s="2"/>
      <c r="K176" s="2"/>
      <c r="L176" s="2"/>
    </row>
    <row r="177" spans="1:12" ht="15.75" customHeight="1">
      <c r="A177" s="2"/>
      <c r="B177" s="2"/>
      <c r="C177" s="2"/>
      <c r="D177" s="2"/>
      <c r="E177" s="2"/>
      <c r="F177" s="2"/>
      <c r="G177" s="2"/>
      <c r="H177" s="2"/>
      <c r="I177" s="2"/>
      <c r="J177" s="2"/>
      <c r="K177" s="2"/>
      <c r="L177" s="2"/>
    </row>
    <row r="178" spans="1:12" ht="15.75" customHeight="1">
      <c r="A178" s="2"/>
      <c r="B178" s="2"/>
      <c r="C178" s="2"/>
      <c r="D178" s="2"/>
      <c r="E178" s="2"/>
      <c r="F178" s="2"/>
      <c r="G178" s="2"/>
      <c r="H178" s="2"/>
      <c r="I178" s="2"/>
      <c r="J178" s="2"/>
      <c r="K178" s="2"/>
      <c r="L178" s="2"/>
    </row>
    <row r="179" spans="1:12" ht="15.75" customHeight="1">
      <c r="A179" s="2"/>
      <c r="B179" s="2"/>
      <c r="C179" s="2"/>
      <c r="D179" s="2"/>
      <c r="E179" s="2"/>
      <c r="F179" s="2"/>
      <c r="G179" s="2"/>
      <c r="H179" s="2"/>
      <c r="I179" s="2"/>
      <c r="J179" s="2"/>
      <c r="K179" s="2"/>
      <c r="L179" s="2"/>
    </row>
    <row r="180" spans="1:12" ht="15.75" customHeight="1">
      <c r="A180" s="2"/>
      <c r="B180" s="2"/>
      <c r="C180" s="2"/>
      <c r="D180" s="2"/>
      <c r="E180" s="2"/>
      <c r="F180" s="2"/>
      <c r="G180" s="2"/>
      <c r="H180" s="2"/>
      <c r="I180" s="2"/>
      <c r="J180" s="2"/>
      <c r="K180" s="2"/>
      <c r="L180" s="2"/>
    </row>
    <row r="181" spans="1:12" ht="15.75" customHeight="1">
      <c r="A181" s="2"/>
      <c r="B181" s="2"/>
      <c r="C181" s="2"/>
      <c r="D181" s="2"/>
      <c r="E181" s="2"/>
      <c r="F181" s="2"/>
      <c r="G181" s="2"/>
      <c r="H181" s="2"/>
      <c r="I181" s="2"/>
      <c r="J181" s="2"/>
      <c r="K181" s="2"/>
      <c r="L181" s="2"/>
    </row>
    <row r="182" spans="1:12" ht="15.75" customHeight="1">
      <c r="A182" s="2"/>
      <c r="B182" s="2"/>
      <c r="C182" s="2"/>
      <c r="D182" s="2"/>
      <c r="E182" s="2"/>
      <c r="F182" s="2"/>
      <c r="G182" s="2"/>
      <c r="H182" s="2"/>
      <c r="I182" s="2"/>
      <c r="J182" s="2"/>
      <c r="K182" s="2"/>
      <c r="L182" s="2"/>
    </row>
    <row r="183" spans="1:12" ht="15.75" customHeight="1">
      <c r="A183" s="2"/>
      <c r="B183" s="2"/>
      <c r="C183" s="2"/>
      <c r="D183" s="2"/>
      <c r="E183" s="2"/>
      <c r="F183" s="2"/>
      <c r="G183" s="2"/>
      <c r="H183" s="2"/>
      <c r="I183" s="2"/>
      <c r="J183" s="2"/>
      <c r="K183" s="2"/>
      <c r="L183" s="2"/>
    </row>
    <row r="184" spans="1:12" ht="15.75" customHeight="1">
      <c r="A184" s="2"/>
      <c r="B184" s="2"/>
      <c r="C184" s="2"/>
      <c r="D184" s="2"/>
      <c r="E184" s="2"/>
      <c r="F184" s="2"/>
      <c r="G184" s="2"/>
      <c r="H184" s="2"/>
      <c r="I184" s="2"/>
      <c r="J184" s="2"/>
      <c r="K184" s="2"/>
      <c r="L184" s="2"/>
    </row>
    <row r="185" spans="1:12" ht="15.75" customHeight="1">
      <c r="A185" s="2"/>
      <c r="B185" s="2"/>
      <c r="C185" s="2"/>
      <c r="D185" s="2"/>
      <c r="E185" s="2"/>
      <c r="F185" s="2"/>
      <c r="G185" s="2"/>
      <c r="H185" s="2"/>
      <c r="I185" s="2"/>
      <c r="J185" s="2"/>
      <c r="K185" s="2"/>
      <c r="L185" s="2"/>
    </row>
    <row r="186" spans="1:12" ht="15.75" customHeight="1">
      <c r="A186" s="2"/>
      <c r="B186" s="2"/>
      <c r="C186" s="2"/>
      <c r="D186" s="2"/>
      <c r="E186" s="2"/>
      <c r="F186" s="2"/>
      <c r="G186" s="2"/>
      <c r="H186" s="2"/>
      <c r="I186" s="2"/>
      <c r="J186" s="2"/>
      <c r="K186" s="2"/>
      <c r="L186" s="2"/>
    </row>
    <row r="187" spans="1:12" ht="15.75" customHeight="1">
      <c r="A187" s="2"/>
      <c r="B187" s="2"/>
      <c r="C187" s="2"/>
      <c r="D187" s="2"/>
      <c r="E187" s="2"/>
      <c r="F187" s="2"/>
      <c r="G187" s="2"/>
      <c r="H187" s="2"/>
      <c r="I187" s="2"/>
      <c r="J187" s="2"/>
      <c r="K187" s="2"/>
      <c r="L187" s="2"/>
    </row>
    <row r="188" spans="1:12" ht="15.75" customHeight="1">
      <c r="A188" s="2"/>
      <c r="B188" s="2"/>
      <c r="C188" s="2"/>
      <c r="D188" s="2"/>
      <c r="E188" s="2"/>
      <c r="F188" s="2"/>
      <c r="G188" s="2"/>
      <c r="H188" s="2"/>
      <c r="I188" s="2"/>
      <c r="J188" s="2"/>
      <c r="K188" s="2"/>
      <c r="L188" s="2"/>
    </row>
    <row r="189" spans="1:12" ht="15.75" customHeight="1">
      <c r="A189" s="2"/>
      <c r="B189" s="2"/>
      <c r="C189" s="2"/>
      <c r="D189" s="2"/>
      <c r="E189" s="2"/>
      <c r="F189" s="2"/>
      <c r="G189" s="2"/>
      <c r="H189" s="2"/>
      <c r="I189" s="2"/>
      <c r="J189" s="2"/>
      <c r="K189" s="2"/>
      <c r="L189" s="2"/>
    </row>
    <row r="190" spans="1:12" ht="15.75" customHeight="1">
      <c r="A190" s="2"/>
      <c r="B190" s="2"/>
      <c r="C190" s="2"/>
      <c r="D190" s="2"/>
      <c r="E190" s="2"/>
      <c r="F190" s="2"/>
      <c r="G190" s="2"/>
      <c r="H190" s="2"/>
      <c r="I190" s="2"/>
      <c r="J190" s="2"/>
      <c r="K190" s="2"/>
      <c r="L190" s="2"/>
    </row>
    <row r="191" spans="1:12" ht="15.75" customHeight="1">
      <c r="A191" s="2"/>
      <c r="B191" s="2"/>
      <c r="C191" s="2"/>
      <c r="D191" s="2"/>
      <c r="E191" s="2"/>
      <c r="F191" s="2"/>
      <c r="G191" s="2"/>
      <c r="H191" s="2"/>
      <c r="I191" s="2"/>
      <c r="J191" s="2"/>
      <c r="K191" s="2"/>
      <c r="L191" s="2"/>
    </row>
    <row r="192" spans="1:12" ht="15.75" customHeight="1">
      <c r="A192" s="2"/>
      <c r="B192" s="2"/>
      <c r="C192" s="2"/>
      <c r="D192" s="2"/>
      <c r="E192" s="2"/>
      <c r="F192" s="2"/>
      <c r="G192" s="2"/>
      <c r="H192" s="2"/>
      <c r="I192" s="2"/>
      <c r="J192" s="2"/>
      <c r="K192" s="2"/>
      <c r="L192" s="2"/>
    </row>
    <row r="193" spans="1:12" ht="15.75" customHeight="1">
      <c r="A193" s="2"/>
      <c r="B193" s="2"/>
      <c r="C193" s="2"/>
      <c r="D193" s="2"/>
      <c r="E193" s="2"/>
      <c r="F193" s="2"/>
      <c r="G193" s="2"/>
      <c r="H193" s="2"/>
      <c r="I193" s="2"/>
      <c r="J193" s="2"/>
      <c r="K193" s="2"/>
      <c r="L193" s="2"/>
    </row>
    <row r="194" spans="1:12" ht="15.75" customHeight="1">
      <c r="A194" s="2"/>
      <c r="B194" s="2"/>
      <c r="C194" s="2"/>
      <c r="D194" s="2"/>
      <c r="E194" s="2"/>
      <c r="F194" s="2"/>
      <c r="G194" s="2"/>
      <c r="H194" s="2"/>
      <c r="I194" s="2"/>
      <c r="J194" s="2"/>
      <c r="K194" s="2"/>
      <c r="L194" s="2"/>
    </row>
    <row r="195" spans="1:12" ht="15.75" customHeight="1">
      <c r="A195" s="2"/>
      <c r="B195" s="2"/>
      <c r="C195" s="2"/>
      <c r="D195" s="2"/>
      <c r="E195" s="2"/>
      <c r="F195" s="2"/>
      <c r="G195" s="2"/>
      <c r="H195" s="2"/>
      <c r="I195" s="2"/>
      <c r="J195" s="2"/>
      <c r="K195" s="2"/>
      <c r="L195" s="2"/>
    </row>
    <row r="196" spans="1:12" ht="15.75" customHeight="1">
      <c r="A196" s="2"/>
      <c r="B196" s="2"/>
      <c r="C196" s="2"/>
      <c r="D196" s="2"/>
      <c r="E196" s="2"/>
      <c r="F196" s="2"/>
      <c r="G196" s="2"/>
      <c r="H196" s="2"/>
      <c r="I196" s="2"/>
      <c r="J196" s="2"/>
      <c r="K196" s="2"/>
      <c r="L196" s="2"/>
    </row>
    <row r="197" spans="1:12" ht="15.75" customHeight="1">
      <c r="A197" s="2"/>
      <c r="B197" s="2"/>
      <c r="C197" s="2"/>
      <c r="D197" s="2"/>
      <c r="E197" s="2"/>
      <c r="F197" s="2"/>
      <c r="G197" s="2"/>
      <c r="H197" s="2"/>
      <c r="I197" s="2"/>
      <c r="J197" s="2"/>
      <c r="K197" s="2"/>
      <c r="L197" s="2"/>
    </row>
    <row r="198" spans="1:12" ht="15.75" customHeight="1">
      <c r="A198" s="2"/>
      <c r="B198" s="2"/>
      <c r="C198" s="2"/>
      <c r="D198" s="2"/>
      <c r="E198" s="2"/>
      <c r="F198" s="2"/>
      <c r="G198" s="2"/>
      <c r="H198" s="2"/>
      <c r="I198" s="2"/>
      <c r="J198" s="2"/>
      <c r="K198" s="2"/>
      <c r="L198" s="2"/>
    </row>
    <row r="199" spans="1:12" ht="15.75" customHeight="1">
      <c r="A199" s="2"/>
      <c r="B199" s="2"/>
      <c r="C199" s="2"/>
      <c r="D199" s="2"/>
      <c r="E199" s="2"/>
      <c r="F199" s="2"/>
      <c r="G199" s="2"/>
      <c r="H199" s="2"/>
      <c r="I199" s="2"/>
      <c r="J199" s="2"/>
      <c r="K199" s="2"/>
      <c r="L199" s="2"/>
    </row>
    <row r="200" spans="1:12" ht="15.75" customHeight="1">
      <c r="A200" s="2"/>
      <c r="B200" s="2"/>
      <c r="C200" s="2"/>
      <c r="D200" s="2"/>
      <c r="E200" s="2"/>
      <c r="F200" s="2"/>
      <c r="G200" s="2"/>
      <c r="H200" s="2"/>
      <c r="I200" s="2"/>
      <c r="J200" s="2"/>
      <c r="K200" s="2"/>
      <c r="L200" s="2"/>
    </row>
    <row r="201" spans="1:12" ht="15.75" customHeight="1">
      <c r="A201" s="2"/>
      <c r="B201" s="2"/>
      <c r="C201" s="2"/>
      <c r="D201" s="2"/>
      <c r="E201" s="2"/>
      <c r="F201" s="2"/>
      <c r="G201" s="2"/>
      <c r="H201" s="2"/>
      <c r="I201" s="2"/>
      <c r="J201" s="2"/>
      <c r="K201" s="2"/>
      <c r="L201" s="2"/>
    </row>
    <row r="202" spans="1:12" ht="15.75" customHeight="1">
      <c r="A202" s="2"/>
      <c r="B202" s="2"/>
      <c r="C202" s="2"/>
      <c r="D202" s="2"/>
      <c r="E202" s="2"/>
      <c r="F202" s="2"/>
      <c r="G202" s="2"/>
      <c r="H202" s="2"/>
      <c r="I202" s="2"/>
      <c r="J202" s="2"/>
      <c r="K202" s="2"/>
      <c r="L202" s="2"/>
    </row>
    <row r="203" spans="1:12" ht="15.75" customHeight="1">
      <c r="A203" s="2"/>
      <c r="B203" s="2"/>
      <c r="C203" s="2"/>
      <c r="D203" s="2"/>
      <c r="E203" s="2"/>
      <c r="F203" s="2"/>
      <c r="G203" s="2"/>
      <c r="H203" s="2"/>
      <c r="I203" s="2"/>
      <c r="J203" s="2"/>
      <c r="K203" s="2"/>
      <c r="L203" s="2"/>
    </row>
    <row r="204" spans="1:12" ht="15.75" customHeight="1">
      <c r="A204" s="2"/>
      <c r="B204" s="2"/>
      <c r="C204" s="2"/>
      <c r="D204" s="2"/>
      <c r="E204" s="2"/>
      <c r="F204" s="2"/>
      <c r="G204" s="2"/>
      <c r="H204" s="2"/>
      <c r="I204" s="2"/>
      <c r="J204" s="2"/>
      <c r="K204" s="2"/>
      <c r="L204" s="2"/>
    </row>
    <row r="205" spans="1:12" ht="15.75" customHeight="1">
      <c r="A205" s="2"/>
      <c r="B205" s="2"/>
      <c r="C205" s="2"/>
      <c r="D205" s="2"/>
      <c r="E205" s="2"/>
      <c r="F205" s="2"/>
      <c r="G205" s="2"/>
      <c r="H205" s="2"/>
      <c r="I205" s="2"/>
      <c r="J205" s="2"/>
      <c r="K205" s="2"/>
      <c r="L205" s="2"/>
    </row>
    <row r="206" spans="1:12" ht="15.75" customHeight="1">
      <c r="A206" s="2"/>
      <c r="B206" s="2"/>
      <c r="C206" s="2"/>
      <c r="D206" s="2"/>
      <c r="E206" s="2"/>
      <c r="F206" s="2"/>
      <c r="G206" s="2"/>
      <c r="H206" s="2"/>
      <c r="I206" s="2"/>
      <c r="J206" s="2"/>
      <c r="K206" s="2"/>
      <c r="L206" s="2"/>
    </row>
    <row r="207" spans="1:12" ht="15.75" customHeight="1">
      <c r="A207" s="2"/>
      <c r="B207" s="2"/>
      <c r="C207" s="2"/>
      <c r="D207" s="2"/>
      <c r="E207" s="2"/>
      <c r="F207" s="2"/>
      <c r="G207" s="2"/>
      <c r="H207" s="2"/>
      <c r="I207" s="2"/>
      <c r="J207" s="2"/>
      <c r="K207" s="2"/>
      <c r="L207" s="2"/>
    </row>
    <row r="208" spans="1:12" ht="15.75" customHeight="1">
      <c r="A208" s="2"/>
      <c r="B208" s="2"/>
      <c r="C208" s="2"/>
      <c r="D208" s="2"/>
      <c r="E208" s="2"/>
      <c r="F208" s="2"/>
      <c r="G208" s="2"/>
      <c r="H208" s="2"/>
      <c r="I208" s="2"/>
      <c r="J208" s="2"/>
      <c r="K208" s="2"/>
      <c r="L208" s="2"/>
    </row>
    <row r="209" spans="1:12" ht="15.75" customHeight="1">
      <c r="A209" s="2"/>
      <c r="B209" s="2"/>
      <c r="C209" s="2"/>
      <c r="D209" s="2"/>
      <c r="E209" s="2"/>
      <c r="F209" s="2"/>
      <c r="G209" s="2"/>
      <c r="H209" s="2"/>
      <c r="I209" s="2"/>
      <c r="J209" s="2"/>
      <c r="K209" s="2"/>
      <c r="L209" s="2"/>
    </row>
    <row r="210" spans="1:12" ht="15.75" customHeight="1">
      <c r="A210" s="2"/>
      <c r="B210" s="2"/>
      <c r="C210" s="2"/>
      <c r="D210" s="2"/>
      <c r="E210" s="2"/>
      <c r="F210" s="2"/>
      <c r="G210" s="2"/>
      <c r="H210" s="2"/>
      <c r="I210" s="2"/>
      <c r="J210" s="2"/>
      <c r="K210" s="2"/>
      <c r="L210" s="2"/>
    </row>
    <row r="211" spans="1:12" ht="15.75" customHeight="1">
      <c r="A211" s="2"/>
      <c r="B211" s="2"/>
      <c r="C211" s="2"/>
      <c r="D211" s="2"/>
      <c r="E211" s="2"/>
      <c r="F211" s="2"/>
      <c r="G211" s="2"/>
      <c r="H211" s="2"/>
      <c r="I211" s="2"/>
      <c r="J211" s="2"/>
      <c r="K211" s="2"/>
      <c r="L211" s="2"/>
    </row>
    <row r="212" spans="1:12" ht="15.75" customHeight="1">
      <c r="A212" s="2"/>
      <c r="B212" s="2"/>
      <c r="C212" s="2"/>
      <c r="D212" s="2"/>
      <c r="E212" s="2"/>
      <c r="F212" s="2"/>
      <c r="G212" s="2"/>
      <c r="H212" s="2"/>
      <c r="I212" s="2"/>
      <c r="J212" s="2"/>
      <c r="K212" s="2"/>
      <c r="L212" s="2"/>
    </row>
    <row r="213" spans="1:12" ht="15.75" customHeight="1">
      <c r="A213" s="2"/>
      <c r="B213" s="2"/>
      <c r="C213" s="2"/>
      <c r="D213" s="2"/>
      <c r="E213" s="2"/>
      <c r="F213" s="2"/>
      <c r="G213" s="2"/>
      <c r="H213" s="2"/>
      <c r="I213" s="2"/>
      <c r="J213" s="2"/>
      <c r="K213" s="2"/>
      <c r="L213" s="2"/>
    </row>
    <row r="214" spans="1:12" ht="15.75" customHeight="1">
      <c r="A214" s="2"/>
      <c r="B214" s="2"/>
      <c r="C214" s="2"/>
      <c r="D214" s="2"/>
      <c r="E214" s="2"/>
      <c r="F214" s="2"/>
      <c r="G214" s="2"/>
      <c r="H214" s="2"/>
      <c r="I214" s="2"/>
      <c r="J214" s="2"/>
      <c r="K214" s="2"/>
      <c r="L214" s="2"/>
    </row>
    <row r="215" spans="1:12" ht="15.75" customHeight="1">
      <c r="A215" s="2"/>
      <c r="B215" s="2"/>
      <c r="C215" s="2"/>
      <c r="D215" s="2"/>
      <c r="E215" s="2"/>
      <c r="F215" s="2"/>
      <c r="G215" s="2"/>
      <c r="H215" s="2"/>
      <c r="I215" s="2"/>
      <c r="J215" s="2"/>
      <c r="K215" s="2"/>
      <c r="L215" s="2"/>
    </row>
    <row r="216" spans="1:12" ht="15.75" customHeight="1">
      <c r="A216" s="2"/>
      <c r="B216" s="2"/>
      <c r="C216" s="2"/>
      <c r="D216" s="2"/>
      <c r="E216" s="2"/>
      <c r="F216" s="2"/>
      <c r="G216" s="2"/>
      <c r="H216" s="2"/>
      <c r="I216" s="2"/>
      <c r="J216" s="2"/>
      <c r="K216" s="2"/>
      <c r="L216" s="2"/>
    </row>
    <row r="217" spans="1:12" ht="15.75" customHeight="1">
      <c r="A217" s="2"/>
      <c r="B217" s="2"/>
      <c r="C217" s="2"/>
      <c r="D217" s="2"/>
      <c r="E217" s="2"/>
      <c r="F217" s="2"/>
      <c r="G217" s="2"/>
      <c r="H217" s="2"/>
      <c r="I217" s="2"/>
      <c r="J217" s="2"/>
      <c r="K217" s="2"/>
      <c r="L217" s="2"/>
    </row>
    <row r="218" spans="1:12" ht="15.75" customHeight="1">
      <c r="A218" s="2"/>
      <c r="B218" s="2"/>
      <c r="C218" s="2"/>
      <c r="D218" s="2"/>
      <c r="E218" s="2"/>
      <c r="F218" s="2"/>
      <c r="G218" s="2"/>
      <c r="H218" s="2"/>
      <c r="I218" s="2"/>
      <c r="J218" s="2"/>
      <c r="K218" s="2"/>
      <c r="L218" s="2"/>
    </row>
    <row r="219" spans="1:12" ht="15.75" customHeight="1">
      <c r="A219" s="2"/>
      <c r="B219" s="2"/>
      <c r="C219" s="2"/>
      <c r="D219" s="2"/>
      <c r="E219" s="2"/>
      <c r="F219" s="2"/>
      <c r="G219" s="2"/>
      <c r="H219" s="2"/>
      <c r="I219" s="2"/>
      <c r="J219" s="2"/>
      <c r="K219" s="2"/>
      <c r="L219" s="2"/>
    </row>
    <row r="220" spans="1:12" ht="15.75" customHeight="1">
      <c r="A220" s="2"/>
      <c r="B220" s="2"/>
      <c r="C220" s="2"/>
      <c r="D220" s="2"/>
      <c r="E220" s="2"/>
      <c r="F220" s="2"/>
      <c r="G220" s="2"/>
      <c r="H220" s="2"/>
      <c r="I220" s="2"/>
      <c r="J220" s="2"/>
      <c r="K220" s="2"/>
      <c r="L220" s="2"/>
    </row>
    <row r="221" spans="1:12" ht="15.75" customHeight="1">
      <c r="A221" s="2"/>
      <c r="B221" s="2"/>
      <c r="C221" s="2"/>
      <c r="D221" s="2"/>
      <c r="E221" s="2"/>
      <c r="F221" s="2"/>
      <c r="G221" s="2"/>
      <c r="H221" s="2"/>
      <c r="I221" s="2"/>
      <c r="J221" s="2"/>
      <c r="K221" s="2"/>
      <c r="L221" s="2"/>
    </row>
    <row r="222" spans="1:12" ht="15.75" customHeight="1">
      <c r="A222" s="2"/>
      <c r="B222" s="2"/>
      <c r="C222" s="2"/>
      <c r="D222" s="2"/>
      <c r="E222" s="2"/>
      <c r="F222" s="2"/>
      <c r="G222" s="2"/>
      <c r="H222" s="2"/>
      <c r="I222" s="2"/>
      <c r="J222" s="2"/>
      <c r="K222" s="2"/>
      <c r="L222" s="2"/>
    </row>
    <row r="223" spans="1:12" ht="15.75" customHeight="1">
      <c r="A223" s="2"/>
      <c r="B223" s="2"/>
      <c r="C223" s="2"/>
      <c r="D223" s="2"/>
      <c r="E223" s="2"/>
      <c r="F223" s="2"/>
      <c r="G223" s="2"/>
      <c r="H223" s="2"/>
      <c r="I223" s="2"/>
      <c r="J223" s="2"/>
      <c r="K223" s="2"/>
      <c r="L223" s="2"/>
    </row>
    <row r="224" spans="1:12" ht="15.75" customHeight="1">
      <c r="A224" s="2"/>
      <c r="B224" s="2"/>
      <c r="C224" s="2"/>
      <c r="D224" s="2"/>
      <c r="E224" s="2"/>
      <c r="F224" s="2"/>
      <c r="G224" s="2"/>
      <c r="H224" s="2"/>
      <c r="I224" s="2"/>
      <c r="J224" s="2"/>
      <c r="K224" s="2"/>
      <c r="L224" s="2"/>
    </row>
    <row r="225" spans="1:12" ht="15.75" customHeight="1">
      <c r="A225" s="2"/>
      <c r="B225" s="2"/>
      <c r="C225" s="2"/>
      <c r="D225" s="2"/>
      <c r="E225" s="2"/>
      <c r="F225" s="2"/>
      <c r="G225" s="2"/>
      <c r="H225" s="2"/>
      <c r="I225" s="2"/>
      <c r="J225" s="2"/>
      <c r="K225" s="2"/>
      <c r="L225" s="2"/>
    </row>
    <row r="226" spans="1:12" ht="15.75" customHeight="1">
      <c r="A226" s="2"/>
      <c r="B226" s="2"/>
      <c r="C226" s="2"/>
      <c r="D226" s="2"/>
      <c r="E226" s="2"/>
      <c r="F226" s="2"/>
      <c r="G226" s="2"/>
      <c r="H226" s="2"/>
      <c r="I226" s="2"/>
      <c r="J226" s="2"/>
      <c r="K226" s="2"/>
      <c r="L226" s="2"/>
    </row>
    <row r="227" spans="1:12" ht="15.75" customHeight="1">
      <c r="A227" s="2"/>
      <c r="B227" s="2"/>
      <c r="C227" s="2"/>
      <c r="D227" s="2"/>
      <c r="E227" s="2"/>
      <c r="F227" s="2"/>
      <c r="G227" s="2"/>
      <c r="H227" s="2"/>
      <c r="I227" s="2"/>
      <c r="J227" s="2"/>
      <c r="K227" s="2"/>
      <c r="L227" s="2"/>
    </row>
    <row r="228" spans="1:12" ht="15.75" customHeight="1">
      <c r="A228" s="2"/>
      <c r="B228" s="2"/>
      <c r="C228" s="2"/>
      <c r="D228" s="2"/>
      <c r="E228" s="2"/>
      <c r="F228" s="2"/>
      <c r="G228" s="2"/>
      <c r="H228" s="2"/>
      <c r="I228" s="2"/>
      <c r="J228" s="2"/>
      <c r="K228" s="2"/>
      <c r="L228" s="2"/>
    </row>
    <row r="229" spans="1:12" ht="15.75" customHeight="1">
      <c r="A229" s="2"/>
      <c r="B229" s="2"/>
      <c r="C229" s="2"/>
      <c r="D229" s="2"/>
      <c r="E229" s="2"/>
      <c r="F229" s="2"/>
      <c r="G229" s="2"/>
      <c r="H229" s="2"/>
      <c r="I229" s="2"/>
      <c r="J229" s="2"/>
      <c r="K229" s="2"/>
      <c r="L229" s="2"/>
    </row>
    <row r="230" spans="1:12" ht="15.75" customHeight="1">
      <c r="A230" s="2"/>
      <c r="B230" s="2"/>
      <c r="C230" s="2"/>
      <c r="D230" s="2"/>
      <c r="E230" s="2"/>
      <c r="F230" s="2"/>
      <c r="G230" s="2"/>
      <c r="H230" s="2"/>
      <c r="I230" s="2"/>
      <c r="J230" s="2"/>
      <c r="K230" s="2"/>
      <c r="L230" s="2"/>
    </row>
    <row r="231" spans="1:12" ht="15.75" customHeight="1">
      <c r="A231" s="2"/>
      <c r="B231" s="2"/>
      <c r="C231" s="2"/>
      <c r="D231" s="2"/>
      <c r="E231" s="2"/>
      <c r="F231" s="2"/>
      <c r="G231" s="2"/>
      <c r="H231" s="2"/>
      <c r="I231" s="2"/>
      <c r="J231" s="2"/>
      <c r="K231" s="2"/>
      <c r="L231" s="2"/>
    </row>
    <row r="232" spans="1:12" ht="15.75" customHeight="1">
      <c r="A232" s="2"/>
      <c r="B232" s="2"/>
      <c r="C232" s="2"/>
      <c r="D232" s="2"/>
      <c r="E232" s="2"/>
      <c r="F232" s="2"/>
      <c r="G232" s="2"/>
      <c r="H232" s="2"/>
      <c r="I232" s="2"/>
      <c r="J232" s="2"/>
      <c r="K232" s="2"/>
      <c r="L232" s="2"/>
    </row>
    <row r="233" spans="1:12" ht="15.75" customHeight="1">
      <c r="A233" s="2"/>
      <c r="B233" s="2"/>
      <c r="C233" s="2"/>
      <c r="D233" s="2"/>
      <c r="E233" s="2"/>
      <c r="F233" s="2"/>
      <c r="G233" s="2"/>
      <c r="H233" s="2"/>
      <c r="I233" s="2"/>
      <c r="J233" s="2"/>
      <c r="K233" s="2"/>
      <c r="L233" s="2"/>
    </row>
    <row r="234" spans="1:12" ht="15.75" customHeight="1">
      <c r="A234" s="2"/>
      <c r="B234" s="2"/>
      <c r="C234" s="2"/>
      <c r="D234" s="2"/>
      <c r="E234" s="2"/>
      <c r="F234" s="2"/>
      <c r="G234" s="2"/>
      <c r="H234" s="2"/>
      <c r="I234" s="2"/>
      <c r="J234" s="2"/>
      <c r="K234" s="2"/>
      <c r="L234" s="2"/>
    </row>
    <row r="235" spans="1:12" ht="15.75" customHeight="1">
      <c r="A235" s="2"/>
      <c r="B235" s="2"/>
      <c r="C235" s="2"/>
      <c r="D235" s="2"/>
      <c r="E235" s="2"/>
      <c r="F235" s="2"/>
      <c r="G235" s="2"/>
      <c r="H235" s="2"/>
      <c r="I235" s="2"/>
      <c r="J235" s="2"/>
      <c r="K235" s="2"/>
      <c r="L235" s="2"/>
    </row>
    <row r="236" spans="1:12" ht="15.75" customHeight="1">
      <c r="A236" s="2"/>
      <c r="B236" s="2"/>
      <c r="C236" s="2"/>
      <c r="D236" s="2"/>
      <c r="E236" s="2"/>
      <c r="F236" s="2"/>
      <c r="G236" s="2"/>
      <c r="H236" s="2"/>
      <c r="I236" s="2"/>
      <c r="J236" s="2"/>
      <c r="K236" s="2"/>
      <c r="L236" s="2"/>
    </row>
    <row r="237" spans="1:12" ht="15.75" customHeight="1">
      <c r="A237" s="2"/>
      <c r="B237" s="2"/>
      <c r="C237" s="2"/>
      <c r="D237" s="2"/>
      <c r="E237" s="2"/>
      <c r="F237" s="2"/>
      <c r="G237" s="2"/>
      <c r="H237" s="2"/>
      <c r="I237" s="2"/>
      <c r="J237" s="2"/>
      <c r="K237" s="2"/>
      <c r="L237" s="2"/>
    </row>
    <row r="238" spans="1:12" ht="15.75" customHeight="1">
      <c r="A238" s="2"/>
      <c r="B238" s="2"/>
      <c r="C238" s="2"/>
      <c r="D238" s="2"/>
      <c r="E238" s="2"/>
      <c r="F238" s="2"/>
      <c r="G238" s="2"/>
      <c r="H238" s="2"/>
      <c r="I238" s="2"/>
      <c r="J238" s="2"/>
      <c r="K238" s="2"/>
      <c r="L238" s="2"/>
    </row>
    <row r="239" spans="1:12" ht="15.75" customHeight="1">
      <c r="A239" s="2"/>
      <c r="B239" s="2"/>
      <c r="C239" s="2"/>
      <c r="D239" s="2"/>
      <c r="E239" s="2"/>
      <c r="F239" s="2"/>
      <c r="G239" s="2"/>
      <c r="H239" s="2"/>
      <c r="I239" s="2"/>
      <c r="J239" s="2"/>
      <c r="K239" s="2"/>
      <c r="L239" s="2"/>
    </row>
    <row r="240" spans="1:12" ht="15.75" customHeight="1">
      <c r="A240" s="2"/>
      <c r="B240" s="2"/>
      <c r="C240" s="2"/>
      <c r="D240" s="2"/>
      <c r="E240" s="2"/>
      <c r="F240" s="2"/>
      <c r="G240" s="2"/>
      <c r="H240" s="2"/>
      <c r="I240" s="2"/>
      <c r="J240" s="2"/>
      <c r="K240" s="2"/>
      <c r="L240" s="2"/>
    </row>
    <row r="241" spans="1:12" ht="15.75" customHeight="1">
      <c r="A241" s="2"/>
      <c r="B241" s="2"/>
      <c r="C241" s="2"/>
      <c r="D241" s="2"/>
      <c r="E241" s="2"/>
      <c r="F241" s="2"/>
      <c r="G241" s="2"/>
      <c r="H241" s="2"/>
      <c r="I241" s="2"/>
      <c r="J241" s="2"/>
      <c r="K241" s="2"/>
      <c r="L241" s="2"/>
    </row>
    <row r="242" spans="1:12" ht="15.75" customHeight="1">
      <c r="A242" s="2"/>
      <c r="B242" s="2"/>
      <c r="C242" s="2"/>
      <c r="D242" s="2"/>
      <c r="E242" s="2"/>
      <c r="F242" s="2"/>
      <c r="G242" s="2"/>
      <c r="H242" s="2"/>
      <c r="I242" s="2"/>
      <c r="J242" s="2"/>
      <c r="K242" s="2"/>
      <c r="L242" s="2"/>
    </row>
    <row r="243" spans="1:12" ht="15.75" customHeight="1">
      <c r="A243" s="2"/>
      <c r="B243" s="2"/>
      <c r="C243" s="2"/>
      <c r="D243" s="2"/>
      <c r="E243" s="2"/>
      <c r="F243" s="2"/>
      <c r="G243" s="2"/>
      <c r="H243" s="2"/>
      <c r="I243" s="2"/>
      <c r="J243" s="2"/>
      <c r="K243" s="2"/>
      <c r="L243" s="2"/>
    </row>
    <row r="244" spans="1:12" ht="15.75" customHeight="1">
      <c r="A244" s="2"/>
      <c r="B244" s="2"/>
      <c r="C244" s="2"/>
      <c r="D244" s="2"/>
      <c r="E244" s="2"/>
      <c r="F244" s="2"/>
      <c r="G244" s="2"/>
      <c r="H244" s="2"/>
      <c r="I244" s="2"/>
      <c r="J244" s="2"/>
      <c r="K244" s="2"/>
      <c r="L244" s="2"/>
    </row>
    <row r="245" spans="1:12" ht="15.75" customHeight="1">
      <c r="A245" s="2"/>
      <c r="B245" s="2"/>
      <c r="C245" s="2"/>
      <c r="D245" s="2"/>
      <c r="E245" s="2"/>
      <c r="F245" s="2"/>
      <c r="G245" s="2"/>
      <c r="H245" s="2"/>
      <c r="I245" s="2"/>
      <c r="J245" s="2"/>
      <c r="K245" s="2"/>
      <c r="L245" s="2"/>
    </row>
    <row r="246" spans="1:12" ht="15.75" customHeight="1">
      <c r="A246" s="2"/>
      <c r="B246" s="2"/>
      <c r="C246" s="2"/>
      <c r="D246" s="2"/>
      <c r="E246" s="2"/>
      <c r="F246" s="2"/>
      <c r="G246" s="2"/>
      <c r="H246" s="2"/>
      <c r="I246" s="2"/>
      <c r="J246" s="2"/>
      <c r="K246" s="2"/>
      <c r="L246" s="2"/>
    </row>
    <row r="247" spans="1:12" ht="15.75" customHeight="1">
      <c r="A247" s="2"/>
      <c r="B247" s="2"/>
      <c r="C247" s="2"/>
      <c r="D247" s="2"/>
      <c r="E247" s="2"/>
      <c r="F247" s="2"/>
      <c r="G247" s="2"/>
      <c r="H247" s="2"/>
      <c r="I247" s="2"/>
      <c r="J247" s="2"/>
      <c r="K247" s="2"/>
      <c r="L247" s="2"/>
    </row>
    <row r="248" spans="1:12" ht="15.75" customHeight="1">
      <c r="A248" s="2"/>
      <c r="B248" s="2"/>
      <c r="C248" s="2"/>
      <c r="D248" s="2"/>
      <c r="E248" s="2"/>
      <c r="F248" s="2"/>
      <c r="G248" s="2"/>
      <c r="H248" s="2"/>
      <c r="I248" s="2"/>
      <c r="J248" s="2"/>
      <c r="K248" s="2"/>
      <c r="L248" s="2"/>
    </row>
    <row r="249" spans="1:12" ht="15.75" customHeight="1">
      <c r="A249" s="2"/>
      <c r="B249" s="2"/>
      <c r="C249" s="2"/>
      <c r="D249" s="2"/>
      <c r="E249" s="2"/>
      <c r="F249" s="2"/>
      <c r="G249" s="2"/>
      <c r="H249" s="2"/>
      <c r="I249" s="2"/>
      <c r="J249" s="2"/>
      <c r="K249" s="2"/>
      <c r="L249" s="2"/>
    </row>
    <row r="250" spans="1:12" ht="15.75" customHeight="1">
      <c r="A250" s="2"/>
      <c r="B250" s="2"/>
      <c r="C250" s="2"/>
      <c r="D250" s="2"/>
      <c r="E250" s="2"/>
      <c r="F250" s="2"/>
      <c r="G250" s="2"/>
      <c r="H250" s="2"/>
      <c r="I250" s="2"/>
      <c r="J250" s="2"/>
      <c r="K250" s="2"/>
      <c r="L250" s="2"/>
    </row>
    <row r="251" spans="1:12" ht="15.75" customHeight="1">
      <c r="A251" s="2"/>
      <c r="B251" s="2"/>
      <c r="C251" s="2"/>
      <c r="D251" s="2"/>
      <c r="E251" s="2"/>
      <c r="F251" s="2"/>
      <c r="G251" s="2"/>
      <c r="H251" s="2"/>
      <c r="I251" s="2"/>
      <c r="J251" s="2"/>
      <c r="K251" s="2"/>
      <c r="L251" s="2"/>
    </row>
    <row r="252" spans="1:12" ht="15.75" customHeight="1">
      <c r="A252" s="2"/>
      <c r="B252" s="2"/>
      <c r="C252" s="2"/>
      <c r="D252" s="2"/>
      <c r="E252" s="2"/>
      <c r="F252" s="2"/>
      <c r="G252" s="2"/>
      <c r="H252" s="2"/>
      <c r="I252" s="2"/>
      <c r="J252" s="2"/>
      <c r="K252" s="2"/>
      <c r="L252" s="2"/>
    </row>
    <row r="253" spans="1:12" ht="15.75" customHeight="1">
      <c r="A253" s="2"/>
      <c r="B253" s="2"/>
      <c r="C253" s="2"/>
      <c r="D253" s="2"/>
      <c r="E253" s="2"/>
      <c r="F253" s="2"/>
      <c r="G253" s="2"/>
      <c r="H253" s="2"/>
      <c r="I253" s="2"/>
      <c r="J253" s="2"/>
      <c r="K253" s="2"/>
      <c r="L253" s="2"/>
    </row>
    <row r="254" spans="1:12" ht="15.75" customHeight="1">
      <c r="A254" s="2"/>
      <c r="B254" s="2"/>
      <c r="C254" s="2"/>
      <c r="D254" s="2"/>
      <c r="E254" s="2"/>
      <c r="F254" s="2"/>
      <c r="G254" s="2"/>
      <c r="H254" s="2"/>
      <c r="I254" s="2"/>
      <c r="J254" s="2"/>
      <c r="K254" s="2"/>
      <c r="L254" s="2"/>
    </row>
    <row r="255" spans="1:12" ht="15.75" customHeight="1">
      <c r="A255" s="2"/>
      <c r="B255" s="2"/>
      <c r="C255" s="2"/>
      <c r="D255" s="2"/>
      <c r="E255" s="2"/>
      <c r="F255" s="2"/>
      <c r="G255" s="2"/>
      <c r="H255" s="2"/>
      <c r="I255" s="2"/>
      <c r="J255" s="2"/>
      <c r="K255" s="2"/>
      <c r="L255" s="2"/>
    </row>
    <row r="256" spans="1:12" ht="15.75" customHeight="1">
      <c r="A256" s="2"/>
      <c r="B256" s="2"/>
      <c r="C256" s="2"/>
      <c r="D256" s="2"/>
      <c r="E256" s="2"/>
      <c r="F256" s="2"/>
      <c r="G256" s="2"/>
      <c r="H256" s="2"/>
      <c r="I256" s="2"/>
      <c r="J256" s="2"/>
      <c r="K256" s="2"/>
      <c r="L256" s="2"/>
    </row>
    <row r="257" spans="1:12" ht="15.75" customHeight="1">
      <c r="A257" s="2"/>
      <c r="B257" s="2"/>
      <c r="C257" s="2"/>
      <c r="D257" s="2"/>
      <c r="E257" s="2"/>
      <c r="F257" s="2"/>
      <c r="G257" s="2"/>
      <c r="H257" s="2"/>
      <c r="I257" s="2"/>
      <c r="J257" s="2"/>
      <c r="K257" s="2"/>
      <c r="L257" s="2"/>
    </row>
    <row r="258" spans="1:12" ht="15.75" customHeight="1">
      <c r="A258" s="2"/>
      <c r="B258" s="2"/>
      <c r="C258" s="2"/>
      <c r="D258" s="2"/>
      <c r="E258" s="2"/>
      <c r="F258" s="2"/>
      <c r="G258" s="2"/>
      <c r="H258" s="2"/>
      <c r="I258" s="2"/>
      <c r="J258" s="2"/>
      <c r="K258" s="2"/>
      <c r="L258" s="2"/>
    </row>
    <row r="259" spans="1:12" ht="15.75" customHeight="1">
      <c r="A259" s="2"/>
      <c r="B259" s="2"/>
      <c r="C259" s="2"/>
      <c r="D259" s="2"/>
      <c r="E259" s="2"/>
      <c r="F259" s="2"/>
      <c r="G259" s="2"/>
      <c r="H259" s="2"/>
      <c r="I259" s="2"/>
      <c r="J259" s="2"/>
      <c r="K259" s="2"/>
      <c r="L259" s="2"/>
    </row>
    <row r="260" spans="1:12" ht="15.75" customHeight="1">
      <c r="A260" s="2"/>
      <c r="B260" s="2"/>
      <c r="C260" s="2"/>
      <c r="D260" s="2"/>
      <c r="E260" s="2"/>
      <c r="F260" s="2"/>
      <c r="G260" s="2"/>
      <c r="H260" s="2"/>
      <c r="I260" s="2"/>
      <c r="J260" s="2"/>
      <c r="K260" s="2"/>
      <c r="L260" s="2"/>
    </row>
    <row r="261" spans="1:12" ht="15.75" customHeight="1">
      <c r="A261" s="2"/>
      <c r="B261" s="2"/>
      <c r="C261" s="2"/>
      <c r="D261" s="2"/>
      <c r="E261" s="2"/>
      <c r="F261" s="2"/>
      <c r="G261" s="2"/>
      <c r="H261" s="2"/>
      <c r="I261" s="2"/>
      <c r="J261" s="2"/>
      <c r="K261" s="2"/>
      <c r="L261" s="2"/>
    </row>
    <row r="262" spans="1:12" ht="15.75" customHeight="1">
      <c r="A262" s="2"/>
      <c r="B262" s="2"/>
      <c r="C262" s="2"/>
      <c r="D262" s="2"/>
      <c r="E262" s="2"/>
      <c r="F262" s="2"/>
      <c r="G262" s="2"/>
      <c r="H262" s="2"/>
      <c r="I262" s="2"/>
      <c r="J262" s="2"/>
      <c r="K262" s="2"/>
      <c r="L262" s="2"/>
    </row>
    <row r="263" spans="1:12" ht="15.75" customHeight="1">
      <c r="A263" s="2"/>
      <c r="B263" s="2"/>
      <c r="C263" s="2"/>
      <c r="D263" s="2"/>
      <c r="E263" s="2"/>
      <c r="F263" s="2"/>
      <c r="G263" s="2"/>
      <c r="H263" s="2"/>
      <c r="I263" s="2"/>
      <c r="J263" s="2"/>
      <c r="K263" s="2"/>
      <c r="L263" s="2"/>
    </row>
    <row r="264" spans="1:12" ht="15.75" customHeight="1">
      <c r="A264" s="2"/>
      <c r="B264" s="2"/>
      <c r="C264" s="2"/>
      <c r="D264" s="2"/>
      <c r="E264" s="2"/>
      <c r="F264" s="2"/>
      <c r="G264" s="2"/>
      <c r="H264" s="2"/>
      <c r="I264" s="2"/>
      <c r="J264" s="2"/>
      <c r="K264" s="2"/>
      <c r="L264" s="2"/>
    </row>
    <row r="265" spans="1:12" ht="15.75" customHeight="1">
      <c r="A265" s="2"/>
      <c r="B265" s="2"/>
      <c r="C265" s="2"/>
      <c r="D265" s="2"/>
      <c r="E265" s="2"/>
      <c r="F265" s="2"/>
      <c r="G265" s="2"/>
      <c r="H265" s="2"/>
      <c r="I265" s="2"/>
      <c r="J265" s="2"/>
      <c r="K265" s="2"/>
      <c r="L265" s="2"/>
    </row>
    <row r="266" spans="1:12" ht="15.75" customHeight="1">
      <c r="A266" s="2"/>
      <c r="B266" s="2"/>
      <c r="C266" s="2"/>
      <c r="D266" s="2"/>
      <c r="E266" s="2"/>
      <c r="F266" s="2"/>
      <c r="G266" s="2"/>
      <c r="H266" s="2"/>
      <c r="I266" s="2"/>
      <c r="J266" s="2"/>
      <c r="K266" s="2"/>
      <c r="L266" s="2"/>
    </row>
    <row r="267" spans="1:12" ht="15.75" customHeight="1"/>
    <row r="268" spans="1:12" ht="15.75" customHeight="1"/>
    <row r="269" spans="1:12" ht="15.75" customHeight="1"/>
    <row r="270" spans="1:12" ht="15.75" customHeight="1"/>
    <row r="271" spans="1:12" ht="15.75" customHeight="1"/>
    <row r="272" spans="1: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3">
    <mergeCell ref="A42:C42"/>
    <mergeCell ref="A44:A45"/>
    <mergeCell ref="B44:B45"/>
    <mergeCell ref="C44:C45"/>
    <mergeCell ref="D44:D45"/>
    <mergeCell ref="L44:L45"/>
    <mergeCell ref="A55:F55"/>
    <mergeCell ref="A56:F56"/>
    <mergeCell ref="A57:F57"/>
    <mergeCell ref="A60:L60"/>
    <mergeCell ref="A34:C34"/>
    <mergeCell ref="A35:C35"/>
    <mergeCell ref="A36:C36"/>
    <mergeCell ref="A38:C38"/>
    <mergeCell ref="A39:C39"/>
    <mergeCell ref="A40:C40"/>
    <mergeCell ref="A41:C41"/>
    <mergeCell ref="A1:B3"/>
    <mergeCell ref="C1:K3"/>
    <mergeCell ref="A5:C6"/>
    <mergeCell ref="D5:L6"/>
    <mergeCell ref="A8:C8"/>
    <mergeCell ref="D8:L8"/>
    <mergeCell ref="A9:C9"/>
    <mergeCell ref="A10:C10"/>
    <mergeCell ref="A11:C11"/>
    <mergeCell ref="D11:L11"/>
    <mergeCell ref="A12:C12"/>
    <mergeCell ref="D12:L12"/>
    <mergeCell ref="A13:B13"/>
    <mergeCell ref="D13:L13"/>
    <mergeCell ref="A14:C14"/>
    <mergeCell ref="D14:L14"/>
    <mergeCell ref="A15:C15"/>
    <mergeCell ref="D15:L15"/>
    <mergeCell ref="A16:C16"/>
    <mergeCell ref="D16:L16"/>
    <mergeCell ref="D17:L17"/>
    <mergeCell ref="A17:C17"/>
    <mergeCell ref="A18:C18"/>
    <mergeCell ref="A20:C20"/>
    <mergeCell ref="A21:C21"/>
    <mergeCell ref="D18:L18"/>
    <mergeCell ref="D20:L20"/>
    <mergeCell ref="D21:L21"/>
    <mergeCell ref="D27:L27"/>
    <mergeCell ref="D28:L28"/>
    <mergeCell ref="A26:C26"/>
    <mergeCell ref="A27:C27"/>
    <mergeCell ref="A28:C28"/>
    <mergeCell ref="D24:L24"/>
    <mergeCell ref="D26:L26"/>
    <mergeCell ref="A22:C22"/>
    <mergeCell ref="A23:C23"/>
    <mergeCell ref="A24:C24"/>
    <mergeCell ref="D22:L22"/>
    <mergeCell ref="D23:L23"/>
    <mergeCell ref="A29:C29"/>
    <mergeCell ref="A30:C30"/>
    <mergeCell ref="A32:C32"/>
    <mergeCell ref="A33:C33"/>
    <mergeCell ref="D29:L29"/>
    <mergeCell ref="D30:L30"/>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246"/>
  <sheetViews>
    <sheetView tabSelected="1" zoomScaleNormal="100" workbookViewId="0">
      <selection activeCell="J282" sqref="J282"/>
    </sheetView>
  </sheetViews>
  <sheetFormatPr baseColWidth="10" defaultColWidth="14.44140625" defaultRowHeight="15" customHeight="1"/>
  <cols>
    <col min="1" max="1" width="12" customWidth="1"/>
    <col min="2" max="2" width="15.109375" style="64" customWidth="1"/>
    <col min="3" max="3" width="15.109375" style="66" customWidth="1"/>
    <col min="4" max="4" width="27.109375" style="122" customWidth="1"/>
    <col min="5" max="5" width="56.88671875" style="63" customWidth="1"/>
    <col min="6" max="6" width="8.33203125" customWidth="1"/>
    <col min="7" max="7" width="14.88671875" customWidth="1"/>
    <col min="8" max="8" width="14" customWidth="1"/>
    <col min="9" max="9" width="15.44140625" style="107" customWidth="1"/>
    <col min="10" max="10" width="20.33203125" style="107" customWidth="1"/>
    <col min="11" max="25" width="11.44140625" customWidth="1"/>
  </cols>
  <sheetData>
    <row r="1" spans="1:10" ht="14.4">
      <c r="A1" s="224" t="s">
        <v>481</v>
      </c>
      <c r="B1" s="222"/>
      <c r="C1" s="222"/>
      <c r="D1" s="222"/>
      <c r="E1" s="222"/>
      <c r="F1" s="287" t="s">
        <v>482</v>
      </c>
      <c r="G1" s="288"/>
      <c r="H1" s="288"/>
      <c r="I1" s="288"/>
      <c r="J1" s="288"/>
    </row>
    <row r="2" spans="1:10" ht="25.95" customHeight="1">
      <c r="A2" s="222"/>
      <c r="B2" s="222"/>
      <c r="C2" s="222"/>
      <c r="D2" s="222"/>
      <c r="E2" s="222"/>
      <c r="F2" s="288"/>
      <c r="G2" s="288"/>
      <c r="H2" s="288"/>
      <c r="I2" s="288"/>
      <c r="J2" s="288"/>
    </row>
    <row r="3" spans="1:10" ht="14.4">
      <c r="A3" s="126"/>
      <c r="B3" s="65"/>
      <c r="C3" s="65"/>
      <c r="D3" s="130"/>
      <c r="E3" s="67"/>
      <c r="F3" s="126"/>
      <c r="G3" s="126"/>
      <c r="H3" s="126"/>
      <c r="I3" s="127"/>
      <c r="J3" s="127"/>
    </row>
    <row r="4" spans="1:10" ht="14.4">
      <c r="A4" s="224" t="s">
        <v>6</v>
      </c>
      <c r="B4" s="222"/>
      <c r="C4" s="222"/>
      <c r="D4" s="222"/>
      <c r="E4" s="222"/>
      <c r="F4" s="223" t="s">
        <v>29</v>
      </c>
      <c r="G4" s="222"/>
      <c r="H4" s="222"/>
      <c r="I4" s="128"/>
      <c r="J4" s="128"/>
    </row>
    <row r="5" spans="1:10" ht="14.4">
      <c r="A5" s="224" t="s">
        <v>8</v>
      </c>
      <c r="B5" s="222"/>
      <c r="C5" s="222"/>
      <c r="D5" s="222"/>
      <c r="E5" s="222"/>
      <c r="F5" s="223" t="s">
        <v>476</v>
      </c>
      <c r="G5" s="222"/>
      <c r="H5" s="222"/>
      <c r="I5" s="129"/>
      <c r="J5" s="129"/>
    </row>
    <row r="6" spans="1:10" ht="30" customHeight="1">
      <c r="A6" s="224" t="s">
        <v>10</v>
      </c>
      <c r="B6" s="222"/>
      <c r="C6" s="222"/>
      <c r="D6" s="222"/>
      <c r="E6" s="222"/>
      <c r="F6" s="221" t="s">
        <v>486</v>
      </c>
      <c r="G6" s="222"/>
      <c r="H6" s="222"/>
      <c r="I6" s="223"/>
      <c r="J6" s="222"/>
    </row>
    <row r="7" spans="1:10" ht="14.4">
      <c r="A7" s="224" t="s">
        <v>12</v>
      </c>
      <c r="B7" s="222"/>
      <c r="C7" s="222"/>
      <c r="D7" s="222"/>
      <c r="E7" s="222"/>
      <c r="F7" s="286">
        <v>45996</v>
      </c>
      <c r="G7" s="286"/>
      <c r="H7" s="286"/>
      <c r="I7" s="286"/>
      <c r="J7" s="286"/>
    </row>
    <row r="8" spans="1:10" ht="14.4">
      <c r="A8" s="224" t="s">
        <v>13</v>
      </c>
      <c r="B8" s="222"/>
      <c r="C8" s="222"/>
      <c r="D8" s="222"/>
      <c r="E8" s="222"/>
      <c r="F8" s="286" t="s">
        <v>483</v>
      </c>
      <c r="G8" s="286"/>
      <c r="H8" s="286"/>
      <c r="I8" s="286"/>
      <c r="J8" s="286"/>
    </row>
    <row r="9" spans="1:10" ht="14.4">
      <c r="A9" s="224"/>
      <c r="B9" s="222"/>
      <c r="C9" s="222"/>
      <c r="D9" s="222"/>
      <c r="E9" s="222"/>
      <c r="F9" s="223"/>
      <c r="G9" s="222"/>
      <c r="H9" s="222"/>
      <c r="I9" s="222"/>
      <c r="J9" s="222"/>
    </row>
    <row r="10" spans="1:10" ht="14.4">
      <c r="A10" s="224" t="s">
        <v>14</v>
      </c>
      <c r="B10" s="222"/>
      <c r="C10" s="222"/>
      <c r="D10" s="222"/>
      <c r="E10" s="222"/>
      <c r="F10" s="131" t="s">
        <v>477</v>
      </c>
      <c r="G10" s="129"/>
      <c r="H10" s="129"/>
      <c r="I10" s="132"/>
      <c r="J10" s="132"/>
    </row>
    <row r="11" spans="1:10" ht="16.2" customHeight="1">
      <c r="A11" s="224" t="s">
        <v>8</v>
      </c>
      <c r="B11" s="222"/>
      <c r="C11" s="222"/>
      <c r="D11" s="222"/>
      <c r="E11" s="222"/>
      <c r="F11" s="223" t="s">
        <v>484</v>
      </c>
      <c r="G11" s="222"/>
      <c r="H11" s="222"/>
      <c r="I11" s="132"/>
      <c r="J11" s="132"/>
    </row>
    <row r="12" spans="1:10" ht="27" customHeight="1">
      <c r="A12" s="224" t="s">
        <v>10</v>
      </c>
      <c r="B12" s="222"/>
      <c r="C12" s="222"/>
      <c r="D12" s="222"/>
      <c r="E12" s="222"/>
      <c r="F12" s="221" t="s">
        <v>485</v>
      </c>
      <c r="G12" s="222"/>
      <c r="H12" s="222"/>
      <c r="I12" s="223"/>
      <c r="J12" s="222"/>
    </row>
    <row r="13" spans="1:10" ht="14.4">
      <c r="A13" s="224" t="s">
        <v>12</v>
      </c>
      <c r="B13" s="222"/>
      <c r="C13" s="222"/>
      <c r="D13" s="222"/>
      <c r="E13" s="222"/>
      <c r="F13" s="274">
        <v>45996</v>
      </c>
      <c r="G13" s="222"/>
      <c r="H13" s="222"/>
      <c r="I13" s="222"/>
      <c r="J13" s="222"/>
    </row>
    <row r="14" spans="1:10" ht="15.75" customHeight="1">
      <c r="A14" s="224" t="s">
        <v>13</v>
      </c>
      <c r="B14" s="222"/>
      <c r="C14" s="222"/>
      <c r="D14" s="222"/>
      <c r="E14" s="222"/>
      <c r="F14" s="274">
        <v>46087</v>
      </c>
      <c r="G14" s="222"/>
      <c r="H14" s="222"/>
      <c r="I14" s="222"/>
      <c r="J14" s="222"/>
    </row>
    <row r="15" spans="1:10" ht="15.75" customHeight="1">
      <c r="A15" s="291"/>
      <c r="B15" s="292"/>
      <c r="C15" s="292"/>
      <c r="D15" s="292"/>
      <c r="E15" s="293"/>
      <c r="F15" s="133"/>
      <c r="G15" s="133"/>
      <c r="H15" s="133"/>
      <c r="I15" s="133"/>
      <c r="J15" s="133"/>
    </row>
    <row r="16" spans="1:10" ht="34.950000000000003" customHeight="1">
      <c r="A16" s="294" t="s">
        <v>33</v>
      </c>
      <c r="B16" s="294" t="s">
        <v>60</v>
      </c>
      <c r="C16" s="297" t="s">
        <v>337</v>
      </c>
      <c r="D16" s="298"/>
      <c r="E16" s="299"/>
      <c r="F16" s="275" t="s">
        <v>36</v>
      </c>
      <c r="G16" s="124" t="str">
        <f>F4</f>
        <v>Innovatek</v>
      </c>
      <c r="H16" s="124" t="s">
        <v>477</v>
      </c>
      <c r="I16" s="125" t="s">
        <v>39</v>
      </c>
      <c r="J16" s="272" t="s">
        <v>40</v>
      </c>
    </row>
    <row r="17" spans="1:10" ht="52.5" customHeight="1">
      <c r="A17" s="295"/>
      <c r="B17" s="295"/>
      <c r="C17" s="300"/>
      <c r="D17" s="301"/>
      <c r="E17" s="302"/>
      <c r="F17" s="188"/>
      <c r="G17" s="15" t="s">
        <v>41</v>
      </c>
      <c r="H17" s="15" t="s">
        <v>41</v>
      </c>
      <c r="I17" s="15" t="s">
        <v>41</v>
      </c>
      <c r="J17" s="273"/>
    </row>
    <row r="18" spans="1:10" ht="24" hidden="1" customHeight="1">
      <c r="A18" s="296"/>
      <c r="B18" s="296"/>
      <c r="C18" s="303"/>
      <c r="D18" s="304"/>
      <c r="E18" s="305"/>
      <c r="F18" s="250">
        <v>1</v>
      </c>
      <c r="G18" s="279">
        <v>1390000000</v>
      </c>
      <c r="H18" s="279">
        <v>1390000000</v>
      </c>
      <c r="I18" s="225">
        <f>AVERAGE(G18,H18)</f>
        <v>1390000000</v>
      </c>
      <c r="J18" s="228">
        <f>+ROUND((I18*F18), 0)</f>
        <v>1390000000</v>
      </c>
    </row>
    <row r="19" spans="1:10" ht="22.2" customHeight="1">
      <c r="A19" s="251">
        <v>1</v>
      </c>
      <c r="B19" s="306" t="s">
        <v>332</v>
      </c>
      <c r="C19" s="282" t="s">
        <v>61</v>
      </c>
      <c r="D19" s="159" t="s">
        <v>62</v>
      </c>
      <c r="E19" s="160" t="s">
        <v>71</v>
      </c>
      <c r="F19" s="251"/>
      <c r="G19" s="280"/>
      <c r="H19" s="280"/>
      <c r="I19" s="226"/>
      <c r="J19" s="226"/>
    </row>
    <row r="20" spans="1:10" ht="22.95" customHeight="1">
      <c r="A20" s="251"/>
      <c r="B20" s="306"/>
      <c r="C20" s="260"/>
      <c r="D20" s="135" t="s">
        <v>63</v>
      </c>
      <c r="E20" s="136" t="s">
        <v>72</v>
      </c>
      <c r="F20" s="251"/>
      <c r="G20" s="280"/>
      <c r="H20" s="280"/>
      <c r="I20" s="226"/>
      <c r="J20" s="226"/>
    </row>
    <row r="21" spans="1:10" ht="22.95" customHeight="1">
      <c r="A21" s="251"/>
      <c r="B21" s="306"/>
      <c r="C21" s="260"/>
      <c r="D21" s="135" t="s">
        <v>64</v>
      </c>
      <c r="E21" s="137" t="s">
        <v>92</v>
      </c>
      <c r="F21" s="251"/>
      <c r="G21" s="280"/>
      <c r="H21" s="280"/>
      <c r="I21" s="226"/>
      <c r="J21" s="226"/>
    </row>
    <row r="22" spans="1:10" ht="25.2" customHeight="1">
      <c r="A22" s="251"/>
      <c r="B22" s="306"/>
      <c r="C22" s="260"/>
      <c r="D22" s="135" t="s">
        <v>65</v>
      </c>
      <c r="E22" s="136" t="s">
        <v>73</v>
      </c>
      <c r="F22" s="251"/>
      <c r="G22" s="280"/>
      <c r="H22" s="280"/>
      <c r="I22" s="226"/>
      <c r="J22" s="226"/>
    </row>
    <row r="23" spans="1:10" ht="22.2" customHeight="1">
      <c r="A23" s="251"/>
      <c r="B23" s="306"/>
      <c r="C23" s="260"/>
      <c r="D23" s="135" t="s">
        <v>66</v>
      </c>
      <c r="E23" s="136" t="s">
        <v>74</v>
      </c>
      <c r="F23" s="251"/>
      <c r="G23" s="280"/>
      <c r="H23" s="280"/>
      <c r="I23" s="226"/>
      <c r="J23" s="226"/>
    </row>
    <row r="24" spans="1:10" ht="14.4">
      <c r="A24" s="251"/>
      <c r="B24" s="306"/>
      <c r="C24" s="260"/>
      <c r="D24" s="135" t="s">
        <v>67</v>
      </c>
      <c r="E24" s="136" t="s">
        <v>75</v>
      </c>
      <c r="F24" s="251"/>
      <c r="G24" s="280"/>
      <c r="H24" s="280"/>
      <c r="I24" s="226"/>
      <c r="J24" s="226"/>
    </row>
    <row r="25" spans="1:10" ht="22.2" customHeight="1">
      <c r="A25" s="251"/>
      <c r="B25" s="306"/>
      <c r="C25" s="260"/>
      <c r="D25" s="135" t="s">
        <v>68</v>
      </c>
      <c r="E25" s="136">
        <v>2</v>
      </c>
      <c r="F25" s="251"/>
      <c r="G25" s="280"/>
      <c r="H25" s="280"/>
      <c r="I25" s="226"/>
      <c r="J25" s="226"/>
    </row>
    <row r="26" spans="1:10" ht="25.95" customHeight="1">
      <c r="A26" s="251"/>
      <c r="B26" s="306"/>
      <c r="C26" s="260"/>
      <c r="D26" s="138" t="s">
        <v>69</v>
      </c>
      <c r="E26" s="136" t="s">
        <v>76</v>
      </c>
      <c r="F26" s="251"/>
      <c r="G26" s="280"/>
      <c r="H26" s="280"/>
      <c r="I26" s="226"/>
      <c r="J26" s="226"/>
    </row>
    <row r="27" spans="1:10" ht="21" customHeight="1">
      <c r="A27" s="251"/>
      <c r="B27" s="306"/>
      <c r="C27" s="260"/>
      <c r="D27" s="138" t="s">
        <v>70</v>
      </c>
      <c r="E27" s="136" t="s">
        <v>77</v>
      </c>
      <c r="F27" s="251"/>
      <c r="G27" s="280"/>
      <c r="H27" s="280"/>
      <c r="I27" s="226"/>
      <c r="J27" s="226"/>
    </row>
    <row r="28" spans="1:10" ht="24" customHeight="1">
      <c r="A28" s="251"/>
      <c r="B28" s="306"/>
      <c r="C28" s="260" t="s">
        <v>87</v>
      </c>
      <c r="D28" s="138" t="s">
        <v>78</v>
      </c>
      <c r="E28" s="139" t="s">
        <v>85</v>
      </c>
      <c r="F28" s="251"/>
      <c r="G28" s="280"/>
      <c r="H28" s="280"/>
      <c r="I28" s="226"/>
      <c r="J28" s="226"/>
    </row>
    <row r="29" spans="1:10" ht="25.2" customHeight="1">
      <c r="A29" s="251"/>
      <c r="B29" s="306"/>
      <c r="C29" s="260"/>
      <c r="D29" s="138" t="s">
        <v>63</v>
      </c>
      <c r="E29" s="139" t="s">
        <v>88</v>
      </c>
      <c r="F29" s="251"/>
      <c r="G29" s="280"/>
      <c r="H29" s="280"/>
      <c r="I29" s="226"/>
      <c r="J29" s="226"/>
    </row>
    <row r="30" spans="1:10" ht="25.2" customHeight="1">
      <c r="A30" s="251"/>
      <c r="B30" s="306"/>
      <c r="C30" s="260"/>
      <c r="D30" s="138" t="s">
        <v>79</v>
      </c>
      <c r="E30" s="139" t="s">
        <v>89</v>
      </c>
      <c r="F30" s="251"/>
      <c r="G30" s="280"/>
      <c r="H30" s="280"/>
      <c r="I30" s="226"/>
      <c r="J30" s="226"/>
    </row>
    <row r="31" spans="1:10" ht="37.200000000000003" customHeight="1">
      <c r="A31" s="251"/>
      <c r="B31" s="306"/>
      <c r="C31" s="260"/>
      <c r="D31" s="138" t="s">
        <v>80</v>
      </c>
      <c r="E31" s="139" t="s">
        <v>90</v>
      </c>
      <c r="F31" s="251"/>
      <c r="G31" s="280"/>
      <c r="H31" s="280"/>
      <c r="I31" s="226"/>
      <c r="J31" s="226"/>
    </row>
    <row r="32" spans="1:10" ht="37.200000000000003" customHeight="1">
      <c r="A32" s="251"/>
      <c r="B32" s="306"/>
      <c r="C32" s="260"/>
      <c r="D32" s="138" t="s">
        <v>81</v>
      </c>
      <c r="E32" s="139" t="s">
        <v>91</v>
      </c>
      <c r="F32" s="251"/>
      <c r="G32" s="280"/>
      <c r="H32" s="280"/>
      <c r="I32" s="226"/>
      <c r="J32" s="226"/>
    </row>
    <row r="33" spans="1:10" ht="37.950000000000003" customHeight="1">
      <c r="A33" s="251"/>
      <c r="B33" s="306"/>
      <c r="C33" s="260"/>
      <c r="D33" s="138" t="s">
        <v>82</v>
      </c>
      <c r="E33" s="139" t="s">
        <v>92</v>
      </c>
      <c r="F33" s="251"/>
      <c r="G33" s="280"/>
      <c r="H33" s="280"/>
      <c r="I33" s="226"/>
      <c r="J33" s="226"/>
    </row>
    <row r="34" spans="1:10" ht="37.200000000000003" customHeight="1">
      <c r="A34" s="251"/>
      <c r="B34" s="306"/>
      <c r="C34" s="260"/>
      <c r="D34" s="138" t="s">
        <v>83</v>
      </c>
      <c r="E34" s="139" t="s">
        <v>93</v>
      </c>
      <c r="F34" s="251"/>
      <c r="G34" s="280"/>
      <c r="H34" s="280"/>
      <c r="I34" s="226"/>
      <c r="J34" s="226"/>
    </row>
    <row r="35" spans="1:10" ht="22.2" customHeight="1">
      <c r="A35" s="251"/>
      <c r="B35" s="306"/>
      <c r="C35" s="260"/>
      <c r="D35" s="138" t="s">
        <v>84</v>
      </c>
      <c r="E35" s="139" t="s">
        <v>94</v>
      </c>
      <c r="F35" s="251"/>
      <c r="G35" s="280"/>
      <c r="H35" s="280"/>
      <c r="I35" s="226"/>
      <c r="J35" s="226"/>
    </row>
    <row r="36" spans="1:10" ht="16.2" customHeight="1">
      <c r="A36" s="251"/>
      <c r="B36" s="306"/>
      <c r="C36" s="260"/>
      <c r="D36" s="138" t="s">
        <v>70</v>
      </c>
      <c r="E36" s="139" t="s">
        <v>86</v>
      </c>
      <c r="F36" s="251"/>
      <c r="G36" s="280"/>
      <c r="H36" s="280"/>
      <c r="I36" s="226"/>
      <c r="J36" s="226"/>
    </row>
    <row r="37" spans="1:10" ht="16.95" customHeight="1">
      <c r="A37" s="251"/>
      <c r="B37" s="306"/>
      <c r="C37" s="260" t="s">
        <v>100</v>
      </c>
      <c r="D37" s="138" t="s">
        <v>78</v>
      </c>
      <c r="E37" s="139" t="s">
        <v>101</v>
      </c>
      <c r="F37" s="251"/>
      <c r="G37" s="280"/>
      <c r="H37" s="280"/>
      <c r="I37" s="226"/>
      <c r="J37" s="226"/>
    </row>
    <row r="38" spans="1:10" ht="19.95" customHeight="1">
      <c r="A38" s="251"/>
      <c r="B38" s="306"/>
      <c r="C38" s="260"/>
      <c r="D38" s="138" t="s">
        <v>95</v>
      </c>
      <c r="E38" s="139" t="s">
        <v>102</v>
      </c>
      <c r="F38" s="251"/>
      <c r="G38" s="280"/>
      <c r="H38" s="280"/>
      <c r="I38" s="226"/>
      <c r="J38" s="226"/>
    </row>
    <row r="39" spans="1:10" ht="19.2" customHeight="1">
      <c r="A39" s="251"/>
      <c r="B39" s="306"/>
      <c r="C39" s="260"/>
      <c r="D39" s="138" t="s">
        <v>96</v>
      </c>
      <c r="E39" s="139" t="s">
        <v>103</v>
      </c>
      <c r="F39" s="251"/>
      <c r="G39" s="280"/>
      <c r="H39" s="280"/>
      <c r="I39" s="226"/>
      <c r="J39" s="226"/>
    </row>
    <row r="40" spans="1:10" ht="15" customHeight="1">
      <c r="A40" s="251"/>
      <c r="B40" s="306"/>
      <c r="C40" s="260"/>
      <c r="D40" s="138" t="s">
        <v>63</v>
      </c>
      <c r="E40" s="139" t="s">
        <v>104</v>
      </c>
      <c r="F40" s="251"/>
      <c r="G40" s="280"/>
      <c r="H40" s="280"/>
      <c r="I40" s="226"/>
      <c r="J40" s="226"/>
    </row>
    <row r="41" spans="1:10" ht="28.95" customHeight="1">
      <c r="A41" s="251"/>
      <c r="B41" s="306"/>
      <c r="C41" s="260"/>
      <c r="D41" s="138" t="s">
        <v>66</v>
      </c>
      <c r="E41" s="139" t="s">
        <v>74</v>
      </c>
      <c r="F41" s="251"/>
      <c r="G41" s="280"/>
      <c r="H41" s="280"/>
      <c r="I41" s="226"/>
      <c r="J41" s="226"/>
    </row>
    <row r="42" spans="1:10" ht="16.95" customHeight="1">
      <c r="A42" s="251"/>
      <c r="B42" s="306"/>
      <c r="C42" s="260"/>
      <c r="D42" s="138" t="s">
        <v>97</v>
      </c>
      <c r="E42" s="139" t="s">
        <v>105</v>
      </c>
      <c r="F42" s="251"/>
      <c r="G42" s="280"/>
      <c r="H42" s="280"/>
      <c r="I42" s="226"/>
      <c r="J42" s="226"/>
    </row>
    <row r="43" spans="1:10" ht="33" customHeight="1">
      <c r="A43" s="251"/>
      <c r="B43" s="306"/>
      <c r="C43" s="260"/>
      <c r="D43" s="138" t="s">
        <v>98</v>
      </c>
      <c r="E43" s="139" t="s">
        <v>106</v>
      </c>
      <c r="F43" s="251"/>
      <c r="G43" s="280"/>
      <c r="H43" s="280"/>
      <c r="I43" s="226"/>
      <c r="J43" s="226"/>
    </row>
    <row r="44" spans="1:10" ht="55.5" customHeight="1">
      <c r="A44" s="251"/>
      <c r="B44" s="306"/>
      <c r="C44" s="260"/>
      <c r="D44" s="138" t="s">
        <v>99</v>
      </c>
      <c r="E44" s="139" t="s">
        <v>106</v>
      </c>
      <c r="F44" s="251"/>
      <c r="G44" s="280"/>
      <c r="H44" s="280"/>
      <c r="I44" s="226"/>
      <c r="J44" s="226"/>
    </row>
    <row r="45" spans="1:10" ht="33" customHeight="1">
      <c r="A45" s="251"/>
      <c r="B45" s="306"/>
      <c r="C45" s="260"/>
      <c r="D45" s="140" t="s">
        <v>70</v>
      </c>
      <c r="E45" s="139" t="s">
        <v>107</v>
      </c>
      <c r="F45" s="251"/>
      <c r="G45" s="280"/>
      <c r="H45" s="280"/>
      <c r="I45" s="226"/>
      <c r="J45" s="226"/>
    </row>
    <row r="46" spans="1:10" ht="37.5" customHeight="1">
      <c r="A46" s="251"/>
      <c r="B46" s="306"/>
      <c r="C46" s="260" t="s">
        <v>231</v>
      </c>
      <c r="D46" s="138" t="s">
        <v>108</v>
      </c>
      <c r="E46" s="139" t="s">
        <v>286</v>
      </c>
      <c r="F46" s="251"/>
      <c r="G46" s="280"/>
      <c r="H46" s="280"/>
      <c r="I46" s="226"/>
      <c r="J46" s="226"/>
    </row>
    <row r="47" spans="1:10" ht="33" customHeight="1">
      <c r="A47" s="251"/>
      <c r="B47" s="306"/>
      <c r="C47" s="260"/>
      <c r="D47" s="138" t="s">
        <v>109</v>
      </c>
      <c r="E47" s="139" t="s">
        <v>120</v>
      </c>
      <c r="F47" s="251"/>
      <c r="G47" s="280"/>
      <c r="H47" s="280"/>
      <c r="I47" s="226"/>
      <c r="J47" s="226"/>
    </row>
    <row r="48" spans="1:10" ht="16.95" customHeight="1">
      <c r="A48" s="251"/>
      <c r="B48" s="306"/>
      <c r="C48" s="260"/>
      <c r="D48" s="138" t="s">
        <v>110</v>
      </c>
      <c r="E48" s="139" t="s">
        <v>122</v>
      </c>
      <c r="F48" s="251"/>
      <c r="G48" s="280"/>
      <c r="H48" s="280"/>
      <c r="I48" s="226"/>
      <c r="J48" s="226"/>
    </row>
    <row r="49" spans="1:10" ht="39" customHeight="1">
      <c r="A49" s="251"/>
      <c r="B49" s="306"/>
      <c r="C49" s="260"/>
      <c r="D49" s="138" t="s">
        <v>111</v>
      </c>
      <c r="E49" s="139" t="s">
        <v>121</v>
      </c>
      <c r="F49" s="251"/>
      <c r="G49" s="280"/>
      <c r="H49" s="280"/>
      <c r="I49" s="226"/>
      <c r="J49" s="226"/>
    </row>
    <row r="50" spans="1:10" ht="37.5" customHeight="1">
      <c r="A50" s="251"/>
      <c r="B50" s="306"/>
      <c r="C50" s="260"/>
      <c r="D50" s="138" t="s">
        <v>112</v>
      </c>
      <c r="E50" s="139" t="s">
        <v>123</v>
      </c>
      <c r="F50" s="251"/>
      <c r="G50" s="280"/>
      <c r="H50" s="280"/>
      <c r="I50" s="226"/>
      <c r="J50" s="226"/>
    </row>
    <row r="51" spans="1:10" ht="19.2" customHeight="1">
      <c r="A51" s="251"/>
      <c r="B51" s="306"/>
      <c r="C51" s="260"/>
      <c r="D51" s="138" t="s">
        <v>113</v>
      </c>
      <c r="E51" s="139" t="s">
        <v>124</v>
      </c>
      <c r="F51" s="251"/>
      <c r="G51" s="280"/>
      <c r="H51" s="280"/>
      <c r="I51" s="226"/>
      <c r="J51" s="226"/>
    </row>
    <row r="52" spans="1:10" ht="25.95" customHeight="1">
      <c r="A52" s="251"/>
      <c r="B52" s="306"/>
      <c r="C52" s="260"/>
      <c r="D52" s="138" t="s">
        <v>114</v>
      </c>
      <c r="E52" s="139" t="s">
        <v>125</v>
      </c>
      <c r="F52" s="251"/>
      <c r="G52" s="280"/>
      <c r="H52" s="280"/>
      <c r="I52" s="226"/>
      <c r="J52" s="226"/>
    </row>
    <row r="53" spans="1:10" ht="49.95" customHeight="1">
      <c r="A53" s="251"/>
      <c r="B53" s="306"/>
      <c r="C53" s="260"/>
      <c r="D53" s="138" t="s">
        <v>115</v>
      </c>
      <c r="E53" s="139" t="s">
        <v>126</v>
      </c>
      <c r="F53" s="251"/>
      <c r="G53" s="280"/>
      <c r="H53" s="280"/>
      <c r="I53" s="226"/>
      <c r="J53" s="226"/>
    </row>
    <row r="54" spans="1:10" ht="28.8">
      <c r="A54" s="251"/>
      <c r="B54" s="306"/>
      <c r="C54" s="260"/>
      <c r="D54" s="138" t="s">
        <v>116</v>
      </c>
      <c r="E54" s="139" t="s">
        <v>119</v>
      </c>
      <c r="F54" s="251"/>
      <c r="G54" s="280"/>
      <c r="H54" s="280"/>
      <c r="I54" s="226"/>
      <c r="J54" s="226"/>
    </row>
    <row r="55" spans="1:10" ht="39.75" customHeight="1">
      <c r="A55" s="251"/>
      <c r="B55" s="306"/>
      <c r="C55" s="260"/>
      <c r="D55" s="138" t="s">
        <v>117</v>
      </c>
      <c r="E55" s="139" t="s">
        <v>127</v>
      </c>
      <c r="F55" s="251"/>
      <c r="G55" s="280"/>
      <c r="H55" s="280"/>
      <c r="I55" s="226"/>
      <c r="J55" s="226"/>
    </row>
    <row r="56" spans="1:10" ht="14.4">
      <c r="A56" s="251"/>
      <c r="B56" s="306"/>
      <c r="C56" s="260"/>
      <c r="D56" s="138" t="s">
        <v>118</v>
      </c>
      <c r="E56" s="139" t="s">
        <v>142</v>
      </c>
      <c r="F56" s="251"/>
      <c r="G56" s="280"/>
      <c r="H56" s="280"/>
      <c r="I56" s="226"/>
      <c r="J56" s="226"/>
    </row>
    <row r="57" spans="1:10" ht="28.8">
      <c r="A57" s="251"/>
      <c r="B57" s="306"/>
      <c r="C57" s="260"/>
      <c r="D57" s="138" t="s">
        <v>70</v>
      </c>
      <c r="E57" s="139" t="s">
        <v>128</v>
      </c>
      <c r="F57" s="251"/>
      <c r="G57" s="280"/>
      <c r="H57" s="280"/>
      <c r="I57" s="226"/>
      <c r="J57" s="226"/>
    </row>
    <row r="58" spans="1:10" ht="57.6">
      <c r="A58" s="251"/>
      <c r="B58" s="306"/>
      <c r="C58" s="134" t="s">
        <v>145</v>
      </c>
      <c r="D58" s="141" t="s">
        <v>146</v>
      </c>
      <c r="E58" s="139" t="s">
        <v>343</v>
      </c>
      <c r="F58" s="251"/>
      <c r="G58" s="280"/>
      <c r="H58" s="280"/>
      <c r="I58" s="226"/>
      <c r="J58" s="226"/>
    </row>
    <row r="59" spans="1:10" ht="28.8">
      <c r="A59" s="251"/>
      <c r="B59" s="306"/>
      <c r="C59" s="134" t="s">
        <v>129</v>
      </c>
      <c r="D59" s="142" t="s">
        <v>130</v>
      </c>
      <c r="E59" s="139" t="s">
        <v>142</v>
      </c>
      <c r="F59" s="251"/>
      <c r="G59" s="280"/>
      <c r="H59" s="280"/>
      <c r="I59" s="226"/>
      <c r="J59" s="226"/>
    </row>
    <row r="60" spans="1:10" ht="28.8">
      <c r="A60" s="251"/>
      <c r="B60" s="306"/>
      <c r="C60" s="139" t="s">
        <v>131</v>
      </c>
      <c r="D60" s="141" t="s">
        <v>132</v>
      </c>
      <c r="E60" s="139" t="s">
        <v>142</v>
      </c>
      <c r="F60" s="251"/>
      <c r="G60" s="280"/>
      <c r="H60" s="280"/>
      <c r="I60" s="226"/>
      <c r="J60" s="226"/>
    </row>
    <row r="61" spans="1:10" ht="43.2">
      <c r="A61" s="251"/>
      <c r="B61" s="306"/>
      <c r="C61" s="134" t="s">
        <v>240</v>
      </c>
      <c r="D61" s="141" t="s">
        <v>140</v>
      </c>
      <c r="E61" s="139" t="s">
        <v>142</v>
      </c>
      <c r="F61" s="251"/>
      <c r="G61" s="280"/>
      <c r="H61" s="280"/>
      <c r="I61" s="226"/>
      <c r="J61" s="226"/>
    </row>
    <row r="62" spans="1:10" ht="34.950000000000003" customHeight="1">
      <c r="A62" s="251"/>
      <c r="B62" s="306"/>
      <c r="C62" s="134" t="s">
        <v>138</v>
      </c>
      <c r="D62" s="142" t="s">
        <v>141</v>
      </c>
      <c r="E62" s="139" t="s">
        <v>142</v>
      </c>
      <c r="F62" s="251"/>
      <c r="G62" s="280"/>
      <c r="H62" s="280"/>
      <c r="I62" s="226"/>
      <c r="J62" s="226"/>
    </row>
    <row r="63" spans="1:10" ht="43.2">
      <c r="A63" s="251"/>
      <c r="B63" s="306"/>
      <c r="C63" s="134" t="s">
        <v>305</v>
      </c>
      <c r="D63" s="141" t="s">
        <v>139</v>
      </c>
      <c r="E63" s="139" t="s">
        <v>142</v>
      </c>
      <c r="F63" s="251"/>
      <c r="G63" s="280"/>
      <c r="H63" s="280"/>
      <c r="I63" s="226"/>
      <c r="J63" s="226"/>
    </row>
    <row r="64" spans="1:10" ht="72">
      <c r="A64" s="251"/>
      <c r="B64" s="306"/>
      <c r="C64" s="139" t="s">
        <v>133</v>
      </c>
      <c r="D64" s="141" t="s">
        <v>336</v>
      </c>
      <c r="E64" s="139" t="s">
        <v>341</v>
      </c>
      <c r="F64" s="251"/>
      <c r="G64" s="280"/>
      <c r="H64" s="280"/>
      <c r="I64" s="226"/>
      <c r="J64" s="226"/>
    </row>
    <row r="65" spans="1:10" ht="43.2">
      <c r="A65" s="251"/>
      <c r="B65" s="306"/>
      <c r="C65" s="139" t="s">
        <v>338</v>
      </c>
      <c r="D65" s="141" t="s">
        <v>339</v>
      </c>
      <c r="E65" s="139" t="s">
        <v>340</v>
      </c>
      <c r="F65" s="251"/>
      <c r="G65" s="280"/>
      <c r="H65" s="280"/>
      <c r="I65" s="226"/>
      <c r="J65" s="226"/>
    </row>
    <row r="66" spans="1:10" ht="28.8">
      <c r="A66" s="251"/>
      <c r="B66" s="306"/>
      <c r="C66" s="139" t="s">
        <v>134</v>
      </c>
      <c r="D66" s="141" t="s">
        <v>135</v>
      </c>
      <c r="E66" s="139" t="s">
        <v>412</v>
      </c>
      <c r="F66" s="251"/>
      <c r="G66" s="280"/>
      <c r="H66" s="280"/>
      <c r="I66" s="226"/>
      <c r="J66" s="226"/>
    </row>
    <row r="67" spans="1:10" ht="151.19999999999999" customHeight="1">
      <c r="A67" s="251"/>
      <c r="B67" s="306"/>
      <c r="C67" s="139" t="s">
        <v>137</v>
      </c>
      <c r="D67" s="141" t="s">
        <v>416</v>
      </c>
      <c r="E67" s="143" t="s">
        <v>344</v>
      </c>
      <c r="F67" s="251"/>
      <c r="G67" s="280"/>
      <c r="H67" s="280"/>
      <c r="I67" s="226"/>
      <c r="J67" s="226"/>
    </row>
    <row r="68" spans="1:10" ht="129.6">
      <c r="A68" s="251"/>
      <c r="B68" s="306"/>
      <c r="C68" s="139" t="s">
        <v>277</v>
      </c>
      <c r="D68" s="141" t="s">
        <v>279</v>
      </c>
      <c r="E68" s="143" t="s">
        <v>278</v>
      </c>
      <c r="F68" s="251"/>
      <c r="G68" s="280"/>
      <c r="H68" s="280"/>
      <c r="I68" s="226"/>
      <c r="J68" s="226"/>
    </row>
    <row r="69" spans="1:10" ht="331.2">
      <c r="A69" s="251"/>
      <c r="B69" s="306"/>
      <c r="C69" s="139" t="s">
        <v>306</v>
      </c>
      <c r="D69" s="144" t="s">
        <v>346</v>
      </c>
      <c r="E69" s="143" t="s">
        <v>345</v>
      </c>
      <c r="F69" s="251"/>
      <c r="G69" s="280"/>
      <c r="H69" s="280"/>
      <c r="I69" s="226"/>
      <c r="J69" s="226"/>
    </row>
    <row r="70" spans="1:10" ht="150.75" customHeight="1">
      <c r="A70" s="251"/>
      <c r="B70" s="306"/>
      <c r="C70" s="139" t="s">
        <v>136</v>
      </c>
      <c r="D70" s="141" t="s">
        <v>411</v>
      </c>
      <c r="E70" s="143" t="s">
        <v>335</v>
      </c>
      <c r="F70" s="252"/>
      <c r="G70" s="281"/>
      <c r="H70" s="281"/>
      <c r="I70" s="227"/>
      <c r="J70" s="227"/>
    </row>
    <row r="71" spans="1:10" ht="30" customHeight="1">
      <c r="A71" s="252"/>
      <c r="B71" s="307"/>
      <c r="C71" s="134" t="s">
        <v>143</v>
      </c>
      <c r="D71" s="138" t="s">
        <v>144</v>
      </c>
      <c r="E71" s="139" t="s">
        <v>142</v>
      </c>
      <c r="F71" s="253">
        <v>1</v>
      </c>
      <c r="G71" s="235">
        <v>894000000</v>
      </c>
      <c r="H71" s="235">
        <v>894000000</v>
      </c>
      <c r="I71" s="229">
        <f>AVERAGE(G71,H71)</f>
        <v>894000000</v>
      </c>
      <c r="J71" s="232">
        <f>+ROUND((F71*I71), 0)</f>
        <v>894000000</v>
      </c>
    </row>
    <row r="72" spans="1:10" ht="41.25" customHeight="1">
      <c r="A72" s="253">
        <v>2</v>
      </c>
      <c r="B72" s="283" t="s">
        <v>280</v>
      </c>
      <c r="C72" s="276" t="s">
        <v>281</v>
      </c>
      <c r="D72" s="113" t="s">
        <v>147</v>
      </c>
      <c r="E72" s="86" t="s">
        <v>212</v>
      </c>
      <c r="F72" s="254"/>
      <c r="G72" s="236"/>
      <c r="H72" s="236"/>
      <c r="I72" s="230"/>
      <c r="J72" s="230"/>
    </row>
    <row r="73" spans="1:10" ht="14.4">
      <c r="A73" s="254"/>
      <c r="B73" s="284"/>
      <c r="C73" s="277"/>
      <c r="D73" s="113" t="s">
        <v>148</v>
      </c>
      <c r="E73" s="70" t="s">
        <v>213</v>
      </c>
      <c r="F73" s="254"/>
      <c r="G73" s="236"/>
      <c r="H73" s="236"/>
      <c r="I73" s="230"/>
      <c r="J73" s="230"/>
    </row>
    <row r="74" spans="1:10" ht="30" customHeight="1">
      <c r="A74" s="254"/>
      <c r="B74" s="284"/>
      <c r="C74" s="277"/>
      <c r="D74" s="113" t="s">
        <v>248</v>
      </c>
      <c r="E74" s="70" t="s">
        <v>149</v>
      </c>
      <c r="F74" s="254"/>
      <c r="G74" s="236"/>
      <c r="H74" s="236"/>
      <c r="I74" s="230"/>
      <c r="J74" s="230"/>
    </row>
    <row r="75" spans="1:10" ht="22.2" customHeight="1">
      <c r="A75" s="254"/>
      <c r="B75" s="284"/>
      <c r="C75" s="277"/>
      <c r="D75" s="114" t="s">
        <v>351</v>
      </c>
      <c r="E75" s="70" t="s">
        <v>142</v>
      </c>
      <c r="F75" s="254"/>
      <c r="G75" s="236"/>
      <c r="H75" s="236"/>
      <c r="I75" s="230"/>
      <c r="J75" s="230"/>
    </row>
    <row r="76" spans="1:10" ht="37.950000000000003" customHeight="1">
      <c r="A76" s="254"/>
      <c r="B76" s="284"/>
      <c r="C76" s="277"/>
      <c r="D76" s="113" t="s">
        <v>151</v>
      </c>
      <c r="E76" s="70" t="s">
        <v>152</v>
      </c>
      <c r="F76" s="254"/>
      <c r="G76" s="236"/>
      <c r="H76" s="236"/>
      <c r="I76" s="230"/>
      <c r="J76" s="230"/>
    </row>
    <row r="77" spans="1:10" ht="30" customHeight="1">
      <c r="A77" s="254"/>
      <c r="B77" s="284"/>
      <c r="C77" s="277"/>
      <c r="D77" s="113" t="s">
        <v>153</v>
      </c>
      <c r="E77" s="70" t="s">
        <v>154</v>
      </c>
      <c r="F77" s="254"/>
      <c r="G77" s="236"/>
      <c r="H77" s="236"/>
      <c r="I77" s="230"/>
      <c r="J77" s="230"/>
    </row>
    <row r="78" spans="1:10" ht="34.5" customHeight="1">
      <c r="A78" s="254"/>
      <c r="B78" s="284"/>
      <c r="C78" s="277"/>
      <c r="D78" s="113" t="s">
        <v>155</v>
      </c>
      <c r="E78" s="70" t="s">
        <v>142</v>
      </c>
      <c r="F78" s="254"/>
      <c r="G78" s="236"/>
      <c r="H78" s="236"/>
      <c r="I78" s="230"/>
      <c r="J78" s="230"/>
    </row>
    <row r="79" spans="1:10" ht="43.95" customHeight="1">
      <c r="A79" s="254"/>
      <c r="B79" s="284"/>
      <c r="C79" s="277"/>
      <c r="D79" s="113" t="s">
        <v>156</v>
      </c>
      <c r="E79" s="70" t="s">
        <v>142</v>
      </c>
      <c r="F79" s="254"/>
      <c r="G79" s="236"/>
      <c r="H79" s="236"/>
      <c r="I79" s="230"/>
      <c r="J79" s="230"/>
    </row>
    <row r="80" spans="1:10" ht="57.75" customHeight="1">
      <c r="A80" s="254"/>
      <c r="B80" s="284"/>
      <c r="C80" s="277"/>
      <c r="D80" s="113" t="s">
        <v>157</v>
      </c>
      <c r="E80" s="70" t="s">
        <v>142</v>
      </c>
      <c r="F80" s="254"/>
      <c r="G80" s="236"/>
      <c r="H80" s="236"/>
      <c r="I80" s="230"/>
      <c r="J80" s="230"/>
    </row>
    <row r="81" spans="1:10" ht="22.2" customHeight="1">
      <c r="A81" s="254"/>
      <c r="B81" s="284"/>
      <c r="C81" s="277"/>
      <c r="D81" s="113" t="s">
        <v>158</v>
      </c>
      <c r="E81" s="70" t="s">
        <v>142</v>
      </c>
      <c r="F81" s="254"/>
      <c r="G81" s="236"/>
      <c r="H81" s="236"/>
      <c r="I81" s="230"/>
      <c r="J81" s="230"/>
    </row>
    <row r="82" spans="1:10" ht="28.2" customHeight="1">
      <c r="A82" s="254"/>
      <c r="B82" s="284"/>
      <c r="C82" s="277"/>
      <c r="D82" s="114" t="s">
        <v>159</v>
      </c>
      <c r="E82" s="70" t="s">
        <v>215</v>
      </c>
      <c r="F82" s="254"/>
      <c r="G82" s="236"/>
      <c r="H82" s="236"/>
      <c r="I82" s="230"/>
      <c r="J82" s="230"/>
    </row>
    <row r="83" spans="1:10" ht="22.2" customHeight="1">
      <c r="A83" s="254"/>
      <c r="B83" s="284"/>
      <c r="C83" s="277"/>
      <c r="D83" s="114" t="s">
        <v>160</v>
      </c>
      <c r="E83" s="70" t="s">
        <v>161</v>
      </c>
      <c r="F83" s="254"/>
      <c r="G83" s="236"/>
      <c r="H83" s="236"/>
      <c r="I83" s="230"/>
      <c r="J83" s="230"/>
    </row>
    <row r="84" spans="1:10" ht="42" customHeight="1">
      <c r="A84" s="254"/>
      <c r="B84" s="284"/>
      <c r="C84" s="277"/>
      <c r="D84" s="114" t="s">
        <v>162</v>
      </c>
      <c r="E84" s="70" t="s">
        <v>214</v>
      </c>
      <c r="F84" s="254"/>
      <c r="G84" s="236"/>
      <c r="H84" s="236"/>
      <c r="I84" s="230"/>
      <c r="J84" s="230"/>
    </row>
    <row r="85" spans="1:10" ht="46.2" customHeight="1">
      <c r="A85" s="254"/>
      <c r="B85" s="284"/>
      <c r="C85" s="277"/>
      <c r="D85" s="114" t="s">
        <v>163</v>
      </c>
      <c r="E85" s="85" t="s">
        <v>164</v>
      </c>
      <c r="F85" s="254"/>
      <c r="G85" s="236"/>
      <c r="H85" s="236"/>
      <c r="I85" s="230"/>
      <c r="J85" s="230"/>
    </row>
    <row r="86" spans="1:10" ht="29.25" customHeight="1">
      <c r="A86" s="254"/>
      <c r="B86" s="284"/>
      <c r="C86" s="277"/>
      <c r="D86" s="114" t="s">
        <v>165</v>
      </c>
      <c r="E86" s="70" t="s">
        <v>166</v>
      </c>
      <c r="F86" s="254"/>
      <c r="G86" s="236"/>
      <c r="H86" s="236"/>
      <c r="I86" s="230"/>
      <c r="J86" s="230"/>
    </row>
    <row r="87" spans="1:10" ht="14.4">
      <c r="A87" s="254"/>
      <c r="B87" s="284"/>
      <c r="C87" s="277"/>
      <c r="D87" s="115" t="s">
        <v>478</v>
      </c>
      <c r="E87" s="70" t="s">
        <v>167</v>
      </c>
      <c r="F87" s="254"/>
      <c r="G87" s="236"/>
      <c r="H87" s="236"/>
      <c r="I87" s="230"/>
      <c r="J87" s="230"/>
    </row>
    <row r="88" spans="1:10" ht="46.2" customHeight="1">
      <c r="A88" s="254"/>
      <c r="B88" s="284"/>
      <c r="C88" s="277"/>
      <c r="D88" s="114" t="s">
        <v>168</v>
      </c>
      <c r="E88" s="70" t="s">
        <v>169</v>
      </c>
      <c r="F88" s="254"/>
      <c r="G88" s="236"/>
      <c r="H88" s="236"/>
      <c r="I88" s="230"/>
      <c r="J88" s="230"/>
    </row>
    <row r="89" spans="1:10" ht="57.6">
      <c r="A89" s="254"/>
      <c r="B89" s="284"/>
      <c r="C89" s="277"/>
      <c r="D89" s="114" t="s">
        <v>170</v>
      </c>
      <c r="E89" s="70" t="s">
        <v>142</v>
      </c>
      <c r="F89" s="254"/>
      <c r="G89" s="236"/>
      <c r="H89" s="236"/>
      <c r="I89" s="230"/>
      <c r="J89" s="230"/>
    </row>
    <row r="90" spans="1:10" ht="14.4">
      <c r="A90" s="254"/>
      <c r="B90" s="284"/>
      <c r="C90" s="277"/>
      <c r="D90" s="114" t="s">
        <v>171</v>
      </c>
      <c r="E90" s="76" t="s">
        <v>216</v>
      </c>
      <c r="F90" s="254"/>
      <c r="G90" s="236"/>
      <c r="H90" s="236"/>
      <c r="I90" s="230"/>
      <c r="J90" s="230"/>
    </row>
    <row r="91" spans="1:10" ht="25.2" customHeight="1">
      <c r="A91" s="254"/>
      <c r="B91" s="284"/>
      <c r="C91" s="277"/>
      <c r="D91" s="114" t="s">
        <v>172</v>
      </c>
      <c r="E91" s="70" t="s">
        <v>173</v>
      </c>
      <c r="F91" s="254"/>
      <c r="G91" s="236"/>
      <c r="H91" s="236"/>
      <c r="I91" s="230"/>
      <c r="J91" s="230"/>
    </row>
    <row r="92" spans="1:10" ht="37.950000000000003" customHeight="1">
      <c r="A92" s="254"/>
      <c r="B92" s="284"/>
      <c r="C92" s="277"/>
      <c r="D92" s="114" t="s">
        <v>479</v>
      </c>
      <c r="E92" s="70" t="s">
        <v>174</v>
      </c>
      <c r="F92" s="254"/>
      <c r="G92" s="236"/>
      <c r="H92" s="236"/>
      <c r="I92" s="230"/>
      <c r="J92" s="230"/>
    </row>
    <row r="93" spans="1:10" ht="46.5" customHeight="1">
      <c r="A93" s="254"/>
      <c r="B93" s="284"/>
      <c r="C93" s="278"/>
      <c r="D93" s="114" t="s">
        <v>175</v>
      </c>
      <c r="E93" s="70" t="s">
        <v>232</v>
      </c>
      <c r="F93" s="254"/>
      <c r="G93" s="236"/>
      <c r="H93" s="236"/>
      <c r="I93" s="230"/>
      <c r="J93" s="230"/>
    </row>
    <row r="94" spans="1:10" ht="22.2" customHeight="1">
      <c r="A94" s="254"/>
      <c r="B94" s="284"/>
      <c r="C94" s="276" t="s">
        <v>285</v>
      </c>
      <c r="D94" s="113" t="s">
        <v>176</v>
      </c>
      <c r="E94" s="70" t="s">
        <v>177</v>
      </c>
      <c r="F94" s="254"/>
      <c r="G94" s="236"/>
      <c r="H94" s="236"/>
      <c r="I94" s="230"/>
      <c r="J94" s="230"/>
    </row>
    <row r="95" spans="1:10" ht="22.2" customHeight="1">
      <c r="A95" s="254"/>
      <c r="B95" s="284"/>
      <c r="C95" s="277"/>
      <c r="D95" s="113" t="s">
        <v>178</v>
      </c>
      <c r="E95" s="76" t="s">
        <v>179</v>
      </c>
      <c r="F95" s="254"/>
      <c r="G95" s="236"/>
      <c r="H95" s="236"/>
      <c r="I95" s="230"/>
      <c r="J95" s="230"/>
    </row>
    <row r="96" spans="1:10" ht="18" customHeight="1">
      <c r="A96" s="254"/>
      <c r="B96" s="284"/>
      <c r="C96" s="277"/>
      <c r="D96" s="113" t="s">
        <v>180</v>
      </c>
      <c r="E96" s="70" t="s">
        <v>181</v>
      </c>
      <c r="F96" s="254"/>
      <c r="G96" s="236"/>
      <c r="H96" s="236"/>
      <c r="I96" s="230"/>
      <c r="J96" s="230"/>
    </row>
    <row r="97" spans="1:10" ht="34.950000000000003" customHeight="1">
      <c r="A97" s="254"/>
      <c r="B97" s="284"/>
      <c r="C97" s="277"/>
      <c r="D97" s="114" t="s">
        <v>182</v>
      </c>
      <c r="E97" s="70" t="s">
        <v>184</v>
      </c>
      <c r="F97" s="254"/>
      <c r="G97" s="236"/>
      <c r="H97" s="236"/>
      <c r="I97" s="230"/>
      <c r="J97" s="230"/>
    </row>
    <row r="98" spans="1:10" ht="30" customHeight="1">
      <c r="A98" s="254"/>
      <c r="B98" s="284"/>
      <c r="C98" s="278"/>
      <c r="D98" s="114" t="s">
        <v>183</v>
      </c>
      <c r="E98" s="70" t="s">
        <v>217</v>
      </c>
      <c r="F98" s="254"/>
      <c r="G98" s="236"/>
      <c r="H98" s="236"/>
      <c r="I98" s="230"/>
      <c r="J98" s="230"/>
    </row>
    <row r="99" spans="1:10" ht="36" customHeight="1">
      <c r="A99" s="254"/>
      <c r="B99" s="284"/>
      <c r="C99" s="276" t="s">
        <v>284</v>
      </c>
      <c r="D99" s="114" t="s">
        <v>183</v>
      </c>
      <c r="E99" s="70" t="s">
        <v>173</v>
      </c>
      <c r="F99" s="254"/>
      <c r="G99" s="236"/>
      <c r="H99" s="236"/>
      <c r="I99" s="230"/>
      <c r="J99" s="230"/>
    </row>
    <row r="100" spans="1:10" ht="25.95" customHeight="1">
      <c r="A100" s="254"/>
      <c r="B100" s="284"/>
      <c r="C100" s="277"/>
      <c r="D100" s="113" t="s">
        <v>178</v>
      </c>
      <c r="E100" s="70" t="s">
        <v>218</v>
      </c>
      <c r="F100" s="254"/>
      <c r="G100" s="236"/>
      <c r="H100" s="236"/>
      <c r="I100" s="230"/>
      <c r="J100" s="230"/>
    </row>
    <row r="101" spans="1:10" ht="139.94999999999999" customHeight="1">
      <c r="A101" s="254"/>
      <c r="B101" s="284"/>
      <c r="C101" s="278"/>
      <c r="D101" s="116" t="s">
        <v>182</v>
      </c>
      <c r="E101" s="73" t="s">
        <v>185</v>
      </c>
      <c r="F101" s="254"/>
      <c r="G101" s="236"/>
      <c r="H101" s="236"/>
      <c r="I101" s="230"/>
      <c r="J101" s="230"/>
    </row>
    <row r="102" spans="1:10" ht="158.4">
      <c r="A102" s="254"/>
      <c r="B102" s="284"/>
      <c r="C102" s="276" t="s">
        <v>283</v>
      </c>
      <c r="D102" s="114" t="s">
        <v>186</v>
      </c>
      <c r="E102" s="76" t="s">
        <v>187</v>
      </c>
      <c r="F102" s="254"/>
      <c r="G102" s="236"/>
      <c r="H102" s="236"/>
      <c r="I102" s="230"/>
      <c r="J102" s="230"/>
    </row>
    <row r="103" spans="1:10" ht="80.25" customHeight="1">
      <c r="A103" s="254"/>
      <c r="B103" s="284"/>
      <c r="C103" s="277"/>
      <c r="D103" s="117" t="s">
        <v>458</v>
      </c>
      <c r="E103" s="74" t="s">
        <v>459</v>
      </c>
      <c r="F103" s="254"/>
      <c r="G103" s="236"/>
      <c r="H103" s="236"/>
      <c r="I103" s="230"/>
      <c r="J103" s="230"/>
    </row>
    <row r="104" spans="1:10" ht="37.5" customHeight="1">
      <c r="A104" s="254"/>
      <c r="B104" s="284"/>
      <c r="C104" s="277"/>
      <c r="D104" s="114" t="s">
        <v>262</v>
      </c>
      <c r="E104" s="70" t="s">
        <v>263</v>
      </c>
      <c r="F104" s="254"/>
      <c r="G104" s="236"/>
      <c r="H104" s="236"/>
      <c r="I104" s="230"/>
      <c r="J104" s="230"/>
    </row>
    <row r="105" spans="1:10" ht="22.95" customHeight="1">
      <c r="A105" s="254"/>
      <c r="B105" s="284"/>
      <c r="C105" s="277"/>
      <c r="D105" s="117" t="s">
        <v>188</v>
      </c>
      <c r="E105" s="75" t="s">
        <v>189</v>
      </c>
      <c r="F105" s="254"/>
      <c r="G105" s="236"/>
      <c r="H105" s="236"/>
      <c r="I105" s="230"/>
      <c r="J105" s="230"/>
    </row>
    <row r="106" spans="1:10" ht="30" customHeight="1">
      <c r="A106" s="254"/>
      <c r="B106" s="284"/>
      <c r="C106" s="277"/>
      <c r="D106" s="114" t="s">
        <v>190</v>
      </c>
      <c r="E106" s="70" t="s">
        <v>191</v>
      </c>
      <c r="F106" s="254"/>
      <c r="G106" s="236"/>
      <c r="H106" s="236"/>
      <c r="I106" s="230"/>
      <c r="J106" s="230"/>
    </row>
    <row r="107" spans="1:10" ht="34.200000000000003" customHeight="1">
      <c r="A107" s="254"/>
      <c r="B107" s="284"/>
      <c r="C107" s="277"/>
      <c r="D107" s="114" t="s">
        <v>192</v>
      </c>
      <c r="E107" s="70" t="s">
        <v>142</v>
      </c>
      <c r="F107" s="254"/>
      <c r="G107" s="236"/>
      <c r="H107" s="236"/>
      <c r="I107" s="230"/>
      <c r="J107" s="230"/>
    </row>
    <row r="108" spans="1:10" ht="22.2" customHeight="1">
      <c r="A108" s="254"/>
      <c r="B108" s="284"/>
      <c r="C108" s="277"/>
      <c r="D108" s="114" t="s">
        <v>193</v>
      </c>
      <c r="E108" s="70" t="s">
        <v>222</v>
      </c>
      <c r="F108" s="254"/>
      <c r="G108" s="236"/>
      <c r="H108" s="236"/>
      <c r="I108" s="230"/>
      <c r="J108" s="230"/>
    </row>
    <row r="109" spans="1:10" ht="25.95" customHeight="1">
      <c r="A109" s="254"/>
      <c r="B109" s="284"/>
      <c r="C109" s="277"/>
      <c r="D109" s="114" t="s">
        <v>194</v>
      </c>
      <c r="E109" s="70" t="s">
        <v>142</v>
      </c>
      <c r="F109" s="254"/>
      <c r="G109" s="236"/>
      <c r="H109" s="236"/>
      <c r="I109" s="230"/>
      <c r="J109" s="230"/>
    </row>
    <row r="110" spans="1:10" ht="40.200000000000003" customHeight="1">
      <c r="A110" s="254"/>
      <c r="B110" s="284"/>
      <c r="C110" s="277"/>
      <c r="D110" s="114" t="s">
        <v>109</v>
      </c>
      <c r="E110" s="76" t="s">
        <v>460</v>
      </c>
      <c r="F110" s="254"/>
      <c r="G110" s="236"/>
      <c r="H110" s="236"/>
      <c r="I110" s="230"/>
      <c r="J110" s="230"/>
    </row>
    <row r="111" spans="1:10" ht="25.95" customHeight="1">
      <c r="A111" s="254"/>
      <c r="B111" s="284"/>
      <c r="C111" s="277"/>
      <c r="D111" s="114" t="s">
        <v>195</v>
      </c>
      <c r="E111" s="76" t="s">
        <v>461</v>
      </c>
      <c r="F111" s="254"/>
      <c r="G111" s="236"/>
      <c r="H111" s="236"/>
      <c r="I111" s="230"/>
      <c r="J111" s="230"/>
    </row>
    <row r="112" spans="1:10" ht="25.95" customHeight="1">
      <c r="A112" s="254"/>
      <c r="B112" s="284"/>
      <c r="C112" s="277"/>
      <c r="D112" s="114" t="s">
        <v>196</v>
      </c>
      <c r="E112" s="70" t="s">
        <v>219</v>
      </c>
      <c r="F112" s="254"/>
      <c r="G112" s="236"/>
      <c r="H112" s="236"/>
      <c r="I112" s="230"/>
      <c r="J112" s="230"/>
    </row>
    <row r="113" spans="1:10" ht="25.2" customHeight="1">
      <c r="A113" s="254"/>
      <c r="B113" s="284"/>
      <c r="C113" s="277"/>
      <c r="D113" s="114" t="s">
        <v>197</v>
      </c>
      <c r="E113" s="70" t="s">
        <v>220</v>
      </c>
      <c r="F113" s="254"/>
      <c r="G113" s="236"/>
      <c r="H113" s="236"/>
      <c r="I113" s="230"/>
      <c r="J113" s="230"/>
    </row>
    <row r="114" spans="1:10" ht="31.95" customHeight="1">
      <c r="A114" s="254"/>
      <c r="B114" s="284"/>
      <c r="C114" s="277"/>
      <c r="D114" s="114" t="s">
        <v>198</v>
      </c>
      <c r="E114" s="70" t="s">
        <v>221</v>
      </c>
      <c r="F114" s="254"/>
      <c r="G114" s="236"/>
      <c r="H114" s="236"/>
      <c r="I114" s="230"/>
      <c r="J114" s="230"/>
    </row>
    <row r="115" spans="1:10" ht="48" customHeight="1">
      <c r="A115" s="254"/>
      <c r="B115" s="284"/>
      <c r="C115" s="277"/>
      <c r="D115" s="114" t="s">
        <v>199</v>
      </c>
      <c r="E115" s="70" t="s">
        <v>142</v>
      </c>
      <c r="F115" s="254"/>
      <c r="G115" s="236"/>
      <c r="H115" s="236"/>
      <c r="I115" s="230"/>
      <c r="J115" s="230"/>
    </row>
    <row r="116" spans="1:10" ht="40.200000000000003" customHeight="1">
      <c r="A116" s="254"/>
      <c r="B116" s="284"/>
      <c r="C116" s="277"/>
      <c r="D116" s="114" t="s">
        <v>200</v>
      </c>
      <c r="E116" s="70" t="s">
        <v>142</v>
      </c>
      <c r="F116" s="254"/>
      <c r="G116" s="236"/>
      <c r="H116" s="236"/>
      <c r="I116" s="230"/>
      <c r="J116" s="230"/>
    </row>
    <row r="117" spans="1:10" ht="47.25" customHeight="1">
      <c r="A117" s="254"/>
      <c r="B117" s="284"/>
      <c r="C117" s="277"/>
      <c r="D117" s="114" t="s">
        <v>201</v>
      </c>
      <c r="E117" s="70" t="s">
        <v>142</v>
      </c>
      <c r="F117" s="254"/>
      <c r="G117" s="236"/>
      <c r="H117" s="236"/>
      <c r="I117" s="230"/>
      <c r="J117" s="230"/>
    </row>
    <row r="118" spans="1:10" ht="56.25" customHeight="1">
      <c r="A118" s="254"/>
      <c r="B118" s="284"/>
      <c r="C118" s="277"/>
      <c r="D118" s="114" t="s">
        <v>202</v>
      </c>
      <c r="E118" s="70" t="s">
        <v>142</v>
      </c>
      <c r="F118" s="254"/>
      <c r="G118" s="236"/>
      <c r="H118" s="236"/>
      <c r="I118" s="230"/>
      <c r="J118" s="230"/>
    </row>
    <row r="119" spans="1:10" ht="43.2">
      <c r="A119" s="254"/>
      <c r="B119" s="284"/>
      <c r="C119" s="277"/>
      <c r="D119" s="114" t="s">
        <v>203</v>
      </c>
      <c r="E119" s="70" t="s">
        <v>142</v>
      </c>
      <c r="F119" s="254"/>
      <c r="G119" s="236"/>
      <c r="H119" s="236"/>
      <c r="I119" s="230"/>
      <c r="J119" s="230"/>
    </row>
    <row r="120" spans="1:10" ht="14.4">
      <c r="A120" s="254"/>
      <c r="B120" s="284"/>
      <c r="C120" s="278"/>
      <c r="D120" s="116" t="s">
        <v>333</v>
      </c>
      <c r="E120" s="70" t="s">
        <v>142</v>
      </c>
      <c r="F120" s="254"/>
      <c r="G120" s="236"/>
      <c r="H120" s="236"/>
      <c r="I120" s="230"/>
      <c r="J120" s="230"/>
    </row>
    <row r="121" spans="1:10" ht="43.2">
      <c r="A121" s="254"/>
      <c r="B121" s="284"/>
      <c r="C121" s="276" t="s">
        <v>282</v>
      </c>
      <c r="D121" s="114" t="s">
        <v>204</v>
      </c>
      <c r="E121" s="70" t="s">
        <v>150</v>
      </c>
      <c r="F121" s="254"/>
      <c r="G121" s="236"/>
      <c r="H121" s="236"/>
      <c r="I121" s="230"/>
      <c r="J121" s="230"/>
    </row>
    <row r="122" spans="1:10" ht="28.8">
      <c r="A122" s="254"/>
      <c r="B122" s="284"/>
      <c r="C122" s="277"/>
      <c r="D122" s="114" t="s">
        <v>205</v>
      </c>
      <c r="E122" s="70" t="s">
        <v>223</v>
      </c>
      <c r="F122" s="254"/>
      <c r="G122" s="236"/>
      <c r="H122" s="236"/>
      <c r="I122" s="230"/>
      <c r="J122" s="230"/>
    </row>
    <row r="123" spans="1:10" ht="28.8">
      <c r="A123" s="254"/>
      <c r="B123" s="284"/>
      <c r="C123" s="277"/>
      <c r="D123" s="114" t="s">
        <v>206</v>
      </c>
      <c r="E123" s="70">
        <v>240</v>
      </c>
      <c r="F123" s="254"/>
      <c r="G123" s="236"/>
      <c r="H123" s="236"/>
      <c r="I123" s="230"/>
      <c r="J123" s="230"/>
    </row>
    <row r="124" spans="1:10" ht="39.6">
      <c r="A124" s="254"/>
      <c r="B124" s="284"/>
      <c r="C124" s="277"/>
      <c r="D124" s="114" t="s">
        <v>224</v>
      </c>
      <c r="E124" s="70" t="s">
        <v>226</v>
      </c>
      <c r="F124" s="254"/>
      <c r="G124" s="236"/>
      <c r="H124" s="236"/>
      <c r="I124" s="230"/>
      <c r="J124" s="230"/>
    </row>
    <row r="125" spans="1:10" ht="26.4">
      <c r="A125" s="254"/>
      <c r="B125" s="284"/>
      <c r="C125" s="277"/>
      <c r="D125" s="92" t="s">
        <v>225</v>
      </c>
      <c r="E125" s="70" t="s">
        <v>227</v>
      </c>
      <c r="F125" s="254"/>
      <c r="G125" s="236"/>
      <c r="H125" s="236"/>
      <c r="I125" s="230"/>
      <c r="J125" s="230"/>
    </row>
    <row r="126" spans="1:10" ht="84" customHeight="1">
      <c r="A126" s="254"/>
      <c r="B126" s="284"/>
      <c r="C126" s="277"/>
      <c r="D126" s="114" t="s">
        <v>228</v>
      </c>
      <c r="E126" s="70" t="s">
        <v>150</v>
      </c>
      <c r="F126" s="254"/>
      <c r="G126" s="236"/>
      <c r="H126" s="236"/>
      <c r="I126" s="230"/>
      <c r="J126" s="230"/>
    </row>
    <row r="127" spans="1:10" ht="66">
      <c r="A127" s="254"/>
      <c r="B127" s="284"/>
      <c r="C127" s="277"/>
      <c r="D127" s="114" t="s">
        <v>229</v>
      </c>
      <c r="E127" s="70" t="s">
        <v>230</v>
      </c>
      <c r="F127" s="254"/>
      <c r="G127" s="236"/>
      <c r="H127" s="236"/>
      <c r="I127" s="230"/>
      <c r="J127" s="230"/>
    </row>
    <row r="128" spans="1:10" ht="28.8">
      <c r="A128" s="254"/>
      <c r="B128" s="284"/>
      <c r="C128" s="277"/>
      <c r="D128" s="114" t="s">
        <v>207</v>
      </c>
      <c r="E128" s="70" t="s">
        <v>142</v>
      </c>
      <c r="F128" s="254"/>
      <c r="G128" s="236"/>
      <c r="H128" s="236"/>
      <c r="I128" s="230"/>
      <c r="J128" s="230"/>
    </row>
    <row r="129" spans="1:10" ht="28.8">
      <c r="A129" s="254"/>
      <c r="B129" s="284"/>
      <c r="C129" s="277"/>
      <c r="D129" s="114" t="s">
        <v>208</v>
      </c>
      <c r="E129" s="70" t="s">
        <v>142</v>
      </c>
      <c r="F129" s="254"/>
      <c r="G129" s="236"/>
      <c r="H129" s="236"/>
      <c r="I129" s="230"/>
      <c r="J129" s="230"/>
    </row>
    <row r="130" spans="1:10" ht="14.4">
      <c r="A130" s="254"/>
      <c r="B130" s="284"/>
      <c r="C130" s="277"/>
      <c r="D130" s="114" t="s">
        <v>148</v>
      </c>
      <c r="E130" s="70" t="s">
        <v>233</v>
      </c>
      <c r="F130" s="254"/>
      <c r="G130" s="236"/>
      <c r="H130" s="236"/>
      <c r="I130" s="230"/>
      <c r="J130" s="230"/>
    </row>
    <row r="131" spans="1:10" ht="28.8">
      <c r="A131" s="254"/>
      <c r="B131" s="284"/>
      <c r="C131" s="277"/>
      <c r="D131" s="114" t="s">
        <v>209</v>
      </c>
      <c r="E131" s="62" t="s">
        <v>142</v>
      </c>
      <c r="F131" s="254"/>
      <c r="G131" s="236"/>
      <c r="H131" s="236"/>
      <c r="I131" s="230"/>
      <c r="J131" s="230"/>
    </row>
    <row r="132" spans="1:10" ht="28.8">
      <c r="A132" s="254"/>
      <c r="B132" s="284"/>
      <c r="C132" s="278"/>
      <c r="D132" s="116" t="s">
        <v>210</v>
      </c>
      <c r="E132" s="62" t="s">
        <v>142</v>
      </c>
      <c r="F132" s="254"/>
      <c r="G132" s="236"/>
      <c r="H132" s="236"/>
      <c r="I132" s="230"/>
      <c r="J132" s="230"/>
    </row>
    <row r="133" spans="1:10" ht="28.8">
      <c r="A133" s="254"/>
      <c r="B133" s="284"/>
      <c r="C133" s="276" t="s">
        <v>138</v>
      </c>
      <c r="D133" s="114" t="s">
        <v>237</v>
      </c>
      <c r="E133" s="62" t="s">
        <v>211</v>
      </c>
      <c r="F133" s="254"/>
      <c r="G133" s="236"/>
      <c r="H133" s="236"/>
      <c r="I133" s="230"/>
      <c r="J133" s="230"/>
    </row>
    <row r="134" spans="1:10" ht="57.6">
      <c r="A134" s="254"/>
      <c r="B134" s="284"/>
      <c r="C134" s="277"/>
      <c r="D134" s="114" t="s">
        <v>238</v>
      </c>
      <c r="E134" s="62" t="s">
        <v>234</v>
      </c>
      <c r="F134" s="254"/>
      <c r="G134" s="236"/>
      <c r="H134" s="236"/>
      <c r="I134" s="230"/>
      <c r="J134" s="230"/>
    </row>
    <row r="135" spans="1:10" ht="28.8">
      <c r="A135" s="254"/>
      <c r="B135" s="284"/>
      <c r="C135" s="277"/>
      <c r="D135" s="114" t="s">
        <v>235</v>
      </c>
      <c r="E135" s="62" t="s">
        <v>236</v>
      </c>
      <c r="F135" s="254"/>
      <c r="G135" s="236"/>
      <c r="H135" s="236"/>
      <c r="I135" s="230"/>
      <c r="J135" s="230"/>
    </row>
    <row r="136" spans="1:10" ht="42" customHeight="1">
      <c r="A136" s="254"/>
      <c r="B136" s="284"/>
      <c r="C136" s="69" t="s">
        <v>240</v>
      </c>
      <c r="D136" s="94" t="s">
        <v>140</v>
      </c>
      <c r="E136" s="62" t="s">
        <v>142</v>
      </c>
      <c r="F136" s="254"/>
      <c r="G136" s="236"/>
      <c r="H136" s="236"/>
      <c r="I136" s="230"/>
      <c r="J136" s="230"/>
    </row>
    <row r="137" spans="1:10" ht="43.2">
      <c r="A137" s="254"/>
      <c r="B137" s="284"/>
      <c r="C137" s="69" t="s">
        <v>305</v>
      </c>
      <c r="D137" s="94" t="s">
        <v>139</v>
      </c>
      <c r="E137" s="62" t="s">
        <v>142</v>
      </c>
      <c r="F137" s="254"/>
      <c r="G137" s="236"/>
      <c r="H137" s="236"/>
      <c r="I137" s="230"/>
      <c r="J137" s="230"/>
    </row>
    <row r="138" spans="1:10" ht="72">
      <c r="A138" s="254"/>
      <c r="B138" s="284"/>
      <c r="C138" s="62" t="s">
        <v>133</v>
      </c>
      <c r="D138" s="94" t="s">
        <v>336</v>
      </c>
      <c r="E138" s="62" t="s">
        <v>342</v>
      </c>
      <c r="F138" s="254"/>
      <c r="G138" s="236"/>
      <c r="H138" s="236"/>
      <c r="I138" s="230"/>
      <c r="J138" s="230"/>
    </row>
    <row r="139" spans="1:10" ht="57.6">
      <c r="A139" s="254"/>
      <c r="B139" s="284"/>
      <c r="C139" s="69" t="s">
        <v>145</v>
      </c>
      <c r="D139" s="94" t="s">
        <v>146</v>
      </c>
      <c r="E139" s="62" t="s">
        <v>347</v>
      </c>
      <c r="F139" s="254"/>
      <c r="G139" s="236"/>
      <c r="H139" s="236"/>
      <c r="I139" s="230"/>
      <c r="J139" s="230"/>
    </row>
    <row r="140" spans="1:10" ht="28.8">
      <c r="A140" s="254"/>
      <c r="B140" s="284"/>
      <c r="C140" s="62" t="s">
        <v>134</v>
      </c>
      <c r="D140" s="94" t="s">
        <v>135</v>
      </c>
      <c r="E140" s="62" t="s">
        <v>412</v>
      </c>
      <c r="F140" s="254"/>
      <c r="G140" s="236"/>
      <c r="H140" s="236"/>
      <c r="I140" s="230"/>
      <c r="J140" s="230"/>
    </row>
    <row r="141" spans="1:10" ht="158.4">
      <c r="A141" s="254"/>
      <c r="B141" s="284"/>
      <c r="C141" s="62" t="s">
        <v>136</v>
      </c>
      <c r="D141" s="94" t="s">
        <v>413</v>
      </c>
      <c r="E141" s="82" t="s">
        <v>335</v>
      </c>
      <c r="F141" s="254"/>
      <c r="G141" s="236"/>
      <c r="H141" s="236"/>
      <c r="I141" s="230"/>
      <c r="J141" s="230"/>
    </row>
    <row r="142" spans="1:10" ht="172.8">
      <c r="A142" s="254"/>
      <c r="B142" s="284"/>
      <c r="C142" s="62" t="s">
        <v>137</v>
      </c>
      <c r="D142" s="94" t="s">
        <v>417</v>
      </c>
      <c r="E142" s="82" t="s">
        <v>344</v>
      </c>
      <c r="F142" s="254"/>
      <c r="G142" s="236"/>
      <c r="H142" s="236"/>
      <c r="I142" s="230"/>
      <c r="J142" s="230"/>
    </row>
    <row r="143" spans="1:10" ht="129.6">
      <c r="A143" s="254"/>
      <c r="B143" s="284"/>
      <c r="C143" s="62" t="s">
        <v>277</v>
      </c>
      <c r="D143" s="94" t="s">
        <v>279</v>
      </c>
      <c r="E143" s="82" t="s">
        <v>278</v>
      </c>
      <c r="F143" s="254"/>
      <c r="G143" s="236"/>
      <c r="H143" s="236"/>
      <c r="I143" s="230"/>
      <c r="J143" s="230"/>
    </row>
    <row r="144" spans="1:10" ht="331.2">
      <c r="A144" s="254"/>
      <c r="B144" s="284"/>
      <c r="C144" s="62" t="s">
        <v>306</v>
      </c>
      <c r="D144" s="112" t="s">
        <v>346</v>
      </c>
      <c r="E144" s="82" t="s">
        <v>462</v>
      </c>
      <c r="F144" s="254"/>
      <c r="G144" s="236"/>
      <c r="H144" s="236"/>
      <c r="I144" s="230"/>
      <c r="J144" s="230"/>
    </row>
    <row r="145" spans="1:10" ht="43.2">
      <c r="A145" s="254"/>
      <c r="B145" s="284"/>
      <c r="C145" s="62" t="s">
        <v>338</v>
      </c>
      <c r="D145" s="94" t="s">
        <v>239</v>
      </c>
      <c r="E145" s="62" t="s">
        <v>334</v>
      </c>
      <c r="F145" s="255"/>
      <c r="G145" s="237"/>
      <c r="H145" s="237"/>
      <c r="I145" s="231"/>
      <c r="J145" s="231"/>
    </row>
    <row r="146" spans="1:10" s="83" customFormat="1" ht="57.6">
      <c r="A146" s="254"/>
      <c r="B146" s="285"/>
      <c r="C146" s="69" t="s">
        <v>143</v>
      </c>
      <c r="D146" s="111" t="s">
        <v>144</v>
      </c>
      <c r="E146" s="62" t="s">
        <v>142</v>
      </c>
      <c r="F146" s="256">
        <v>1</v>
      </c>
      <c r="G146" s="233">
        <v>750000000</v>
      </c>
      <c r="H146" s="233">
        <v>750000000</v>
      </c>
      <c r="I146" s="225">
        <f>AVERAGE(G146,H146)</f>
        <v>750000000</v>
      </c>
      <c r="J146" s="228">
        <f>+ROUND((I146*F146), 0)</f>
        <v>750000000</v>
      </c>
    </row>
    <row r="147" spans="1:10" s="83" customFormat="1" ht="43.2">
      <c r="A147" s="256">
        <v>3</v>
      </c>
      <c r="B147" s="308" t="s">
        <v>437</v>
      </c>
      <c r="C147" s="265" t="s">
        <v>457</v>
      </c>
      <c r="D147" s="134" t="s">
        <v>418</v>
      </c>
      <c r="E147" s="147" t="s">
        <v>419</v>
      </c>
      <c r="F147" s="257"/>
      <c r="G147" s="234"/>
      <c r="H147" s="234"/>
      <c r="I147" s="226"/>
      <c r="J147" s="226"/>
    </row>
    <row r="148" spans="1:10" s="83" customFormat="1" ht="43.2">
      <c r="A148" s="257"/>
      <c r="B148" s="309"/>
      <c r="C148" s="311"/>
      <c r="D148" s="134" t="s">
        <v>420</v>
      </c>
      <c r="E148" s="147" t="s">
        <v>421</v>
      </c>
      <c r="F148" s="257"/>
      <c r="G148" s="234"/>
      <c r="H148" s="234"/>
      <c r="I148" s="226"/>
      <c r="J148" s="226"/>
    </row>
    <row r="149" spans="1:10" s="83" customFormat="1" ht="28.8">
      <c r="A149" s="257"/>
      <c r="B149" s="309"/>
      <c r="C149" s="139" t="s">
        <v>422</v>
      </c>
      <c r="D149" s="134" t="s">
        <v>455</v>
      </c>
      <c r="E149" s="147" t="s">
        <v>456</v>
      </c>
      <c r="F149" s="257"/>
      <c r="G149" s="234"/>
      <c r="H149" s="234"/>
      <c r="I149" s="226"/>
      <c r="J149" s="226"/>
    </row>
    <row r="150" spans="1:10" s="83" customFormat="1" ht="43.2">
      <c r="A150" s="257"/>
      <c r="B150" s="309"/>
      <c r="C150" s="139" t="s">
        <v>442</v>
      </c>
      <c r="D150" s="134" t="s">
        <v>423</v>
      </c>
      <c r="E150" s="147" t="s">
        <v>463</v>
      </c>
      <c r="F150" s="257"/>
      <c r="G150" s="234"/>
      <c r="H150" s="234"/>
      <c r="I150" s="226"/>
      <c r="J150" s="226"/>
    </row>
    <row r="151" spans="1:10" s="83" customFormat="1" ht="57.6">
      <c r="A151" s="257"/>
      <c r="B151" s="309"/>
      <c r="C151" s="147" t="s">
        <v>424</v>
      </c>
      <c r="D151" s="141" t="s">
        <v>276</v>
      </c>
      <c r="E151" s="147" t="s">
        <v>464</v>
      </c>
      <c r="F151" s="257"/>
      <c r="G151" s="234"/>
      <c r="H151" s="234"/>
      <c r="I151" s="226"/>
      <c r="J151" s="226"/>
    </row>
    <row r="152" spans="1:10" s="83" customFormat="1" ht="43.2">
      <c r="A152" s="257"/>
      <c r="B152" s="309"/>
      <c r="C152" s="147" t="s">
        <v>443</v>
      </c>
      <c r="D152" s="141" t="s">
        <v>425</v>
      </c>
      <c r="E152" s="147" t="s">
        <v>426</v>
      </c>
      <c r="F152" s="257"/>
      <c r="G152" s="234"/>
      <c r="H152" s="234"/>
      <c r="I152" s="226"/>
      <c r="J152" s="226"/>
    </row>
    <row r="153" spans="1:10" s="83" customFormat="1" ht="43.2" customHeight="1">
      <c r="A153" s="257"/>
      <c r="B153" s="309"/>
      <c r="C153" s="261" t="s">
        <v>427</v>
      </c>
      <c r="D153" s="141" t="s">
        <v>276</v>
      </c>
      <c r="E153" s="147" t="s">
        <v>428</v>
      </c>
      <c r="F153" s="257"/>
      <c r="G153" s="234"/>
      <c r="H153" s="234"/>
      <c r="I153" s="226"/>
      <c r="J153" s="226"/>
    </row>
    <row r="154" spans="1:10" s="83" customFormat="1" ht="37.200000000000003" customHeight="1">
      <c r="A154" s="257"/>
      <c r="B154" s="309"/>
      <c r="C154" s="261"/>
      <c r="D154" s="134" t="s">
        <v>444</v>
      </c>
      <c r="E154" s="147" t="s">
        <v>445</v>
      </c>
      <c r="F154" s="257"/>
      <c r="G154" s="234"/>
      <c r="H154" s="234"/>
      <c r="I154" s="226"/>
      <c r="J154" s="226"/>
    </row>
    <row r="155" spans="1:10" s="83" customFormat="1" ht="64.2" customHeight="1">
      <c r="A155" s="257"/>
      <c r="B155" s="309"/>
      <c r="C155" s="261"/>
      <c r="D155" s="134" t="s">
        <v>446</v>
      </c>
      <c r="E155" s="147" t="s">
        <v>447</v>
      </c>
      <c r="F155" s="257"/>
      <c r="G155" s="234"/>
      <c r="H155" s="234"/>
      <c r="I155" s="226"/>
      <c r="J155" s="226"/>
    </row>
    <row r="156" spans="1:10" s="83" customFormat="1" ht="46.2" customHeight="1">
      <c r="A156" s="257"/>
      <c r="B156" s="309"/>
      <c r="C156" s="261" t="s">
        <v>429</v>
      </c>
      <c r="D156" s="148" t="s">
        <v>448</v>
      </c>
      <c r="E156" s="147" t="s">
        <v>449</v>
      </c>
      <c r="F156" s="257"/>
      <c r="G156" s="234"/>
      <c r="H156" s="234"/>
      <c r="I156" s="226"/>
      <c r="J156" s="226"/>
    </row>
    <row r="157" spans="1:10" s="83" customFormat="1" ht="64.2" customHeight="1">
      <c r="A157" s="257"/>
      <c r="B157" s="309"/>
      <c r="C157" s="261"/>
      <c r="D157" s="134" t="s">
        <v>430</v>
      </c>
      <c r="E157" s="147" t="s">
        <v>142</v>
      </c>
      <c r="F157" s="257"/>
      <c r="G157" s="234"/>
      <c r="H157" s="234"/>
      <c r="I157" s="226"/>
      <c r="J157" s="226"/>
    </row>
    <row r="158" spans="1:10" s="83" customFormat="1" ht="52.95" customHeight="1">
      <c r="A158" s="257"/>
      <c r="B158" s="309"/>
      <c r="C158" s="149" t="s">
        <v>431</v>
      </c>
      <c r="D158" s="134" t="s">
        <v>432</v>
      </c>
      <c r="E158" s="147" t="s">
        <v>142</v>
      </c>
      <c r="F158" s="257"/>
      <c r="G158" s="234"/>
      <c r="H158" s="234"/>
      <c r="I158" s="226"/>
      <c r="J158" s="226"/>
    </row>
    <row r="159" spans="1:10" s="83" customFormat="1" ht="45" customHeight="1">
      <c r="A159" s="257"/>
      <c r="B159" s="309"/>
      <c r="C159" s="261" t="s">
        <v>433</v>
      </c>
      <c r="D159" s="141" t="s">
        <v>450</v>
      </c>
      <c r="E159" s="149" t="s">
        <v>451</v>
      </c>
      <c r="F159" s="257"/>
      <c r="G159" s="234"/>
      <c r="H159" s="234"/>
      <c r="I159" s="226"/>
      <c r="J159" s="226"/>
    </row>
    <row r="160" spans="1:10" s="83" customFormat="1" ht="64.2" customHeight="1">
      <c r="A160" s="257"/>
      <c r="B160" s="309"/>
      <c r="C160" s="261"/>
      <c r="D160" s="141" t="s">
        <v>452</v>
      </c>
      <c r="E160" s="147" t="s">
        <v>453</v>
      </c>
      <c r="F160" s="257"/>
      <c r="G160" s="234"/>
      <c r="H160" s="234"/>
      <c r="I160" s="226"/>
      <c r="J160" s="226"/>
    </row>
    <row r="161" spans="1:10" s="83" customFormat="1" ht="64.2" customHeight="1">
      <c r="A161" s="257"/>
      <c r="B161" s="309"/>
      <c r="C161" s="261"/>
      <c r="D161" s="141" t="s">
        <v>466</v>
      </c>
      <c r="E161" s="149" t="s">
        <v>434</v>
      </c>
      <c r="F161" s="257"/>
      <c r="G161" s="234"/>
      <c r="H161" s="234"/>
      <c r="I161" s="226"/>
      <c r="J161" s="226"/>
    </row>
    <row r="162" spans="1:10" s="83" customFormat="1" ht="64.2" customHeight="1">
      <c r="A162" s="257"/>
      <c r="B162" s="309"/>
      <c r="C162" s="261"/>
      <c r="D162" s="150" t="s">
        <v>465</v>
      </c>
      <c r="E162" s="147" t="s">
        <v>435</v>
      </c>
      <c r="F162" s="257"/>
      <c r="G162" s="234"/>
      <c r="H162" s="234"/>
      <c r="I162" s="226"/>
      <c r="J162" s="226"/>
    </row>
    <row r="163" spans="1:10" s="83" customFormat="1" ht="28.8">
      <c r="A163" s="257"/>
      <c r="B163" s="309"/>
      <c r="C163" s="151" t="s">
        <v>299</v>
      </c>
      <c r="D163" s="141" t="s">
        <v>441</v>
      </c>
      <c r="E163" s="149" t="s">
        <v>383</v>
      </c>
      <c r="F163" s="257"/>
      <c r="G163" s="234"/>
      <c r="H163" s="234"/>
      <c r="I163" s="226"/>
      <c r="J163" s="226"/>
    </row>
    <row r="164" spans="1:10" s="83" customFormat="1" ht="52.2" customHeight="1">
      <c r="A164" s="257"/>
      <c r="B164" s="309"/>
      <c r="C164" s="151" t="s">
        <v>438</v>
      </c>
      <c r="D164" s="141" t="s">
        <v>439</v>
      </c>
      <c r="E164" s="152" t="s">
        <v>467</v>
      </c>
      <c r="F164" s="257"/>
      <c r="G164" s="234"/>
      <c r="H164" s="234"/>
      <c r="I164" s="226"/>
      <c r="J164" s="226"/>
    </row>
    <row r="165" spans="1:10" s="83" customFormat="1" ht="43.2">
      <c r="A165" s="257"/>
      <c r="B165" s="309"/>
      <c r="C165" s="151" t="s">
        <v>436</v>
      </c>
      <c r="D165" s="141" t="s">
        <v>468</v>
      </c>
      <c r="E165" s="152" t="s">
        <v>469</v>
      </c>
      <c r="F165" s="257"/>
      <c r="G165" s="234"/>
      <c r="H165" s="234"/>
      <c r="I165" s="226"/>
      <c r="J165" s="226"/>
    </row>
    <row r="166" spans="1:10" s="83" customFormat="1" ht="43.2">
      <c r="A166" s="257"/>
      <c r="B166" s="309"/>
      <c r="C166" s="153" t="s">
        <v>138</v>
      </c>
      <c r="D166" s="145" t="s">
        <v>237</v>
      </c>
      <c r="E166" s="149" t="s">
        <v>470</v>
      </c>
      <c r="F166" s="257"/>
      <c r="G166" s="234"/>
      <c r="H166" s="234"/>
      <c r="I166" s="226"/>
      <c r="J166" s="226"/>
    </row>
    <row r="167" spans="1:10" s="83" customFormat="1" ht="42" customHeight="1">
      <c r="A167" s="257"/>
      <c r="B167" s="309"/>
      <c r="C167" s="147" t="s">
        <v>240</v>
      </c>
      <c r="D167" s="141" t="s">
        <v>140</v>
      </c>
      <c r="E167" s="149" t="s">
        <v>142</v>
      </c>
      <c r="F167" s="257"/>
      <c r="G167" s="234"/>
      <c r="H167" s="234"/>
      <c r="I167" s="226"/>
      <c r="J167" s="226"/>
    </row>
    <row r="168" spans="1:10" s="83" customFormat="1" ht="43.2">
      <c r="A168" s="257"/>
      <c r="B168" s="309"/>
      <c r="C168" s="147" t="s">
        <v>305</v>
      </c>
      <c r="D168" s="141" t="s">
        <v>139</v>
      </c>
      <c r="E168" s="149" t="s">
        <v>142</v>
      </c>
      <c r="F168" s="257"/>
      <c r="G168" s="234"/>
      <c r="H168" s="234"/>
      <c r="I168" s="226"/>
      <c r="J168" s="226"/>
    </row>
    <row r="169" spans="1:10" s="83" customFormat="1" ht="43.2">
      <c r="A169" s="257"/>
      <c r="B169" s="309"/>
      <c r="C169" s="149" t="s">
        <v>133</v>
      </c>
      <c r="D169" s="141" t="s">
        <v>336</v>
      </c>
      <c r="E169" s="149" t="s">
        <v>471</v>
      </c>
      <c r="F169" s="257"/>
      <c r="G169" s="234"/>
      <c r="H169" s="234"/>
      <c r="I169" s="226"/>
      <c r="J169" s="226"/>
    </row>
    <row r="170" spans="1:10" s="83" customFormat="1" ht="57.6">
      <c r="A170" s="257"/>
      <c r="B170" s="309"/>
      <c r="C170" s="147" t="s">
        <v>145</v>
      </c>
      <c r="D170" s="141" t="s">
        <v>146</v>
      </c>
      <c r="E170" s="149" t="s">
        <v>454</v>
      </c>
      <c r="F170" s="257"/>
      <c r="G170" s="234"/>
      <c r="H170" s="234"/>
      <c r="I170" s="226"/>
      <c r="J170" s="226"/>
    </row>
    <row r="171" spans="1:10" s="83" customFormat="1" ht="28.8">
      <c r="A171" s="257"/>
      <c r="B171" s="309"/>
      <c r="C171" s="149" t="s">
        <v>134</v>
      </c>
      <c r="D171" s="141" t="s">
        <v>135</v>
      </c>
      <c r="E171" s="149" t="s">
        <v>412</v>
      </c>
      <c r="F171" s="257"/>
      <c r="G171" s="234"/>
      <c r="H171" s="234"/>
      <c r="I171" s="226"/>
      <c r="J171" s="226"/>
    </row>
    <row r="172" spans="1:10" s="83" customFormat="1" ht="158.4">
      <c r="A172" s="257"/>
      <c r="B172" s="309"/>
      <c r="C172" s="149" t="s">
        <v>136</v>
      </c>
      <c r="D172" s="141" t="s">
        <v>413</v>
      </c>
      <c r="E172" s="154" t="s">
        <v>335</v>
      </c>
      <c r="F172" s="257"/>
      <c r="G172" s="234"/>
      <c r="H172" s="234"/>
      <c r="I172" s="226"/>
      <c r="J172" s="226"/>
    </row>
    <row r="173" spans="1:10" s="83" customFormat="1" ht="172.8">
      <c r="A173" s="257"/>
      <c r="B173" s="309"/>
      <c r="C173" s="149" t="s">
        <v>137</v>
      </c>
      <c r="D173" s="141" t="s">
        <v>417</v>
      </c>
      <c r="E173" s="154" t="s">
        <v>344</v>
      </c>
      <c r="F173" s="257"/>
      <c r="G173" s="234"/>
      <c r="H173" s="234"/>
      <c r="I173" s="226"/>
      <c r="J173" s="226"/>
    </row>
    <row r="174" spans="1:10" s="83" customFormat="1" ht="281.25" customHeight="1">
      <c r="A174" s="257"/>
      <c r="B174" s="309"/>
      <c r="C174" s="149" t="s">
        <v>277</v>
      </c>
      <c r="D174" s="141" t="s">
        <v>279</v>
      </c>
      <c r="E174" s="154" t="s">
        <v>472</v>
      </c>
      <c r="F174" s="257"/>
      <c r="G174" s="234"/>
      <c r="H174" s="234"/>
      <c r="I174" s="226"/>
      <c r="J174" s="226"/>
    </row>
    <row r="175" spans="1:10" s="83" customFormat="1" ht="244.8">
      <c r="A175" s="257"/>
      <c r="B175" s="309"/>
      <c r="C175" s="149" t="s">
        <v>306</v>
      </c>
      <c r="D175" s="145" t="s">
        <v>346</v>
      </c>
      <c r="E175" s="154" t="s">
        <v>440</v>
      </c>
      <c r="F175" s="257"/>
      <c r="G175" s="234"/>
      <c r="H175" s="234"/>
      <c r="I175" s="226"/>
      <c r="J175" s="226"/>
    </row>
    <row r="176" spans="1:10" s="83" customFormat="1" ht="43.2">
      <c r="A176" s="257"/>
      <c r="B176" s="309"/>
      <c r="C176" s="149" t="s">
        <v>338</v>
      </c>
      <c r="D176" s="141" t="s">
        <v>239</v>
      </c>
      <c r="E176" s="154" t="s">
        <v>334</v>
      </c>
      <c r="F176" s="257"/>
      <c r="G176" s="234"/>
      <c r="H176" s="234"/>
      <c r="I176" s="227"/>
      <c r="J176" s="227"/>
    </row>
    <row r="177" spans="1:10" ht="57.6">
      <c r="A177" s="257"/>
      <c r="B177" s="310"/>
      <c r="C177" s="147" t="s">
        <v>143</v>
      </c>
      <c r="D177" s="138" t="s">
        <v>144</v>
      </c>
      <c r="E177" s="149" t="s">
        <v>142</v>
      </c>
      <c r="F177" s="258">
        <v>1</v>
      </c>
      <c r="G177" s="238">
        <v>708800000</v>
      </c>
      <c r="H177" s="238">
        <v>709000000</v>
      </c>
      <c r="I177" s="244">
        <f>AVERAGE(G177,H177)</f>
        <v>708900000</v>
      </c>
      <c r="J177" s="246">
        <f>+ROUND((I177*F177), 0)</f>
        <v>708900000</v>
      </c>
    </row>
    <row r="178" spans="1:10" ht="28.8">
      <c r="A178" s="258" t="s">
        <v>480</v>
      </c>
      <c r="B178" s="258" t="s">
        <v>310</v>
      </c>
      <c r="C178" s="271" t="s">
        <v>311</v>
      </c>
      <c r="D178" s="112" t="s">
        <v>243</v>
      </c>
      <c r="E178" s="62" t="s">
        <v>348</v>
      </c>
      <c r="F178" s="259"/>
      <c r="G178" s="239"/>
      <c r="H178" s="239"/>
      <c r="I178" s="245"/>
      <c r="J178" s="247"/>
    </row>
    <row r="179" spans="1:10" ht="43.2">
      <c r="A179" s="259"/>
      <c r="B179" s="259"/>
      <c r="C179" s="271"/>
      <c r="D179" s="114" t="s">
        <v>165</v>
      </c>
      <c r="E179" s="76" t="s">
        <v>166</v>
      </c>
      <c r="F179" s="259"/>
      <c r="G179" s="239"/>
      <c r="H179" s="239"/>
      <c r="I179" s="245"/>
      <c r="J179" s="247"/>
    </row>
    <row r="180" spans="1:10" ht="28.8">
      <c r="A180" s="259"/>
      <c r="B180" s="259"/>
      <c r="C180" s="271"/>
      <c r="D180" s="112" t="s">
        <v>244</v>
      </c>
      <c r="E180" s="62" t="s">
        <v>245</v>
      </c>
      <c r="F180" s="259"/>
      <c r="G180" s="239"/>
      <c r="H180" s="239"/>
      <c r="I180" s="245"/>
      <c r="J180" s="247"/>
    </row>
    <row r="181" spans="1:10" ht="43.2">
      <c r="A181" s="259"/>
      <c r="B181" s="259"/>
      <c r="C181" s="271"/>
      <c r="D181" s="114" t="s">
        <v>163</v>
      </c>
      <c r="E181" s="85" t="s">
        <v>164</v>
      </c>
      <c r="F181" s="259"/>
      <c r="G181" s="239"/>
      <c r="H181" s="239"/>
      <c r="I181" s="245"/>
      <c r="J181" s="247"/>
    </row>
    <row r="182" spans="1:10" ht="14.4">
      <c r="A182" s="259"/>
      <c r="B182" s="259"/>
      <c r="C182" s="271"/>
      <c r="D182" s="114" t="s">
        <v>159</v>
      </c>
      <c r="E182" s="70" t="s">
        <v>246</v>
      </c>
      <c r="F182" s="259"/>
      <c r="G182" s="239"/>
      <c r="H182" s="239"/>
      <c r="I182" s="245"/>
      <c r="J182" s="247"/>
    </row>
    <row r="183" spans="1:10" ht="14.4">
      <c r="A183" s="259"/>
      <c r="B183" s="259"/>
      <c r="C183" s="271"/>
      <c r="D183" s="112" t="s">
        <v>317</v>
      </c>
      <c r="E183" s="62" t="s">
        <v>249</v>
      </c>
      <c r="F183" s="259"/>
      <c r="G183" s="239"/>
      <c r="H183" s="239"/>
      <c r="I183" s="245"/>
      <c r="J183" s="247"/>
    </row>
    <row r="184" spans="1:10" ht="28.8">
      <c r="A184" s="259"/>
      <c r="B184" s="259"/>
      <c r="C184" s="271"/>
      <c r="D184" s="113" t="s">
        <v>147</v>
      </c>
      <c r="E184" s="86" t="s">
        <v>212</v>
      </c>
      <c r="F184" s="259"/>
      <c r="G184" s="239"/>
      <c r="H184" s="239"/>
      <c r="I184" s="245"/>
      <c r="J184" s="247"/>
    </row>
    <row r="185" spans="1:10" ht="14.4">
      <c r="A185" s="259"/>
      <c r="B185" s="259"/>
      <c r="C185" s="271"/>
      <c r="D185" s="113" t="s">
        <v>148</v>
      </c>
      <c r="E185" s="70" t="s">
        <v>247</v>
      </c>
      <c r="F185" s="259"/>
      <c r="G185" s="239"/>
      <c r="H185" s="239"/>
      <c r="I185" s="245"/>
      <c r="J185" s="247"/>
    </row>
    <row r="186" spans="1:10" ht="14.4">
      <c r="A186" s="259"/>
      <c r="B186" s="259"/>
      <c r="C186" s="271"/>
      <c r="D186" s="114" t="s">
        <v>162</v>
      </c>
      <c r="E186" s="70" t="s">
        <v>214</v>
      </c>
      <c r="F186" s="259"/>
      <c r="G186" s="239"/>
      <c r="H186" s="239"/>
      <c r="I186" s="245"/>
      <c r="J186" s="247"/>
    </row>
    <row r="187" spans="1:10" ht="72">
      <c r="A187" s="259"/>
      <c r="B187" s="259"/>
      <c r="C187" s="271"/>
      <c r="D187" s="113" t="s">
        <v>354</v>
      </c>
      <c r="E187" s="70" t="s">
        <v>142</v>
      </c>
      <c r="F187" s="259"/>
      <c r="G187" s="239"/>
      <c r="H187" s="239"/>
      <c r="I187" s="245"/>
      <c r="J187" s="247"/>
    </row>
    <row r="188" spans="1:10" ht="28.8">
      <c r="A188" s="259"/>
      <c r="B188" s="259"/>
      <c r="C188" s="271" t="s">
        <v>312</v>
      </c>
      <c r="D188" s="118" t="s">
        <v>350</v>
      </c>
      <c r="E188" s="62" t="s">
        <v>142</v>
      </c>
      <c r="F188" s="259"/>
      <c r="G188" s="239"/>
      <c r="H188" s="239"/>
      <c r="I188" s="245"/>
      <c r="J188" s="247"/>
    </row>
    <row r="189" spans="1:10" ht="14.4">
      <c r="A189" s="259"/>
      <c r="B189" s="259"/>
      <c r="C189" s="271"/>
      <c r="D189" s="112" t="s">
        <v>318</v>
      </c>
      <c r="E189" s="98" t="s">
        <v>349</v>
      </c>
      <c r="F189" s="259"/>
      <c r="G189" s="239"/>
      <c r="H189" s="239"/>
      <c r="I189" s="245"/>
      <c r="J189" s="247"/>
    </row>
    <row r="190" spans="1:10" ht="28.8">
      <c r="A190" s="259"/>
      <c r="B190" s="259"/>
      <c r="C190" s="271"/>
      <c r="D190" s="112" t="s">
        <v>352</v>
      </c>
      <c r="E190" s="62" t="s">
        <v>353</v>
      </c>
      <c r="F190" s="259"/>
      <c r="G190" s="239"/>
      <c r="H190" s="239"/>
      <c r="I190" s="245"/>
      <c r="J190" s="247"/>
    </row>
    <row r="191" spans="1:10" ht="86.4">
      <c r="A191" s="259"/>
      <c r="B191" s="259"/>
      <c r="C191" s="271" t="s">
        <v>260</v>
      </c>
      <c r="D191" s="119" t="s">
        <v>319</v>
      </c>
      <c r="E191" s="62" t="s">
        <v>258</v>
      </c>
      <c r="F191" s="259"/>
      <c r="G191" s="239"/>
      <c r="H191" s="239"/>
      <c r="I191" s="245"/>
      <c r="J191" s="247"/>
    </row>
    <row r="192" spans="1:10" ht="28.8">
      <c r="A192" s="259"/>
      <c r="B192" s="259"/>
      <c r="C192" s="271"/>
      <c r="D192" s="114" t="s">
        <v>183</v>
      </c>
      <c r="E192" s="76" t="s">
        <v>173</v>
      </c>
      <c r="F192" s="259"/>
      <c r="G192" s="239"/>
      <c r="H192" s="239"/>
      <c r="I192" s="245"/>
      <c r="J192" s="247"/>
    </row>
    <row r="193" spans="1:10" ht="14.4">
      <c r="A193" s="259"/>
      <c r="B193" s="259"/>
      <c r="C193" s="271"/>
      <c r="D193" s="114" t="s">
        <v>178</v>
      </c>
      <c r="E193" s="76" t="s">
        <v>218</v>
      </c>
      <c r="F193" s="259"/>
      <c r="G193" s="239"/>
      <c r="H193" s="239"/>
      <c r="I193" s="245"/>
      <c r="J193" s="247"/>
    </row>
    <row r="194" spans="1:10" ht="14.4">
      <c r="A194" s="259"/>
      <c r="B194" s="259"/>
      <c r="C194" s="271"/>
      <c r="D194" s="114" t="s">
        <v>182</v>
      </c>
      <c r="E194" s="76" t="s">
        <v>185</v>
      </c>
      <c r="F194" s="259"/>
      <c r="G194" s="239"/>
      <c r="H194" s="239"/>
      <c r="I194" s="245"/>
      <c r="J194" s="247"/>
    </row>
    <row r="195" spans="1:10" ht="43.2">
      <c r="A195" s="259"/>
      <c r="B195" s="259"/>
      <c r="C195" s="271" t="s">
        <v>261</v>
      </c>
      <c r="D195" s="93" t="s">
        <v>320</v>
      </c>
      <c r="E195" s="62" t="s">
        <v>258</v>
      </c>
      <c r="F195" s="259"/>
      <c r="G195" s="239"/>
      <c r="H195" s="239"/>
      <c r="I195" s="245"/>
      <c r="J195" s="247"/>
    </row>
    <row r="196" spans="1:10" ht="14.4">
      <c r="A196" s="259"/>
      <c r="B196" s="259"/>
      <c r="C196" s="271"/>
      <c r="D196" s="93" t="s">
        <v>176</v>
      </c>
      <c r="E196" s="76" t="s">
        <v>177</v>
      </c>
      <c r="F196" s="259"/>
      <c r="G196" s="239"/>
      <c r="H196" s="239"/>
      <c r="I196" s="245"/>
      <c r="J196" s="247"/>
    </row>
    <row r="197" spans="1:10" ht="14.4">
      <c r="A197" s="259"/>
      <c r="B197" s="259"/>
      <c r="C197" s="271"/>
      <c r="D197" s="93" t="s">
        <v>178</v>
      </c>
      <c r="E197" s="76" t="s">
        <v>179</v>
      </c>
      <c r="F197" s="259"/>
      <c r="G197" s="239"/>
      <c r="H197" s="239"/>
      <c r="I197" s="245"/>
      <c r="J197" s="247"/>
    </row>
    <row r="198" spans="1:10" ht="14.4">
      <c r="A198" s="259"/>
      <c r="B198" s="259"/>
      <c r="C198" s="271"/>
      <c r="D198" s="93" t="s">
        <v>180</v>
      </c>
      <c r="E198" s="76" t="s">
        <v>181</v>
      </c>
      <c r="F198" s="259"/>
      <c r="G198" s="239"/>
      <c r="H198" s="239"/>
      <c r="I198" s="245"/>
      <c r="J198" s="247"/>
    </row>
    <row r="199" spans="1:10" ht="14.4">
      <c r="A199" s="259"/>
      <c r="B199" s="259"/>
      <c r="C199" s="271"/>
      <c r="D199" s="93" t="s">
        <v>182</v>
      </c>
      <c r="E199" s="76" t="s">
        <v>184</v>
      </c>
      <c r="F199" s="259"/>
      <c r="G199" s="239"/>
      <c r="H199" s="239"/>
      <c r="I199" s="245"/>
      <c r="J199" s="247"/>
    </row>
    <row r="200" spans="1:10" ht="21" customHeight="1">
      <c r="A200" s="259"/>
      <c r="B200" s="259"/>
      <c r="C200" s="271"/>
      <c r="D200" s="93" t="s">
        <v>183</v>
      </c>
      <c r="E200" s="76" t="s">
        <v>217</v>
      </c>
      <c r="F200" s="259"/>
      <c r="G200" s="239"/>
      <c r="H200" s="239"/>
      <c r="I200" s="245"/>
      <c r="J200" s="247"/>
    </row>
    <row r="201" spans="1:10" ht="14.4">
      <c r="A201" s="259"/>
      <c r="B201" s="259"/>
      <c r="C201" s="271" t="s">
        <v>259</v>
      </c>
      <c r="D201" s="119" t="s">
        <v>109</v>
      </c>
      <c r="E201" s="62" t="s">
        <v>355</v>
      </c>
      <c r="F201" s="259"/>
      <c r="G201" s="239"/>
      <c r="H201" s="239"/>
      <c r="I201" s="245"/>
      <c r="J201" s="247"/>
    </row>
    <row r="202" spans="1:10" ht="14.4">
      <c r="A202" s="259"/>
      <c r="B202" s="259"/>
      <c r="C202" s="271"/>
      <c r="D202" s="119" t="s">
        <v>321</v>
      </c>
      <c r="E202" s="62" t="s">
        <v>250</v>
      </c>
      <c r="F202" s="259"/>
      <c r="G202" s="239"/>
      <c r="H202" s="239"/>
      <c r="I202" s="245"/>
      <c r="J202" s="247"/>
    </row>
    <row r="203" spans="1:10" ht="28.8">
      <c r="A203" s="259"/>
      <c r="B203" s="259"/>
      <c r="C203" s="271"/>
      <c r="D203" s="119" t="s">
        <v>322</v>
      </c>
      <c r="E203" s="62" t="s">
        <v>251</v>
      </c>
      <c r="F203" s="259"/>
      <c r="G203" s="239"/>
      <c r="H203" s="239"/>
      <c r="I203" s="245"/>
      <c r="J203" s="247"/>
    </row>
    <row r="204" spans="1:10" ht="28.8">
      <c r="A204" s="259"/>
      <c r="B204" s="259"/>
      <c r="C204" s="271"/>
      <c r="D204" s="119" t="s">
        <v>323</v>
      </c>
      <c r="E204" s="62" t="s">
        <v>252</v>
      </c>
      <c r="F204" s="259"/>
      <c r="G204" s="239"/>
      <c r="H204" s="239"/>
      <c r="I204" s="245"/>
      <c r="J204" s="247"/>
    </row>
    <row r="205" spans="1:10" ht="14.4">
      <c r="A205" s="259"/>
      <c r="B205" s="259"/>
      <c r="C205" s="271"/>
      <c r="D205" s="119" t="s">
        <v>324</v>
      </c>
      <c r="E205" s="62" t="s">
        <v>356</v>
      </c>
      <c r="F205" s="259"/>
      <c r="G205" s="239"/>
      <c r="H205" s="239"/>
      <c r="I205" s="245"/>
      <c r="J205" s="247"/>
    </row>
    <row r="206" spans="1:10" ht="31.95" customHeight="1">
      <c r="A206" s="259"/>
      <c r="B206" s="259"/>
      <c r="C206" s="271"/>
      <c r="D206" s="119" t="s">
        <v>325</v>
      </c>
      <c r="E206" s="62" t="s">
        <v>253</v>
      </c>
      <c r="F206" s="259"/>
      <c r="G206" s="239"/>
      <c r="H206" s="239"/>
      <c r="I206" s="245"/>
      <c r="J206" s="247"/>
    </row>
    <row r="207" spans="1:10" ht="28.8">
      <c r="A207" s="259"/>
      <c r="B207" s="259"/>
      <c r="C207" s="271"/>
      <c r="D207" s="93" t="s">
        <v>326</v>
      </c>
      <c r="E207" s="62" t="s">
        <v>254</v>
      </c>
      <c r="F207" s="259"/>
      <c r="G207" s="239"/>
      <c r="H207" s="239"/>
      <c r="I207" s="245"/>
      <c r="J207" s="247"/>
    </row>
    <row r="208" spans="1:10" ht="14.4">
      <c r="A208" s="259"/>
      <c r="B208" s="259"/>
      <c r="C208" s="271"/>
      <c r="D208" s="119" t="s">
        <v>327</v>
      </c>
      <c r="E208" s="62" t="s">
        <v>256</v>
      </c>
      <c r="F208" s="259"/>
      <c r="G208" s="239"/>
      <c r="H208" s="239"/>
      <c r="I208" s="245"/>
      <c r="J208" s="247"/>
    </row>
    <row r="209" spans="1:10" ht="33" customHeight="1">
      <c r="A209" s="259"/>
      <c r="B209" s="259"/>
      <c r="C209" s="271"/>
      <c r="D209" s="119" t="s">
        <v>328</v>
      </c>
      <c r="E209" s="62" t="s">
        <v>257</v>
      </c>
      <c r="F209" s="259"/>
      <c r="G209" s="239"/>
      <c r="H209" s="239"/>
      <c r="I209" s="245"/>
      <c r="J209" s="247"/>
    </row>
    <row r="210" spans="1:10" ht="115.2">
      <c r="A210" s="259"/>
      <c r="B210" s="259"/>
      <c r="C210" s="271" t="s">
        <v>313</v>
      </c>
      <c r="D210" s="119" t="s">
        <v>330</v>
      </c>
      <c r="E210" s="62" t="s">
        <v>142</v>
      </c>
      <c r="F210" s="259"/>
      <c r="G210" s="239"/>
      <c r="H210" s="239"/>
      <c r="I210" s="245"/>
      <c r="J210" s="247"/>
    </row>
    <row r="211" spans="1:10" ht="14.4">
      <c r="A211" s="259"/>
      <c r="B211" s="259"/>
      <c r="C211" s="271"/>
      <c r="D211" s="119" t="s">
        <v>264</v>
      </c>
      <c r="E211" s="62" t="s">
        <v>265</v>
      </c>
      <c r="F211" s="259"/>
      <c r="G211" s="239"/>
      <c r="H211" s="239"/>
      <c r="I211" s="245"/>
      <c r="J211" s="247"/>
    </row>
    <row r="212" spans="1:10" ht="28.8">
      <c r="A212" s="259"/>
      <c r="B212" s="259"/>
      <c r="C212" s="271"/>
      <c r="D212" s="119" t="s">
        <v>358</v>
      </c>
      <c r="E212" s="62" t="s">
        <v>142</v>
      </c>
      <c r="F212" s="259"/>
      <c r="G212" s="239"/>
      <c r="H212" s="239"/>
      <c r="I212" s="245"/>
      <c r="J212" s="247"/>
    </row>
    <row r="213" spans="1:10" ht="43.2">
      <c r="A213" s="259"/>
      <c r="B213" s="259"/>
      <c r="C213" s="271"/>
      <c r="D213" s="119" t="s">
        <v>331</v>
      </c>
      <c r="E213" s="62" t="s">
        <v>142</v>
      </c>
      <c r="F213" s="259"/>
      <c r="G213" s="239"/>
      <c r="H213" s="239"/>
      <c r="I213" s="245"/>
      <c r="J213" s="247"/>
    </row>
    <row r="214" spans="1:10" ht="14.4">
      <c r="A214" s="259"/>
      <c r="B214" s="259"/>
      <c r="C214" s="271" t="s">
        <v>314</v>
      </c>
      <c r="D214" s="119" t="s">
        <v>266</v>
      </c>
      <c r="E214" s="62" t="s">
        <v>267</v>
      </c>
      <c r="F214" s="259"/>
      <c r="G214" s="239"/>
      <c r="H214" s="239"/>
      <c r="I214" s="245"/>
      <c r="J214" s="247"/>
    </row>
    <row r="215" spans="1:10" ht="14.4">
      <c r="A215" s="259"/>
      <c r="B215" s="259"/>
      <c r="C215" s="271"/>
      <c r="D215" s="119" t="s">
        <v>269</v>
      </c>
      <c r="E215" s="62" t="s">
        <v>268</v>
      </c>
      <c r="F215" s="259"/>
      <c r="G215" s="239"/>
      <c r="H215" s="239"/>
      <c r="I215" s="245"/>
      <c r="J215" s="247"/>
    </row>
    <row r="216" spans="1:10" ht="14.4">
      <c r="A216" s="259"/>
      <c r="B216" s="259"/>
      <c r="C216" s="271"/>
      <c r="D216" s="119" t="s">
        <v>270</v>
      </c>
      <c r="E216" s="62" t="s">
        <v>271</v>
      </c>
      <c r="F216" s="259"/>
      <c r="G216" s="239"/>
      <c r="H216" s="239"/>
      <c r="I216" s="245"/>
      <c r="J216" s="247"/>
    </row>
    <row r="217" spans="1:10" ht="28.8">
      <c r="A217" s="259"/>
      <c r="B217" s="259"/>
      <c r="C217" s="271"/>
      <c r="D217" s="119" t="s">
        <v>273</v>
      </c>
      <c r="E217" s="62" t="s">
        <v>272</v>
      </c>
      <c r="F217" s="259"/>
      <c r="G217" s="239"/>
      <c r="H217" s="239"/>
      <c r="I217" s="245"/>
      <c r="J217" s="247"/>
    </row>
    <row r="218" spans="1:10" ht="28.8">
      <c r="A218" s="259"/>
      <c r="B218" s="259"/>
      <c r="C218" s="271"/>
      <c r="D218" s="119" t="s">
        <v>241</v>
      </c>
      <c r="E218" s="62" t="s">
        <v>142</v>
      </c>
      <c r="F218" s="259"/>
      <c r="G218" s="239"/>
      <c r="H218" s="239"/>
      <c r="I218" s="245"/>
      <c r="J218" s="247"/>
    </row>
    <row r="219" spans="1:10" ht="16.95" customHeight="1">
      <c r="A219" s="259"/>
      <c r="B219" s="259"/>
      <c r="C219" s="271"/>
      <c r="D219" s="119" t="s">
        <v>275</v>
      </c>
      <c r="E219" s="62" t="s">
        <v>274</v>
      </c>
      <c r="F219" s="259"/>
      <c r="G219" s="239"/>
      <c r="H219" s="239"/>
      <c r="I219" s="245"/>
      <c r="J219" s="247"/>
    </row>
    <row r="220" spans="1:10" ht="57.6">
      <c r="A220" s="259"/>
      <c r="B220" s="259"/>
      <c r="C220" s="271"/>
      <c r="D220" s="119" t="s">
        <v>242</v>
      </c>
      <c r="E220" s="62" t="s">
        <v>142</v>
      </c>
      <c r="F220" s="259"/>
      <c r="G220" s="239"/>
      <c r="H220" s="239"/>
      <c r="I220" s="245"/>
      <c r="J220" s="247"/>
    </row>
    <row r="221" spans="1:10" ht="43.2">
      <c r="A221" s="259"/>
      <c r="B221" s="259"/>
      <c r="C221" s="69" t="s">
        <v>305</v>
      </c>
      <c r="D221" s="93" t="s">
        <v>139</v>
      </c>
      <c r="E221" s="62" t="s">
        <v>142</v>
      </c>
      <c r="F221" s="259"/>
      <c r="G221" s="239"/>
      <c r="H221" s="239"/>
      <c r="I221" s="245"/>
      <c r="J221" s="247"/>
    </row>
    <row r="222" spans="1:10" ht="198" customHeight="1">
      <c r="A222" s="259"/>
      <c r="B222" s="259"/>
      <c r="C222" s="69" t="s">
        <v>315</v>
      </c>
      <c r="D222" s="94" t="s">
        <v>316</v>
      </c>
      <c r="E222" s="62" t="s">
        <v>359</v>
      </c>
      <c r="F222" s="259"/>
      <c r="G222" s="239"/>
      <c r="H222" s="239"/>
      <c r="I222" s="245"/>
      <c r="J222" s="247"/>
    </row>
    <row r="223" spans="1:10" ht="331.2">
      <c r="A223" s="259"/>
      <c r="B223" s="259"/>
      <c r="C223" s="62" t="s">
        <v>306</v>
      </c>
      <c r="D223" s="114" t="s">
        <v>346</v>
      </c>
      <c r="E223" s="82" t="s">
        <v>462</v>
      </c>
      <c r="F223" s="259"/>
      <c r="G223" s="239"/>
      <c r="H223" s="239"/>
      <c r="I223" s="245"/>
      <c r="J223" s="247"/>
    </row>
    <row r="224" spans="1:10" ht="172.8">
      <c r="A224" s="259"/>
      <c r="B224" s="259"/>
      <c r="C224" s="62" t="s">
        <v>137</v>
      </c>
      <c r="D224" s="93" t="s">
        <v>415</v>
      </c>
      <c r="E224" s="82" t="s">
        <v>344</v>
      </c>
      <c r="F224" s="259"/>
      <c r="G224" s="239"/>
      <c r="H224" s="239"/>
      <c r="I224" s="245"/>
      <c r="J224" s="247"/>
    </row>
    <row r="225" spans="1:10" ht="28.8">
      <c r="A225" s="259"/>
      <c r="B225" s="259"/>
      <c r="C225" s="62" t="s">
        <v>134</v>
      </c>
      <c r="D225" s="94" t="s">
        <v>135</v>
      </c>
      <c r="E225" s="82" t="s">
        <v>412</v>
      </c>
      <c r="F225" s="259"/>
      <c r="G225" s="239"/>
      <c r="H225" s="239"/>
      <c r="I225" s="245"/>
      <c r="J225" s="247"/>
    </row>
    <row r="226" spans="1:10" ht="174.75" customHeight="1">
      <c r="A226" s="259"/>
      <c r="B226" s="259"/>
      <c r="C226" s="62" t="s">
        <v>338</v>
      </c>
      <c r="D226" s="94" t="s">
        <v>239</v>
      </c>
      <c r="E226" s="82" t="s">
        <v>334</v>
      </c>
      <c r="F226" s="259"/>
      <c r="G226" s="239"/>
      <c r="H226" s="239"/>
      <c r="I226" s="245"/>
      <c r="J226" s="247"/>
    </row>
    <row r="227" spans="1:10" ht="158.4">
      <c r="A227" s="259"/>
      <c r="B227" s="259"/>
      <c r="C227" s="62" t="s">
        <v>136</v>
      </c>
      <c r="D227" s="94" t="s">
        <v>411</v>
      </c>
      <c r="E227" s="82" t="s">
        <v>335</v>
      </c>
      <c r="F227" s="259"/>
      <c r="G227" s="239"/>
      <c r="H227" s="239"/>
      <c r="I227" s="245"/>
      <c r="J227" s="247"/>
    </row>
    <row r="228" spans="1:10" ht="75" customHeight="1">
      <c r="A228" s="259"/>
      <c r="B228" s="259"/>
      <c r="C228" s="62" t="s">
        <v>277</v>
      </c>
      <c r="D228" s="94" t="s">
        <v>279</v>
      </c>
      <c r="E228" s="82" t="s">
        <v>278</v>
      </c>
      <c r="F228" s="260">
        <v>1</v>
      </c>
      <c r="G228" s="248">
        <v>300837210</v>
      </c>
      <c r="H228" s="249">
        <v>300837210</v>
      </c>
      <c r="I228" s="240">
        <f>AVERAGE(G228,H228)</f>
        <v>300837210</v>
      </c>
      <c r="J228" s="243">
        <f>+ROUND((I228*F228), 0)</f>
        <v>300837210</v>
      </c>
    </row>
    <row r="229" spans="1:10" ht="14.4">
      <c r="A229" s="260">
        <v>5</v>
      </c>
      <c r="B229" s="263" t="s">
        <v>307</v>
      </c>
      <c r="C229" s="265" t="s">
        <v>392</v>
      </c>
      <c r="D229" s="141" t="s">
        <v>393</v>
      </c>
      <c r="E229" s="143" t="s">
        <v>394</v>
      </c>
      <c r="F229" s="260"/>
      <c r="G229" s="248"/>
      <c r="H229" s="249"/>
      <c r="I229" s="241"/>
      <c r="J229" s="243"/>
    </row>
    <row r="230" spans="1:10" ht="14.4">
      <c r="A230" s="260"/>
      <c r="B230" s="263"/>
      <c r="C230" s="265"/>
      <c r="D230" s="141" t="s">
        <v>396</v>
      </c>
      <c r="E230" s="143" t="s">
        <v>397</v>
      </c>
      <c r="F230" s="260"/>
      <c r="G230" s="248"/>
      <c r="H230" s="249"/>
      <c r="I230" s="241"/>
      <c r="J230" s="243"/>
    </row>
    <row r="231" spans="1:10" ht="14.4">
      <c r="A231" s="260"/>
      <c r="B231" s="263"/>
      <c r="C231" s="265"/>
      <c r="D231" s="141" t="s">
        <v>398</v>
      </c>
      <c r="E231" s="143" t="s">
        <v>399</v>
      </c>
      <c r="F231" s="260"/>
      <c r="G231" s="248"/>
      <c r="H231" s="249"/>
      <c r="I231" s="241"/>
      <c r="J231" s="243"/>
    </row>
    <row r="232" spans="1:10" ht="14.4">
      <c r="A232" s="260"/>
      <c r="B232" s="263"/>
      <c r="C232" s="265"/>
      <c r="D232" s="141" t="s">
        <v>400</v>
      </c>
      <c r="E232" s="143" t="s">
        <v>401</v>
      </c>
      <c r="F232" s="260"/>
      <c r="G232" s="248"/>
      <c r="H232" s="249"/>
      <c r="I232" s="241"/>
      <c r="J232" s="243"/>
    </row>
    <row r="233" spans="1:10" ht="16.2" customHeight="1">
      <c r="A233" s="260"/>
      <c r="B233" s="263"/>
      <c r="C233" s="265"/>
      <c r="D233" s="141" t="s">
        <v>402</v>
      </c>
      <c r="E233" s="143" t="s">
        <v>403</v>
      </c>
      <c r="F233" s="260"/>
      <c r="G233" s="248"/>
      <c r="H233" s="249"/>
      <c r="I233" s="241"/>
      <c r="J233" s="243"/>
    </row>
    <row r="234" spans="1:10" ht="14.4">
      <c r="A234" s="260"/>
      <c r="B234" s="263"/>
      <c r="C234" s="266" t="s">
        <v>295</v>
      </c>
      <c r="D234" s="134" t="s">
        <v>296</v>
      </c>
      <c r="E234" s="156" t="s">
        <v>360</v>
      </c>
      <c r="F234" s="260"/>
      <c r="G234" s="248"/>
      <c r="H234" s="249"/>
      <c r="I234" s="241"/>
      <c r="J234" s="243"/>
    </row>
    <row r="235" spans="1:10" ht="14.4">
      <c r="A235" s="260"/>
      <c r="B235" s="263"/>
      <c r="C235" s="267"/>
      <c r="D235" s="134" t="s">
        <v>288</v>
      </c>
      <c r="E235" s="146" t="s">
        <v>361</v>
      </c>
      <c r="F235" s="260"/>
      <c r="G235" s="248"/>
      <c r="H235" s="249"/>
      <c r="I235" s="241"/>
      <c r="J235" s="243"/>
    </row>
    <row r="236" spans="1:10" ht="14.4">
      <c r="A236" s="260"/>
      <c r="B236" s="263"/>
      <c r="C236" s="267"/>
      <c r="D236" s="134" t="s">
        <v>362</v>
      </c>
      <c r="E236" s="146" t="s">
        <v>363</v>
      </c>
      <c r="F236" s="260"/>
      <c r="G236" s="248"/>
      <c r="H236" s="249"/>
      <c r="I236" s="241"/>
      <c r="J236" s="243"/>
    </row>
    <row r="237" spans="1:10" ht="14.4">
      <c r="A237" s="260"/>
      <c r="B237" s="263"/>
      <c r="C237" s="267"/>
      <c r="D237" s="134" t="s">
        <v>364</v>
      </c>
      <c r="E237" s="146" t="s">
        <v>473</v>
      </c>
      <c r="F237" s="260"/>
      <c r="G237" s="248"/>
      <c r="H237" s="249"/>
      <c r="I237" s="241"/>
      <c r="J237" s="243"/>
    </row>
    <row r="238" spans="1:10" ht="14.4">
      <c r="A238" s="260"/>
      <c r="B238" s="263"/>
      <c r="C238" s="267"/>
      <c r="D238" s="134" t="s">
        <v>309</v>
      </c>
      <c r="E238" s="146" t="s">
        <v>365</v>
      </c>
      <c r="F238" s="260"/>
      <c r="G238" s="248"/>
      <c r="H238" s="249"/>
      <c r="I238" s="241"/>
      <c r="J238" s="243"/>
    </row>
    <row r="239" spans="1:10" ht="14.4">
      <c r="A239" s="260"/>
      <c r="B239" s="263"/>
      <c r="C239" s="267"/>
      <c r="D239" s="134" t="s">
        <v>308</v>
      </c>
      <c r="E239" s="146" t="s">
        <v>366</v>
      </c>
      <c r="F239" s="260"/>
      <c r="G239" s="248"/>
      <c r="H239" s="249"/>
      <c r="I239" s="241"/>
      <c r="J239" s="243"/>
    </row>
    <row r="240" spans="1:10" ht="14.4" customHeight="1">
      <c r="A240" s="260"/>
      <c r="B240" s="263"/>
      <c r="C240" s="267"/>
      <c r="D240" s="134" t="s">
        <v>367</v>
      </c>
      <c r="E240" s="146" t="s">
        <v>368</v>
      </c>
      <c r="F240" s="260"/>
      <c r="G240" s="248"/>
      <c r="H240" s="249"/>
      <c r="I240" s="241"/>
      <c r="J240" s="243"/>
    </row>
    <row r="241" spans="1:10" ht="14.4">
      <c r="A241" s="260"/>
      <c r="B241" s="263"/>
      <c r="C241" s="267"/>
      <c r="D241" s="134" t="s">
        <v>290</v>
      </c>
      <c r="E241" s="146">
        <v>4</v>
      </c>
      <c r="F241" s="260"/>
      <c r="G241" s="248"/>
      <c r="H241" s="249"/>
      <c r="I241" s="241"/>
      <c r="J241" s="243"/>
    </row>
    <row r="242" spans="1:10" ht="14.4">
      <c r="A242" s="260"/>
      <c r="B242" s="263"/>
      <c r="C242" s="267"/>
      <c r="D242" s="134" t="s">
        <v>291</v>
      </c>
      <c r="E242" s="146" t="s">
        <v>292</v>
      </c>
      <c r="F242" s="260"/>
      <c r="G242" s="248"/>
      <c r="H242" s="249"/>
      <c r="I242" s="241"/>
      <c r="J242" s="243"/>
    </row>
    <row r="243" spans="1:10" ht="14.4">
      <c r="A243" s="260"/>
      <c r="B243" s="263"/>
      <c r="C243" s="267"/>
      <c r="D243" s="134" t="s">
        <v>369</v>
      </c>
      <c r="E243" s="146" t="s">
        <v>370</v>
      </c>
      <c r="F243" s="260"/>
      <c r="G243" s="248"/>
      <c r="H243" s="249"/>
      <c r="I243" s="241"/>
      <c r="J243" s="243"/>
    </row>
    <row r="244" spans="1:10" ht="14.4">
      <c r="A244" s="260"/>
      <c r="B244" s="263"/>
      <c r="C244" s="267"/>
      <c r="D244" s="134" t="s">
        <v>293</v>
      </c>
      <c r="E244" s="146" t="s">
        <v>142</v>
      </c>
      <c r="F244" s="260"/>
      <c r="G244" s="248"/>
      <c r="H244" s="249"/>
      <c r="I244" s="241"/>
      <c r="J244" s="243"/>
    </row>
    <row r="245" spans="1:10" ht="14.4">
      <c r="A245" s="260"/>
      <c r="B245" s="263"/>
      <c r="C245" s="267"/>
      <c r="D245" s="134" t="s">
        <v>371</v>
      </c>
      <c r="E245" s="146" t="s">
        <v>372</v>
      </c>
      <c r="F245" s="260"/>
      <c r="G245" s="248"/>
      <c r="H245" s="249"/>
      <c r="I245" s="241"/>
      <c r="J245" s="243"/>
    </row>
    <row r="246" spans="1:10" ht="14.4">
      <c r="A246" s="260"/>
      <c r="B246" s="263"/>
      <c r="C246" s="268" t="s">
        <v>299</v>
      </c>
      <c r="D246" s="134" t="s">
        <v>287</v>
      </c>
      <c r="E246" s="146" t="s">
        <v>373</v>
      </c>
      <c r="F246" s="260"/>
      <c r="G246" s="248"/>
      <c r="H246" s="249"/>
      <c r="I246" s="241"/>
      <c r="J246" s="243"/>
    </row>
    <row r="247" spans="1:10" ht="14.4" customHeight="1">
      <c r="A247" s="260"/>
      <c r="B247" s="263"/>
      <c r="C247" s="269"/>
      <c r="D247" s="134" t="s">
        <v>362</v>
      </c>
      <c r="E247" s="146" t="s">
        <v>363</v>
      </c>
      <c r="F247" s="260"/>
      <c r="G247" s="248"/>
      <c r="H247" s="249"/>
      <c r="I247" s="241"/>
      <c r="J247" s="243"/>
    </row>
    <row r="248" spans="1:10" ht="14.4">
      <c r="A248" s="260"/>
      <c r="B248" s="263"/>
      <c r="C248" s="269"/>
      <c r="D248" s="134" t="s">
        <v>79</v>
      </c>
      <c r="E248" s="146" t="s">
        <v>374</v>
      </c>
      <c r="F248" s="260"/>
      <c r="G248" s="248"/>
      <c r="H248" s="249"/>
      <c r="I248" s="241"/>
      <c r="J248" s="243"/>
    </row>
    <row r="249" spans="1:10" ht="31.95" customHeight="1">
      <c r="A249" s="260"/>
      <c r="B249" s="263"/>
      <c r="C249" s="269"/>
      <c r="D249" s="134" t="s">
        <v>474</v>
      </c>
      <c r="E249" s="146" t="s">
        <v>475</v>
      </c>
      <c r="F249" s="260"/>
      <c r="G249" s="248"/>
      <c r="H249" s="249"/>
      <c r="I249" s="241"/>
      <c r="J249" s="243"/>
    </row>
    <row r="250" spans="1:10" ht="28.8">
      <c r="A250" s="260"/>
      <c r="B250" s="263"/>
      <c r="C250" s="269"/>
      <c r="D250" s="134" t="s">
        <v>297</v>
      </c>
      <c r="E250" s="146" t="s">
        <v>377</v>
      </c>
      <c r="F250" s="260"/>
      <c r="G250" s="248"/>
      <c r="H250" s="249"/>
      <c r="I250" s="241"/>
      <c r="J250" s="243"/>
    </row>
    <row r="251" spans="1:10" ht="14.4">
      <c r="A251" s="260"/>
      <c r="B251" s="263"/>
      <c r="C251" s="269"/>
      <c r="D251" s="134" t="s">
        <v>80</v>
      </c>
      <c r="E251" s="146" t="s">
        <v>378</v>
      </c>
      <c r="F251" s="260"/>
      <c r="G251" s="248"/>
      <c r="H251" s="249"/>
      <c r="I251" s="241"/>
      <c r="J251" s="243"/>
    </row>
    <row r="252" spans="1:10" ht="14.4">
      <c r="A252" s="260"/>
      <c r="B252" s="263"/>
      <c r="C252" s="269"/>
      <c r="D252" s="134" t="s">
        <v>379</v>
      </c>
      <c r="E252" s="146" t="s">
        <v>380</v>
      </c>
      <c r="F252" s="260"/>
      <c r="G252" s="248"/>
      <c r="H252" s="249"/>
      <c r="I252" s="241"/>
      <c r="J252" s="243"/>
    </row>
    <row r="253" spans="1:10" ht="14.4">
      <c r="A253" s="260"/>
      <c r="B253" s="263"/>
      <c r="C253" s="269"/>
      <c r="D253" s="134" t="s">
        <v>381</v>
      </c>
      <c r="E253" s="146" t="s">
        <v>382</v>
      </c>
      <c r="F253" s="260"/>
      <c r="G253" s="248"/>
      <c r="H253" s="249"/>
      <c r="I253" s="241"/>
      <c r="J253" s="243"/>
    </row>
    <row r="254" spans="1:10" ht="14.4">
      <c r="A254" s="260"/>
      <c r="B254" s="263"/>
      <c r="C254" s="269"/>
      <c r="D254" s="134" t="s">
        <v>95</v>
      </c>
      <c r="E254" s="146" t="s">
        <v>384</v>
      </c>
      <c r="F254" s="260"/>
      <c r="G254" s="248"/>
      <c r="H254" s="249"/>
      <c r="I254" s="241"/>
      <c r="J254" s="243"/>
    </row>
    <row r="255" spans="1:10" ht="14.4">
      <c r="A255" s="260"/>
      <c r="B255" s="263"/>
      <c r="C255" s="269"/>
      <c r="D255" s="134" t="s">
        <v>294</v>
      </c>
      <c r="E255" s="146" t="s">
        <v>298</v>
      </c>
      <c r="F255" s="260"/>
      <c r="G255" s="248"/>
      <c r="H255" s="249"/>
      <c r="I255" s="241"/>
      <c r="J255" s="243"/>
    </row>
    <row r="256" spans="1:10">
      <c r="A256" s="260"/>
      <c r="B256" s="263"/>
      <c r="C256" s="269"/>
      <c r="D256" s="134" t="s">
        <v>369</v>
      </c>
      <c r="E256" s="157" t="s">
        <v>385</v>
      </c>
      <c r="F256" s="260"/>
      <c r="G256" s="248"/>
      <c r="H256" s="249"/>
      <c r="I256" s="241"/>
      <c r="J256" s="243"/>
    </row>
    <row r="257" spans="1:10" ht="14.4">
      <c r="A257" s="260"/>
      <c r="B257" s="263"/>
      <c r="C257" s="269"/>
      <c r="D257" s="134" t="s">
        <v>293</v>
      </c>
      <c r="E257" s="146" t="s">
        <v>142</v>
      </c>
      <c r="F257" s="260"/>
      <c r="G257" s="248"/>
      <c r="H257" s="249"/>
      <c r="I257" s="241"/>
      <c r="J257" s="243"/>
    </row>
    <row r="258" spans="1:10" ht="14.4">
      <c r="A258" s="260"/>
      <c r="B258" s="263"/>
      <c r="C258" s="270" t="s">
        <v>386</v>
      </c>
      <c r="D258" s="134" t="s">
        <v>287</v>
      </c>
      <c r="E258" s="146" t="s">
        <v>101</v>
      </c>
      <c r="F258" s="260"/>
      <c r="G258" s="248"/>
      <c r="H258" s="249"/>
      <c r="I258" s="241"/>
      <c r="J258" s="243"/>
    </row>
    <row r="259" spans="1:10" ht="14.4">
      <c r="A259" s="260"/>
      <c r="B259" s="263"/>
      <c r="C259" s="270"/>
      <c r="D259" s="134" t="s">
        <v>389</v>
      </c>
      <c r="E259" s="146" t="s">
        <v>387</v>
      </c>
      <c r="F259" s="260"/>
      <c r="G259" s="248"/>
      <c r="H259" s="249"/>
      <c r="I259" s="241"/>
      <c r="J259" s="243"/>
    </row>
    <row r="260" spans="1:10" ht="14.4">
      <c r="A260" s="260"/>
      <c r="B260" s="263"/>
      <c r="C260" s="270"/>
      <c r="D260" s="134" t="s">
        <v>300</v>
      </c>
      <c r="E260" s="146" t="s">
        <v>388</v>
      </c>
      <c r="F260" s="260"/>
      <c r="G260" s="248"/>
      <c r="H260" s="249"/>
      <c r="I260" s="241"/>
      <c r="J260" s="243"/>
    </row>
    <row r="261" spans="1:10" ht="14.4">
      <c r="A261" s="260"/>
      <c r="B261" s="263"/>
      <c r="C261" s="270"/>
      <c r="D261" s="134" t="s">
        <v>301</v>
      </c>
      <c r="E261" s="146" t="s">
        <v>302</v>
      </c>
      <c r="F261" s="260"/>
      <c r="G261" s="248"/>
      <c r="H261" s="249"/>
      <c r="I261" s="241"/>
      <c r="J261" s="243"/>
    </row>
    <row r="262" spans="1:10" ht="14.4">
      <c r="A262" s="260"/>
      <c r="B262" s="263"/>
      <c r="C262" s="270"/>
      <c r="D262" s="138" t="s">
        <v>95</v>
      </c>
      <c r="E262" s="143" t="s">
        <v>102</v>
      </c>
      <c r="F262" s="260"/>
      <c r="G262" s="248"/>
      <c r="H262" s="249"/>
      <c r="I262" s="241"/>
      <c r="J262" s="243"/>
    </row>
    <row r="263" spans="1:10" ht="14.4">
      <c r="A263" s="260"/>
      <c r="B263" s="263"/>
      <c r="C263" s="270"/>
      <c r="D263" s="134" t="s">
        <v>303</v>
      </c>
      <c r="E263" s="146" t="s">
        <v>142</v>
      </c>
      <c r="F263" s="260"/>
      <c r="G263" s="248"/>
      <c r="H263" s="249"/>
      <c r="I263" s="241"/>
      <c r="J263" s="243"/>
    </row>
    <row r="264" spans="1:10" ht="14.4">
      <c r="A264" s="260"/>
      <c r="B264" s="263"/>
      <c r="C264" s="270"/>
      <c r="D264" s="134" t="s">
        <v>63</v>
      </c>
      <c r="E264" s="146" t="s">
        <v>390</v>
      </c>
      <c r="F264" s="260"/>
      <c r="G264" s="248"/>
      <c r="H264" s="249"/>
      <c r="I264" s="241"/>
      <c r="J264" s="243"/>
    </row>
    <row r="265" spans="1:10">
      <c r="A265" s="260"/>
      <c r="B265" s="263"/>
      <c r="C265" s="270"/>
      <c r="D265" s="134" t="s">
        <v>369</v>
      </c>
      <c r="E265" s="157" t="s">
        <v>385</v>
      </c>
      <c r="F265" s="260"/>
      <c r="G265" s="248"/>
      <c r="H265" s="249"/>
      <c r="I265" s="241"/>
      <c r="J265" s="243"/>
    </row>
    <row r="266" spans="1:10" ht="14.4">
      <c r="A266" s="260"/>
      <c r="B266" s="263"/>
      <c r="C266" s="270"/>
      <c r="D266" s="134" t="s">
        <v>293</v>
      </c>
      <c r="E266" s="146" t="s">
        <v>142</v>
      </c>
      <c r="F266" s="260"/>
      <c r="G266" s="248"/>
      <c r="H266" s="249"/>
      <c r="I266" s="241"/>
      <c r="J266" s="243"/>
    </row>
    <row r="267" spans="1:10" ht="14.4">
      <c r="A267" s="260"/>
      <c r="B267" s="263"/>
      <c r="C267" s="270"/>
      <c r="D267" s="134" t="s">
        <v>371</v>
      </c>
      <c r="E267" s="146" t="s">
        <v>391</v>
      </c>
      <c r="F267" s="260"/>
      <c r="G267" s="248"/>
      <c r="H267" s="249"/>
      <c r="I267" s="241"/>
      <c r="J267" s="243"/>
    </row>
    <row r="268" spans="1:10" ht="72">
      <c r="A268" s="260"/>
      <c r="B268" s="263"/>
      <c r="C268" s="134" t="s">
        <v>145</v>
      </c>
      <c r="D268" s="141" t="s">
        <v>404</v>
      </c>
      <c r="E268" s="158" t="s">
        <v>405</v>
      </c>
      <c r="F268" s="260"/>
      <c r="G268" s="248"/>
      <c r="H268" s="249"/>
      <c r="I268" s="241"/>
      <c r="J268" s="243"/>
    </row>
    <row r="269" spans="1:10" ht="216">
      <c r="A269" s="260"/>
      <c r="B269" s="263"/>
      <c r="C269" s="134" t="s">
        <v>240</v>
      </c>
      <c r="D269" s="155" t="s">
        <v>406</v>
      </c>
      <c r="E269" s="139" t="s">
        <v>142</v>
      </c>
      <c r="F269" s="260"/>
      <c r="G269" s="248"/>
      <c r="H269" s="249"/>
      <c r="I269" s="241"/>
      <c r="J269" s="243"/>
    </row>
    <row r="270" spans="1:10" ht="43.2">
      <c r="A270" s="260"/>
      <c r="B270" s="263"/>
      <c r="C270" s="134" t="s">
        <v>138</v>
      </c>
      <c r="D270" s="141" t="s">
        <v>304</v>
      </c>
      <c r="E270" s="155" t="s">
        <v>407</v>
      </c>
      <c r="F270" s="260"/>
      <c r="G270" s="248"/>
      <c r="H270" s="249"/>
      <c r="I270" s="241"/>
      <c r="J270" s="243"/>
    </row>
    <row r="271" spans="1:10" ht="57.6" customHeight="1">
      <c r="A271" s="260"/>
      <c r="B271" s="263"/>
      <c r="C271" s="134" t="s">
        <v>305</v>
      </c>
      <c r="D271" s="141" t="s">
        <v>408</v>
      </c>
      <c r="E271" s="139" t="s">
        <v>142</v>
      </c>
      <c r="F271" s="260"/>
      <c r="G271" s="248"/>
      <c r="H271" s="249"/>
      <c r="I271" s="241"/>
      <c r="J271" s="243"/>
    </row>
    <row r="272" spans="1:10" ht="57.6">
      <c r="A272" s="260"/>
      <c r="B272" s="263"/>
      <c r="C272" s="139" t="s">
        <v>133</v>
      </c>
      <c r="D272" s="141" t="s">
        <v>336</v>
      </c>
      <c r="E272" s="139" t="s">
        <v>409</v>
      </c>
      <c r="F272" s="260"/>
      <c r="G272" s="248"/>
      <c r="H272" s="249"/>
      <c r="I272" s="241"/>
      <c r="J272" s="243"/>
    </row>
    <row r="273" spans="1:12" ht="43.2">
      <c r="A273" s="260"/>
      <c r="B273" s="263"/>
      <c r="C273" s="139" t="s">
        <v>338</v>
      </c>
      <c r="D273" s="141" t="s">
        <v>339</v>
      </c>
      <c r="E273" s="139" t="s">
        <v>340</v>
      </c>
      <c r="F273" s="260"/>
      <c r="G273" s="248"/>
      <c r="H273" s="249"/>
      <c r="I273" s="241"/>
      <c r="J273" s="243"/>
    </row>
    <row r="274" spans="1:12" ht="28.8">
      <c r="A274" s="260"/>
      <c r="B274" s="263"/>
      <c r="C274" s="139" t="s">
        <v>134</v>
      </c>
      <c r="D274" s="141" t="s">
        <v>135</v>
      </c>
      <c r="E274" s="139" t="s">
        <v>412</v>
      </c>
      <c r="F274" s="260"/>
      <c r="G274" s="248"/>
      <c r="H274" s="249"/>
      <c r="I274" s="241"/>
      <c r="J274" s="243"/>
    </row>
    <row r="275" spans="1:12" ht="172.8">
      <c r="A275" s="260"/>
      <c r="B275" s="263"/>
      <c r="C275" s="139" t="s">
        <v>137</v>
      </c>
      <c r="D275" s="141" t="s">
        <v>414</v>
      </c>
      <c r="E275" s="143" t="s">
        <v>344</v>
      </c>
      <c r="F275" s="260"/>
      <c r="G275" s="248"/>
      <c r="H275" s="249"/>
      <c r="I275" s="241"/>
      <c r="J275" s="243"/>
    </row>
    <row r="276" spans="1:12" ht="130.5" customHeight="1">
      <c r="A276" s="260"/>
      <c r="B276" s="263"/>
      <c r="C276" s="139" t="s">
        <v>277</v>
      </c>
      <c r="D276" s="141" t="s">
        <v>279</v>
      </c>
      <c r="E276" s="143" t="s">
        <v>278</v>
      </c>
      <c r="F276" s="260"/>
      <c r="G276" s="248"/>
      <c r="H276" s="249"/>
      <c r="I276" s="241"/>
      <c r="J276" s="243"/>
    </row>
    <row r="277" spans="1:12" ht="316.8">
      <c r="A277" s="260"/>
      <c r="B277" s="263"/>
      <c r="C277" s="139" t="s">
        <v>306</v>
      </c>
      <c r="D277" s="145" t="s">
        <v>346</v>
      </c>
      <c r="E277" s="143" t="s">
        <v>410</v>
      </c>
      <c r="F277" s="260"/>
      <c r="G277" s="248"/>
      <c r="H277" s="249"/>
      <c r="I277" s="241"/>
      <c r="J277" s="243"/>
    </row>
    <row r="278" spans="1:12" ht="158.4">
      <c r="A278" s="260"/>
      <c r="B278" s="263"/>
      <c r="C278" s="139" t="s">
        <v>136</v>
      </c>
      <c r="D278" s="141" t="s">
        <v>411</v>
      </c>
      <c r="E278" s="143" t="s">
        <v>335</v>
      </c>
      <c r="F278" s="260"/>
      <c r="G278" s="248"/>
      <c r="H278" s="249"/>
      <c r="I278" s="242"/>
      <c r="J278" s="243"/>
    </row>
    <row r="279" spans="1:12" ht="66.75" customHeight="1">
      <c r="A279" s="262"/>
      <c r="B279" s="264"/>
      <c r="C279" s="161" t="s">
        <v>143</v>
      </c>
      <c r="D279" s="140" t="s">
        <v>144</v>
      </c>
      <c r="E279" s="162" t="s">
        <v>142</v>
      </c>
      <c r="F279" s="163"/>
      <c r="G279" s="163"/>
      <c r="H279" s="164"/>
      <c r="I279" s="165"/>
      <c r="J279" s="166"/>
      <c r="K279" s="52"/>
    </row>
    <row r="280" spans="1:12" ht="15.75" customHeight="1">
      <c r="A280" s="289" t="s">
        <v>56</v>
      </c>
      <c r="B280" s="289"/>
      <c r="C280" s="289"/>
      <c r="D280" s="289"/>
      <c r="E280" s="289"/>
      <c r="F280" s="289"/>
      <c r="G280" s="289"/>
      <c r="H280" s="289"/>
      <c r="I280" s="289"/>
      <c r="J280" s="166">
        <v>4043737210</v>
      </c>
      <c r="K280" s="52"/>
    </row>
    <row r="281" spans="1:12" s="64" customFormat="1" ht="15.75" customHeight="1">
      <c r="A281" s="289" t="s">
        <v>57</v>
      </c>
      <c r="B281" s="289"/>
      <c r="C281" s="289"/>
      <c r="D281" s="289"/>
      <c r="E281" s="289"/>
      <c r="F281" s="289"/>
      <c r="G281" s="289"/>
      <c r="H281" s="289"/>
      <c r="I281" s="289"/>
      <c r="J281" s="109">
        <f>J280*19%</f>
        <v>768310069.89999998</v>
      </c>
      <c r="K281" s="52"/>
    </row>
    <row r="282" spans="1:12" s="64" customFormat="1" ht="15.75" customHeight="1">
      <c r="A282" s="290" t="s">
        <v>58</v>
      </c>
      <c r="B282" s="290"/>
      <c r="C282" s="290"/>
      <c r="D282" s="290"/>
      <c r="E282" s="290"/>
      <c r="F282" s="290"/>
      <c r="G282" s="290"/>
      <c r="H282" s="290"/>
      <c r="I282" s="290"/>
      <c r="J282" s="109">
        <f>J280+J281</f>
        <v>4812047279.8999996</v>
      </c>
    </row>
    <row r="283" spans="1:12" s="64" customFormat="1" ht="15.75" customHeight="1">
      <c r="C283" s="104"/>
      <c r="D283" s="120"/>
      <c r="E283" s="105"/>
      <c r="G283" s="123"/>
      <c r="H283" s="123"/>
      <c r="I283" s="108"/>
      <c r="J283" s="110"/>
      <c r="L283" s="106"/>
    </row>
    <row r="284" spans="1:12" s="64" customFormat="1" ht="15.75" customHeight="1">
      <c r="C284" s="104"/>
      <c r="D284" s="120"/>
      <c r="E284" s="105"/>
      <c r="I284" s="108"/>
      <c r="J284" s="108"/>
    </row>
    <row r="285" spans="1:12" s="64" customFormat="1" ht="15.75" customHeight="1">
      <c r="C285" s="104"/>
      <c r="D285" s="120"/>
      <c r="E285" s="105"/>
      <c r="I285" s="108"/>
      <c r="J285" s="110"/>
    </row>
    <row r="286" spans="1:12" s="64" customFormat="1" ht="15.75" customHeight="1">
      <c r="C286" s="104"/>
      <c r="D286" s="120"/>
      <c r="E286" s="105"/>
      <c r="I286" s="108"/>
      <c r="J286" s="108"/>
    </row>
    <row r="287" spans="1:12" s="64" customFormat="1" ht="15.75" customHeight="1">
      <c r="C287" s="104"/>
      <c r="D287" s="120"/>
      <c r="E287" s="105"/>
      <c r="I287" s="108"/>
      <c r="J287" s="108"/>
    </row>
    <row r="288" spans="1:12" s="64" customFormat="1" ht="15.75" customHeight="1">
      <c r="C288" s="104"/>
      <c r="D288" s="120"/>
      <c r="E288" s="105"/>
      <c r="I288" s="108"/>
      <c r="J288" s="108"/>
    </row>
    <row r="289" spans="3:10" s="64" customFormat="1" ht="15.75" customHeight="1">
      <c r="C289" s="104"/>
      <c r="D289" s="120"/>
      <c r="E289" s="105"/>
      <c r="I289" s="108"/>
      <c r="J289" s="108"/>
    </row>
    <row r="290" spans="3:10" s="64" customFormat="1" ht="15.75" customHeight="1">
      <c r="C290" s="104"/>
      <c r="D290" s="120"/>
      <c r="E290" s="105"/>
      <c r="I290" s="108"/>
      <c r="J290" s="108"/>
    </row>
    <row r="291" spans="3:10" s="64" customFormat="1" ht="15.75" customHeight="1">
      <c r="C291" s="104"/>
      <c r="D291" s="120"/>
      <c r="E291" s="105"/>
      <c r="I291" s="108"/>
      <c r="J291" s="108"/>
    </row>
    <row r="292" spans="3:10" s="64" customFormat="1" ht="15.75" customHeight="1">
      <c r="C292" s="104"/>
      <c r="D292" s="120"/>
      <c r="E292" s="105"/>
      <c r="I292" s="108"/>
      <c r="J292" s="108"/>
    </row>
    <row r="293" spans="3:10" s="64" customFormat="1" ht="15.75" customHeight="1">
      <c r="C293" s="104"/>
      <c r="D293" s="120"/>
      <c r="E293" s="105"/>
      <c r="I293" s="108"/>
      <c r="J293" s="108"/>
    </row>
    <row r="294" spans="3:10" s="64" customFormat="1" ht="15.75" customHeight="1">
      <c r="C294" s="104"/>
      <c r="D294" s="120"/>
      <c r="E294" s="105"/>
      <c r="I294" s="108"/>
      <c r="J294" s="108"/>
    </row>
    <row r="295" spans="3:10" s="64" customFormat="1" ht="15.75" customHeight="1">
      <c r="C295" s="104"/>
      <c r="D295" s="120"/>
      <c r="E295" s="105"/>
      <c r="I295" s="108"/>
      <c r="J295" s="108"/>
    </row>
    <row r="296" spans="3:10" s="64" customFormat="1" ht="15.75" customHeight="1">
      <c r="C296" s="104"/>
      <c r="D296" s="120"/>
      <c r="E296" s="105"/>
      <c r="I296" s="108"/>
      <c r="J296" s="108"/>
    </row>
    <row r="297" spans="3:10" s="64" customFormat="1" ht="15.75" customHeight="1">
      <c r="C297" s="104"/>
      <c r="D297" s="120"/>
      <c r="E297" s="105"/>
      <c r="I297" s="108"/>
      <c r="J297" s="108"/>
    </row>
    <row r="298" spans="3:10" s="64" customFormat="1" ht="15.75" customHeight="1">
      <c r="C298" s="104"/>
      <c r="D298" s="120"/>
      <c r="E298" s="105"/>
      <c r="I298" s="108"/>
      <c r="J298" s="108"/>
    </row>
    <row r="299" spans="3:10" s="64" customFormat="1" ht="15.75" customHeight="1">
      <c r="C299" s="104"/>
      <c r="D299" s="120"/>
      <c r="E299" s="105"/>
      <c r="I299" s="108"/>
      <c r="J299" s="108"/>
    </row>
    <row r="300" spans="3:10" s="64" customFormat="1" ht="15.75" customHeight="1">
      <c r="C300" s="104"/>
      <c r="D300" s="120"/>
      <c r="E300" s="105"/>
      <c r="I300" s="108"/>
      <c r="J300" s="108"/>
    </row>
    <row r="301" spans="3:10" s="64" customFormat="1" ht="15.75" customHeight="1">
      <c r="C301" s="104"/>
      <c r="D301" s="120"/>
      <c r="E301" s="105"/>
      <c r="I301" s="108"/>
      <c r="J301" s="108"/>
    </row>
    <row r="302" spans="3:10" s="64" customFormat="1" ht="15.75" customHeight="1">
      <c r="C302" s="104"/>
      <c r="D302" s="120"/>
      <c r="E302" s="105"/>
      <c r="I302" s="108"/>
      <c r="J302" s="108"/>
    </row>
    <row r="303" spans="3:10" s="64" customFormat="1" ht="15.75" customHeight="1">
      <c r="C303" s="104"/>
      <c r="D303" s="120"/>
      <c r="E303" s="105"/>
      <c r="I303" s="108"/>
      <c r="J303" s="108"/>
    </row>
    <row r="304" spans="3:10" s="64" customFormat="1" ht="15.75" customHeight="1">
      <c r="C304" s="104"/>
      <c r="D304" s="120"/>
      <c r="E304" s="105"/>
      <c r="I304" s="108"/>
      <c r="J304" s="108"/>
    </row>
    <row r="305" spans="3:10" s="64" customFormat="1" ht="15.75" customHeight="1">
      <c r="C305" s="104"/>
      <c r="D305" s="120"/>
      <c r="E305" s="105"/>
      <c r="I305" s="108"/>
      <c r="J305" s="108"/>
    </row>
    <row r="306" spans="3:10" s="64" customFormat="1" ht="15.75" customHeight="1">
      <c r="C306" s="104"/>
      <c r="D306" s="120"/>
      <c r="E306" s="105"/>
      <c r="I306" s="108"/>
      <c r="J306" s="108"/>
    </row>
    <row r="307" spans="3:10" s="64" customFormat="1" ht="15.75" customHeight="1">
      <c r="C307" s="104"/>
      <c r="D307" s="120"/>
      <c r="E307" s="105"/>
      <c r="I307" s="108"/>
      <c r="J307" s="108"/>
    </row>
    <row r="308" spans="3:10" s="64" customFormat="1" ht="15.75" customHeight="1">
      <c r="C308" s="104"/>
      <c r="D308" s="120"/>
      <c r="E308" s="105"/>
      <c r="I308" s="108"/>
      <c r="J308" s="108"/>
    </row>
    <row r="309" spans="3:10" s="64" customFormat="1" ht="15.75" customHeight="1">
      <c r="C309" s="104"/>
      <c r="D309" s="120"/>
      <c r="E309" s="105"/>
      <c r="I309" s="108"/>
      <c r="J309" s="108"/>
    </row>
    <row r="310" spans="3:10" s="64" customFormat="1" ht="15.75" customHeight="1">
      <c r="C310" s="104"/>
      <c r="D310" s="120"/>
      <c r="E310" s="105"/>
      <c r="I310" s="108"/>
      <c r="J310" s="108"/>
    </row>
    <row r="311" spans="3:10" s="64" customFormat="1" ht="15.75" customHeight="1">
      <c r="C311" s="104"/>
      <c r="D311" s="120"/>
      <c r="E311" s="105"/>
      <c r="I311" s="108"/>
      <c r="J311" s="108"/>
    </row>
    <row r="312" spans="3:10" s="64" customFormat="1" ht="15.75" customHeight="1">
      <c r="C312" s="104"/>
      <c r="D312" s="120"/>
      <c r="E312" s="105"/>
      <c r="I312" s="108"/>
      <c r="J312" s="108"/>
    </row>
    <row r="313" spans="3:10" s="64" customFormat="1" ht="15.75" customHeight="1">
      <c r="C313" s="104"/>
      <c r="D313" s="120"/>
      <c r="E313" s="105"/>
      <c r="I313" s="108"/>
      <c r="J313" s="108"/>
    </row>
    <row r="314" spans="3:10" s="64" customFormat="1" ht="15.75" customHeight="1">
      <c r="C314" s="104"/>
      <c r="D314" s="120"/>
      <c r="E314" s="105"/>
      <c r="I314" s="108"/>
      <c r="J314" s="108"/>
    </row>
    <row r="315" spans="3:10" s="64" customFormat="1" ht="15.75" customHeight="1">
      <c r="C315" s="104"/>
      <c r="D315" s="120"/>
      <c r="E315" s="105"/>
      <c r="I315" s="108"/>
      <c r="J315" s="108"/>
    </row>
    <row r="316" spans="3:10" s="64" customFormat="1" ht="15.75" customHeight="1">
      <c r="C316" s="104"/>
      <c r="D316" s="120"/>
      <c r="E316" s="105"/>
      <c r="I316" s="108"/>
      <c r="J316" s="108"/>
    </row>
    <row r="317" spans="3:10" s="64" customFormat="1" ht="15.75" customHeight="1">
      <c r="C317" s="104"/>
      <c r="D317" s="120"/>
      <c r="E317" s="105"/>
      <c r="I317" s="108"/>
      <c r="J317" s="108"/>
    </row>
    <row r="318" spans="3:10" s="64" customFormat="1" ht="15.75" customHeight="1">
      <c r="C318" s="104"/>
      <c r="D318" s="120"/>
      <c r="E318" s="105"/>
      <c r="I318" s="108"/>
      <c r="J318" s="108"/>
    </row>
    <row r="319" spans="3:10" s="64" customFormat="1" ht="15.75" customHeight="1">
      <c r="C319" s="104"/>
      <c r="D319" s="120"/>
      <c r="E319" s="105"/>
      <c r="I319" s="108"/>
      <c r="J319" s="108"/>
    </row>
    <row r="320" spans="3:10" s="64" customFormat="1" ht="15.75" customHeight="1">
      <c r="C320" s="104"/>
      <c r="D320" s="120"/>
      <c r="E320" s="105"/>
      <c r="I320" s="108"/>
      <c r="J320" s="108"/>
    </row>
    <row r="321" spans="3:10" s="64" customFormat="1" ht="15.75" customHeight="1">
      <c r="C321" s="104"/>
      <c r="D321" s="120"/>
      <c r="E321" s="105"/>
      <c r="I321" s="108"/>
      <c r="J321" s="108"/>
    </row>
    <row r="322" spans="3:10" s="64" customFormat="1" ht="15.75" customHeight="1">
      <c r="C322" s="104"/>
      <c r="D322" s="120"/>
      <c r="E322" s="105"/>
      <c r="I322" s="108"/>
      <c r="J322" s="108"/>
    </row>
    <row r="323" spans="3:10" s="64" customFormat="1" ht="15.75" customHeight="1">
      <c r="C323" s="104"/>
      <c r="D323" s="120"/>
      <c r="E323" s="105"/>
      <c r="I323" s="108"/>
      <c r="J323" s="108"/>
    </row>
    <row r="324" spans="3:10" s="64" customFormat="1" ht="15.75" customHeight="1">
      <c r="C324" s="104"/>
      <c r="D324" s="120"/>
      <c r="E324" s="105"/>
      <c r="I324" s="108"/>
      <c r="J324" s="108"/>
    </row>
    <row r="325" spans="3:10" s="64" customFormat="1" ht="15.75" customHeight="1">
      <c r="C325" s="104"/>
      <c r="D325" s="120"/>
      <c r="E325" s="105"/>
      <c r="I325" s="108"/>
      <c r="J325" s="108"/>
    </row>
    <row r="326" spans="3:10" s="64" customFormat="1" ht="15.75" customHeight="1">
      <c r="C326" s="104"/>
      <c r="D326" s="120"/>
      <c r="E326" s="105"/>
      <c r="I326" s="108"/>
      <c r="J326" s="108"/>
    </row>
    <row r="327" spans="3:10" s="64" customFormat="1" ht="15.75" customHeight="1">
      <c r="C327" s="104"/>
      <c r="D327" s="120"/>
      <c r="E327" s="105"/>
      <c r="I327" s="108"/>
      <c r="J327" s="108"/>
    </row>
    <row r="328" spans="3:10" s="64" customFormat="1" ht="15.75" customHeight="1">
      <c r="C328" s="104"/>
      <c r="D328" s="120"/>
      <c r="E328" s="105"/>
      <c r="I328" s="108"/>
      <c r="J328" s="108"/>
    </row>
    <row r="329" spans="3:10" s="64" customFormat="1" ht="15.75" customHeight="1">
      <c r="C329" s="104"/>
      <c r="D329" s="120"/>
      <c r="E329" s="105"/>
      <c r="I329" s="108"/>
      <c r="J329" s="108"/>
    </row>
    <row r="330" spans="3:10" s="64" customFormat="1" ht="15.75" customHeight="1">
      <c r="C330" s="104"/>
      <c r="D330" s="120"/>
      <c r="E330" s="105"/>
      <c r="I330" s="108"/>
      <c r="J330" s="108"/>
    </row>
    <row r="331" spans="3:10" s="64" customFormat="1" ht="15.75" customHeight="1">
      <c r="C331" s="104"/>
      <c r="D331" s="120"/>
      <c r="E331" s="105"/>
      <c r="I331" s="108"/>
      <c r="J331" s="108"/>
    </row>
    <row r="332" spans="3:10" s="64" customFormat="1" ht="15.75" customHeight="1">
      <c r="C332" s="104"/>
      <c r="D332" s="120"/>
      <c r="E332" s="105"/>
      <c r="I332" s="108"/>
      <c r="J332" s="108"/>
    </row>
    <row r="333" spans="3:10" s="64" customFormat="1" ht="15.75" customHeight="1">
      <c r="C333" s="104"/>
      <c r="D333" s="120"/>
      <c r="E333" s="105"/>
      <c r="I333" s="108"/>
      <c r="J333" s="108"/>
    </row>
    <row r="334" spans="3:10" s="64" customFormat="1" ht="15.75" customHeight="1">
      <c r="C334" s="104"/>
      <c r="D334" s="120"/>
      <c r="E334" s="105"/>
      <c r="I334" s="108"/>
      <c r="J334" s="108"/>
    </row>
    <row r="335" spans="3:10" s="64" customFormat="1" ht="15.75" customHeight="1">
      <c r="C335" s="104"/>
      <c r="D335" s="120"/>
      <c r="E335" s="105"/>
      <c r="I335" s="108"/>
      <c r="J335" s="108"/>
    </row>
    <row r="336" spans="3:10" s="64" customFormat="1" ht="15.75" customHeight="1">
      <c r="C336" s="104"/>
      <c r="D336" s="120"/>
      <c r="E336" s="105"/>
      <c r="I336" s="108"/>
      <c r="J336" s="108"/>
    </row>
    <row r="337" spans="3:10" s="64" customFormat="1" ht="15.75" customHeight="1">
      <c r="C337" s="104"/>
      <c r="D337" s="120"/>
      <c r="E337" s="105"/>
      <c r="I337" s="108"/>
      <c r="J337" s="108"/>
    </row>
    <row r="338" spans="3:10" s="64" customFormat="1" ht="15.75" customHeight="1">
      <c r="C338" s="104"/>
      <c r="D338" s="120"/>
      <c r="E338" s="105"/>
      <c r="I338" s="108"/>
      <c r="J338" s="108"/>
    </row>
    <row r="339" spans="3:10" s="64" customFormat="1" ht="15.75" customHeight="1">
      <c r="C339" s="104"/>
      <c r="D339" s="120"/>
      <c r="E339" s="105"/>
      <c r="I339" s="108"/>
      <c r="J339" s="108"/>
    </row>
    <row r="340" spans="3:10" s="64" customFormat="1" ht="15.75" customHeight="1">
      <c r="C340" s="104"/>
      <c r="D340" s="120"/>
      <c r="E340" s="105"/>
      <c r="I340" s="108"/>
      <c r="J340" s="108"/>
    </row>
    <row r="341" spans="3:10" s="64" customFormat="1" ht="15.75" customHeight="1">
      <c r="C341" s="104"/>
      <c r="D341" s="120"/>
      <c r="E341" s="105"/>
      <c r="I341" s="108"/>
      <c r="J341" s="108"/>
    </row>
    <row r="342" spans="3:10" s="64" customFormat="1" ht="15.75" customHeight="1">
      <c r="C342" s="104"/>
      <c r="D342" s="120"/>
      <c r="E342" s="105"/>
      <c r="I342" s="108"/>
      <c r="J342" s="108"/>
    </row>
    <row r="343" spans="3:10" s="64" customFormat="1" ht="15.75" customHeight="1">
      <c r="C343" s="104"/>
      <c r="D343" s="120"/>
      <c r="E343" s="105"/>
      <c r="I343" s="108"/>
      <c r="J343" s="108"/>
    </row>
    <row r="344" spans="3:10" s="64" customFormat="1" ht="15.75" customHeight="1">
      <c r="C344" s="104"/>
      <c r="D344" s="120"/>
      <c r="E344" s="105"/>
      <c r="I344" s="108"/>
      <c r="J344" s="108"/>
    </row>
    <row r="345" spans="3:10" s="64" customFormat="1" ht="15.75" customHeight="1">
      <c r="C345" s="104"/>
      <c r="D345" s="120"/>
      <c r="E345" s="105"/>
      <c r="I345" s="108"/>
      <c r="J345" s="108"/>
    </row>
    <row r="346" spans="3:10" s="64" customFormat="1" ht="15.75" customHeight="1">
      <c r="C346" s="104"/>
      <c r="D346" s="120"/>
      <c r="E346" s="105"/>
      <c r="I346" s="108"/>
      <c r="J346" s="108"/>
    </row>
    <row r="347" spans="3:10" s="64" customFormat="1" ht="15.75" customHeight="1">
      <c r="C347" s="104"/>
      <c r="D347" s="120"/>
      <c r="E347" s="105"/>
      <c r="I347" s="108"/>
      <c r="J347" s="108"/>
    </row>
    <row r="348" spans="3:10" s="64" customFormat="1" ht="15.75" customHeight="1">
      <c r="C348" s="104"/>
      <c r="D348" s="120"/>
      <c r="E348" s="105"/>
      <c r="I348" s="108"/>
      <c r="J348" s="108"/>
    </row>
    <row r="349" spans="3:10" s="64" customFormat="1" ht="15.75" customHeight="1">
      <c r="C349" s="104"/>
      <c r="D349" s="120"/>
      <c r="E349" s="105"/>
      <c r="I349" s="108"/>
      <c r="J349" s="108"/>
    </row>
    <row r="350" spans="3:10" s="64" customFormat="1" ht="15.75" customHeight="1">
      <c r="C350" s="104"/>
      <c r="D350" s="120"/>
      <c r="E350" s="105"/>
      <c r="I350" s="108"/>
      <c r="J350" s="108"/>
    </row>
    <row r="351" spans="3:10" s="64" customFormat="1" ht="15.75" customHeight="1">
      <c r="C351" s="104"/>
      <c r="D351" s="120"/>
      <c r="E351" s="105"/>
      <c r="I351" s="108"/>
      <c r="J351" s="108"/>
    </row>
    <row r="352" spans="3:10" s="64" customFormat="1" ht="15.75" customHeight="1">
      <c r="C352" s="104"/>
      <c r="D352" s="120"/>
      <c r="E352" s="105"/>
      <c r="I352" s="108"/>
      <c r="J352" s="108"/>
    </row>
    <row r="353" spans="3:10" s="64" customFormat="1" ht="15.75" customHeight="1">
      <c r="C353" s="104"/>
      <c r="D353" s="120"/>
      <c r="E353" s="105"/>
      <c r="I353" s="108"/>
      <c r="J353" s="108"/>
    </row>
    <row r="354" spans="3:10" s="64" customFormat="1" ht="15.75" customHeight="1">
      <c r="C354" s="104"/>
      <c r="D354" s="120"/>
      <c r="E354" s="105"/>
      <c r="I354" s="108"/>
      <c r="J354" s="108"/>
    </row>
    <row r="355" spans="3:10" s="64" customFormat="1" ht="15.75" customHeight="1">
      <c r="C355" s="104"/>
      <c r="D355" s="120"/>
      <c r="E355" s="105"/>
      <c r="I355" s="108"/>
      <c r="J355" s="108"/>
    </row>
    <row r="356" spans="3:10" s="64" customFormat="1" ht="15.75" customHeight="1">
      <c r="C356" s="104"/>
      <c r="D356" s="120"/>
      <c r="E356" s="105"/>
      <c r="I356" s="108"/>
      <c r="J356" s="108"/>
    </row>
    <row r="357" spans="3:10" s="64" customFormat="1" ht="15.75" customHeight="1">
      <c r="C357" s="104"/>
      <c r="D357" s="120"/>
      <c r="E357" s="105"/>
      <c r="I357" s="108"/>
      <c r="J357" s="108"/>
    </row>
    <row r="358" spans="3:10" s="64" customFormat="1" ht="15.75" customHeight="1">
      <c r="C358" s="104"/>
      <c r="D358" s="120"/>
      <c r="E358" s="105"/>
      <c r="I358" s="108"/>
      <c r="J358" s="108"/>
    </row>
    <row r="359" spans="3:10" s="64" customFormat="1" ht="15.75" customHeight="1">
      <c r="C359" s="104"/>
      <c r="D359" s="120"/>
      <c r="E359" s="105"/>
      <c r="I359" s="108"/>
      <c r="J359" s="108"/>
    </row>
    <row r="360" spans="3:10" s="64" customFormat="1" ht="15.75" customHeight="1">
      <c r="C360" s="104"/>
      <c r="D360" s="120"/>
      <c r="E360" s="105"/>
      <c r="I360" s="108"/>
      <c r="J360" s="108"/>
    </row>
    <row r="361" spans="3:10" s="64" customFormat="1" ht="15.75" customHeight="1">
      <c r="C361" s="104"/>
      <c r="D361" s="120"/>
      <c r="E361" s="105"/>
      <c r="I361" s="108"/>
      <c r="J361" s="108"/>
    </row>
    <row r="362" spans="3:10" s="64" customFormat="1" ht="15.75" customHeight="1">
      <c r="C362" s="104"/>
      <c r="D362" s="120"/>
      <c r="E362" s="105"/>
      <c r="I362" s="108"/>
      <c r="J362" s="108"/>
    </row>
    <row r="363" spans="3:10" s="64" customFormat="1" ht="15.75" customHeight="1">
      <c r="C363" s="104"/>
      <c r="D363" s="120"/>
      <c r="E363" s="105"/>
      <c r="I363" s="108"/>
      <c r="J363" s="108"/>
    </row>
    <row r="364" spans="3:10" s="64" customFormat="1" ht="15.75" customHeight="1">
      <c r="C364" s="104"/>
      <c r="D364" s="120"/>
      <c r="E364" s="105"/>
      <c r="I364" s="108"/>
      <c r="J364" s="108"/>
    </row>
    <row r="365" spans="3:10" s="64" customFormat="1" ht="15.75" customHeight="1">
      <c r="C365" s="104"/>
      <c r="D365" s="120"/>
      <c r="E365" s="105"/>
      <c r="I365" s="108"/>
      <c r="J365" s="108"/>
    </row>
    <row r="366" spans="3:10" s="64" customFormat="1" ht="15.75" customHeight="1">
      <c r="C366" s="104"/>
      <c r="D366" s="120"/>
      <c r="E366" s="105"/>
      <c r="I366" s="108"/>
      <c r="J366" s="108"/>
    </row>
    <row r="367" spans="3:10" s="64" customFormat="1" ht="15.75" customHeight="1">
      <c r="C367" s="104"/>
      <c r="D367" s="120"/>
      <c r="E367" s="105"/>
      <c r="I367" s="108"/>
      <c r="J367" s="108"/>
    </row>
    <row r="368" spans="3:10" s="64" customFormat="1" ht="15.75" customHeight="1">
      <c r="C368" s="104"/>
      <c r="D368" s="120"/>
      <c r="E368" s="105"/>
      <c r="I368" s="108"/>
      <c r="J368" s="108"/>
    </row>
    <row r="369" spans="3:10" s="64" customFormat="1" ht="15.75" customHeight="1">
      <c r="C369" s="104"/>
      <c r="D369" s="120"/>
      <c r="E369" s="105"/>
      <c r="I369" s="108"/>
      <c r="J369" s="108"/>
    </row>
    <row r="370" spans="3:10" s="64" customFormat="1" ht="15.75" customHeight="1">
      <c r="C370" s="104"/>
      <c r="D370" s="120"/>
      <c r="E370" s="105"/>
      <c r="I370" s="108"/>
      <c r="J370" s="108"/>
    </row>
    <row r="371" spans="3:10" s="64" customFormat="1" ht="15.75" customHeight="1">
      <c r="C371" s="104"/>
      <c r="D371" s="120"/>
      <c r="E371" s="105"/>
      <c r="I371" s="108"/>
      <c r="J371" s="108"/>
    </row>
    <row r="372" spans="3:10" s="64" customFormat="1" ht="15.75" customHeight="1">
      <c r="C372" s="104"/>
      <c r="D372" s="120"/>
      <c r="E372" s="105"/>
      <c r="I372" s="108"/>
      <c r="J372" s="108"/>
    </row>
    <row r="373" spans="3:10" s="64" customFormat="1" ht="15.75" customHeight="1">
      <c r="C373" s="104"/>
      <c r="D373" s="120"/>
      <c r="E373" s="105"/>
      <c r="I373" s="108"/>
      <c r="J373" s="108"/>
    </row>
    <row r="374" spans="3:10" s="64" customFormat="1" ht="15.75" customHeight="1">
      <c r="C374" s="104"/>
      <c r="D374" s="120"/>
      <c r="E374" s="105"/>
      <c r="I374" s="108"/>
      <c r="J374" s="108"/>
    </row>
    <row r="375" spans="3:10" s="64" customFormat="1" ht="15.75" customHeight="1">
      <c r="C375" s="104"/>
      <c r="D375" s="120"/>
      <c r="E375" s="105"/>
      <c r="I375" s="108"/>
      <c r="J375" s="108"/>
    </row>
    <row r="376" spans="3:10" s="64" customFormat="1" ht="15.75" customHeight="1">
      <c r="C376" s="104"/>
      <c r="D376" s="120"/>
      <c r="E376" s="105"/>
      <c r="I376" s="108"/>
      <c r="J376" s="108"/>
    </row>
    <row r="377" spans="3:10" s="64" customFormat="1" ht="15.75" customHeight="1">
      <c r="C377" s="104"/>
      <c r="D377" s="120"/>
      <c r="E377" s="105"/>
      <c r="I377" s="108"/>
      <c r="J377" s="108"/>
    </row>
    <row r="378" spans="3:10" s="64" customFormat="1" ht="15.75" customHeight="1">
      <c r="C378" s="104"/>
      <c r="D378" s="120"/>
      <c r="E378" s="105"/>
      <c r="I378" s="108"/>
      <c r="J378" s="108"/>
    </row>
    <row r="379" spans="3:10" s="64" customFormat="1" ht="15.75" customHeight="1">
      <c r="C379" s="104"/>
      <c r="D379" s="120"/>
      <c r="E379" s="105"/>
      <c r="I379" s="108"/>
      <c r="J379" s="108"/>
    </row>
    <row r="380" spans="3:10" s="64" customFormat="1" ht="15.75" customHeight="1">
      <c r="C380" s="104"/>
      <c r="D380" s="120"/>
      <c r="E380" s="105"/>
      <c r="I380" s="108"/>
      <c r="J380" s="108"/>
    </row>
    <row r="381" spans="3:10" s="64" customFormat="1" ht="15.75" customHeight="1">
      <c r="C381" s="104"/>
      <c r="D381" s="120"/>
      <c r="E381" s="105"/>
      <c r="I381" s="108"/>
      <c r="J381" s="108"/>
    </row>
    <row r="382" spans="3:10" s="64" customFormat="1" ht="15.75" customHeight="1">
      <c r="C382" s="104"/>
      <c r="D382" s="120"/>
      <c r="E382" s="105"/>
      <c r="I382" s="108"/>
      <c r="J382" s="108"/>
    </row>
    <row r="383" spans="3:10" s="64" customFormat="1" ht="15.75" customHeight="1">
      <c r="C383" s="104"/>
      <c r="D383" s="120"/>
      <c r="E383" s="105"/>
      <c r="I383" s="108"/>
      <c r="J383" s="108"/>
    </row>
    <row r="384" spans="3:10" s="64" customFormat="1" ht="15.75" customHeight="1">
      <c r="C384" s="104"/>
      <c r="D384" s="120"/>
      <c r="E384" s="105"/>
      <c r="I384" s="108"/>
      <c r="J384" s="108"/>
    </row>
    <row r="385" spans="3:10" s="64" customFormat="1" ht="15.75" customHeight="1">
      <c r="C385" s="104"/>
      <c r="D385" s="120"/>
      <c r="E385" s="105"/>
      <c r="I385" s="108"/>
      <c r="J385" s="108"/>
    </row>
    <row r="386" spans="3:10" s="64" customFormat="1" ht="15.75" customHeight="1">
      <c r="C386" s="104"/>
      <c r="D386" s="120"/>
      <c r="E386" s="105"/>
      <c r="I386" s="108"/>
      <c r="J386" s="108"/>
    </row>
    <row r="387" spans="3:10" s="64" customFormat="1" ht="15.75" customHeight="1">
      <c r="C387" s="104"/>
      <c r="D387" s="120"/>
      <c r="E387" s="105"/>
      <c r="I387" s="108"/>
      <c r="J387" s="108"/>
    </row>
    <row r="388" spans="3:10" s="64" customFormat="1" ht="15.75" customHeight="1">
      <c r="C388" s="104"/>
      <c r="D388" s="120"/>
      <c r="E388" s="105"/>
      <c r="I388" s="108"/>
      <c r="J388" s="108"/>
    </row>
    <row r="389" spans="3:10" s="64" customFormat="1" ht="15.75" customHeight="1">
      <c r="C389" s="104"/>
      <c r="D389" s="120"/>
      <c r="E389" s="105"/>
      <c r="I389" s="108"/>
      <c r="J389" s="108"/>
    </row>
    <row r="390" spans="3:10" s="64" customFormat="1" ht="15.75" customHeight="1">
      <c r="C390" s="104"/>
      <c r="D390" s="120"/>
      <c r="E390" s="105"/>
      <c r="I390" s="108"/>
      <c r="J390" s="108"/>
    </row>
    <row r="391" spans="3:10" s="64" customFormat="1" ht="15.75" customHeight="1">
      <c r="C391" s="104"/>
      <c r="D391" s="120"/>
      <c r="E391" s="105"/>
      <c r="I391" s="108"/>
      <c r="J391" s="108"/>
    </row>
    <row r="392" spans="3:10" s="64" customFormat="1" ht="15.75" customHeight="1">
      <c r="C392" s="104"/>
      <c r="D392" s="120"/>
      <c r="E392" s="105"/>
      <c r="I392" s="108"/>
      <c r="J392" s="108"/>
    </row>
    <row r="393" spans="3:10" s="64" customFormat="1" ht="15.75" customHeight="1">
      <c r="C393" s="104"/>
      <c r="D393" s="120"/>
      <c r="E393" s="105"/>
      <c r="I393" s="108"/>
      <c r="J393" s="108"/>
    </row>
    <row r="394" spans="3:10" s="64" customFormat="1" ht="15.75" customHeight="1">
      <c r="C394" s="104"/>
      <c r="D394" s="120"/>
      <c r="E394" s="105"/>
      <c r="I394" s="108"/>
      <c r="J394" s="108"/>
    </row>
    <row r="395" spans="3:10" s="64" customFormat="1" ht="15.75" customHeight="1">
      <c r="C395" s="104"/>
      <c r="D395" s="120"/>
      <c r="E395" s="105"/>
      <c r="I395" s="108"/>
      <c r="J395" s="108"/>
    </row>
    <row r="396" spans="3:10" s="64" customFormat="1" ht="15.75" customHeight="1">
      <c r="C396" s="104"/>
      <c r="D396" s="120"/>
      <c r="E396" s="105"/>
      <c r="I396" s="108"/>
      <c r="J396" s="108"/>
    </row>
    <row r="397" spans="3:10" s="64" customFormat="1" ht="15.75" customHeight="1">
      <c r="C397" s="104"/>
      <c r="D397" s="120"/>
      <c r="E397" s="105"/>
      <c r="I397" s="108"/>
      <c r="J397" s="108"/>
    </row>
    <row r="398" spans="3:10" s="64" customFormat="1" ht="15.75" customHeight="1">
      <c r="C398" s="104"/>
      <c r="D398" s="120"/>
      <c r="E398" s="105"/>
      <c r="I398" s="108"/>
      <c r="J398" s="108"/>
    </row>
    <row r="399" spans="3:10" s="64" customFormat="1" ht="15.75" customHeight="1">
      <c r="C399" s="104"/>
      <c r="D399" s="120"/>
      <c r="E399" s="105"/>
      <c r="I399" s="108"/>
      <c r="J399" s="108"/>
    </row>
    <row r="400" spans="3:10" s="64" customFormat="1" ht="15.75" customHeight="1">
      <c r="C400" s="104"/>
      <c r="D400" s="120"/>
      <c r="E400" s="105"/>
      <c r="I400" s="108"/>
      <c r="J400" s="108"/>
    </row>
    <row r="401" spans="3:10" s="64" customFormat="1" ht="15.75" customHeight="1">
      <c r="C401" s="104"/>
      <c r="D401" s="120"/>
      <c r="E401" s="105"/>
      <c r="I401" s="108"/>
      <c r="J401" s="108"/>
    </row>
    <row r="402" spans="3:10" s="64" customFormat="1" ht="15.75" customHeight="1">
      <c r="C402" s="104"/>
      <c r="D402" s="120"/>
      <c r="E402" s="105"/>
      <c r="I402" s="108"/>
      <c r="J402" s="108"/>
    </row>
    <row r="403" spans="3:10" s="64" customFormat="1" ht="15.75" customHeight="1">
      <c r="C403" s="104"/>
      <c r="D403" s="120"/>
      <c r="E403" s="105"/>
      <c r="I403" s="108"/>
      <c r="J403" s="108"/>
    </row>
    <row r="404" spans="3:10" s="64" customFormat="1" ht="15.75" customHeight="1">
      <c r="C404" s="104"/>
      <c r="D404" s="120"/>
      <c r="E404" s="105"/>
      <c r="I404" s="108"/>
      <c r="J404" s="108"/>
    </row>
    <row r="405" spans="3:10" s="64" customFormat="1" ht="15.75" customHeight="1">
      <c r="C405" s="104"/>
      <c r="D405" s="120"/>
      <c r="E405" s="105"/>
      <c r="I405" s="108"/>
      <c r="J405" s="108"/>
    </row>
    <row r="406" spans="3:10" s="64" customFormat="1" ht="15.75" customHeight="1">
      <c r="C406" s="104"/>
      <c r="D406" s="120"/>
      <c r="E406" s="105"/>
      <c r="I406" s="108"/>
      <c r="J406" s="108"/>
    </row>
    <row r="407" spans="3:10" s="64" customFormat="1" ht="15.75" customHeight="1">
      <c r="C407" s="104"/>
      <c r="D407" s="120"/>
      <c r="E407" s="105"/>
      <c r="I407" s="108"/>
      <c r="J407" s="108"/>
    </row>
    <row r="408" spans="3:10" s="64" customFormat="1" ht="15.75" customHeight="1">
      <c r="C408" s="104"/>
      <c r="D408" s="120"/>
      <c r="E408" s="105"/>
      <c r="I408" s="108"/>
      <c r="J408" s="108"/>
    </row>
    <row r="409" spans="3:10" s="64" customFormat="1" ht="15.75" customHeight="1">
      <c r="C409" s="104"/>
      <c r="D409" s="120"/>
      <c r="E409" s="105"/>
      <c r="I409" s="108"/>
      <c r="J409" s="108"/>
    </row>
    <row r="410" spans="3:10" s="64" customFormat="1" ht="15.75" customHeight="1">
      <c r="C410" s="104"/>
      <c r="D410" s="120"/>
      <c r="E410" s="105"/>
      <c r="I410" s="108"/>
      <c r="J410" s="108"/>
    </row>
    <row r="411" spans="3:10" s="64" customFormat="1" ht="15.75" customHeight="1">
      <c r="C411" s="104"/>
      <c r="D411" s="120"/>
      <c r="E411" s="105"/>
      <c r="I411" s="108"/>
      <c r="J411" s="108"/>
    </row>
    <row r="412" spans="3:10" s="64" customFormat="1" ht="15.75" customHeight="1">
      <c r="C412" s="104"/>
      <c r="D412" s="120"/>
      <c r="E412" s="105"/>
      <c r="I412" s="108"/>
      <c r="J412" s="108"/>
    </row>
    <row r="413" spans="3:10" s="64" customFormat="1" ht="15.75" customHeight="1">
      <c r="C413" s="104"/>
      <c r="D413" s="120"/>
      <c r="E413" s="105"/>
      <c r="I413" s="108"/>
      <c r="J413" s="108"/>
    </row>
    <row r="414" spans="3:10" s="64" customFormat="1" ht="15.75" customHeight="1">
      <c r="C414" s="104"/>
      <c r="D414" s="120"/>
      <c r="E414" s="105"/>
      <c r="I414" s="108"/>
      <c r="J414" s="108"/>
    </row>
    <row r="415" spans="3:10" s="64" customFormat="1" ht="15.75" customHeight="1">
      <c r="C415" s="104"/>
      <c r="D415" s="120"/>
      <c r="E415" s="105"/>
      <c r="I415" s="108"/>
      <c r="J415" s="108"/>
    </row>
    <row r="416" spans="3:10" s="64" customFormat="1" ht="15.75" customHeight="1">
      <c r="C416" s="104"/>
      <c r="D416" s="120"/>
      <c r="E416" s="105"/>
      <c r="I416" s="108"/>
      <c r="J416" s="108"/>
    </row>
    <row r="417" spans="3:10" s="64" customFormat="1" ht="15.75" customHeight="1">
      <c r="C417" s="104"/>
      <c r="D417" s="120"/>
      <c r="E417" s="105"/>
      <c r="I417" s="108"/>
      <c r="J417" s="108"/>
    </row>
    <row r="418" spans="3:10" s="64" customFormat="1" ht="15.75" customHeight="1">
      <c r="C418" s="104"/>
      <c r="D418" s="120"/>
      <c r="E418" s="105"/>
      <c r="I418" s="108"/>
      <c r="J418" s="108"/>
    </row>
    <row r="419" spans="3:10" s="64" customFormat="1" ht="15.75" customHeight="1">
      <c r="C419" s="104"/>
      <c r="D419" s="120"/>
      <c r="E419" s="105"/>
      <c r="I419" s="108"/>
      <c r="J419" s="108"/>
    </row>
    <row r="420" spans="3:10" s="64" customFormat="1" ht="15.75" customHeight="1">
      <c r="C420" s="104"/>
      <c r="D420" s="120"/>
      <c r="E420" s="105"/>
      <c r="I420" s="108"/>
      <c r="J420" s="108"/>
    </row>
    <row r="421" spans="3:10" s="64" customFormat="1" ht="15.75" customHeight="1">
      <c r="C421" s="104"/>
      <c r="D421" s="120"/>
      <c r="E421" s="105"/>
      <c r="I421" s="108"/>
      <c r="J421" s="108"/>
    </row>
    <row r="422" spans="3:10" s="64" customFormat="1" ht="15.75" customHeight="1">
      <c r="C422" s="104"/>
      <c r="D422" s="120"/>
      <c r="E422" s="105"/>
      <c r="I422" s="108"/>
      <c r="J422" s="108"/>
    </row>
    <row r="423" spans="3:10" s="64" customFormat="1" ht="15.75" customHeight="1">
      <c r="C423" s="104"/>
      <c r="D423" s="120"/>
      <c r="E423" s="105"/>
      <c r="I423" s="108"/>
      <c r="J423" s="108"/>
    </row>
    <row r="424" spans="3:10" s="64" customFormat="1" ht="15.75" customHeight="1">
      <c r="C424" s="104"/>
      <c r="D424" s="120"/>
      <c r="E424" s="105"/>
      <c r="I424" s="108"/>
      <c r="J424" s="108"/>
    </row>
    <row r="425" spans="3:10" s="64" customFormat="1" ht="15.75" customHeight="1">
      <c r="C425" s="104"/>
      <c r="D425" s="120"/>
      <c r="E425" s="105"/>
      <c r="I425" s="108"/>
      <c r="J425" s="108"/>
    </row>
    <row r="426" spans="3:10" s="64" customFormat="1" ht="15.75" customHeight="1">
      <c r="C426" s="104"/>
      <c r="D426" s="120"/>
      <c r="E426" s="105"/>
      <c r="I426" s="108"/>
      <c r="J426" s="108"/>
    </row>
    <row r="427" spans="3:10" s="64" customFormat="1" ht="15.75" customHeight="1">
      <c r="C427" s="104"/>
      <c r="D427" s="120"/>
      <c r="E427" s="105"/>
      <c r="I427" s="108"/>
      <c r="J427" s="108"/>
    </row>
    <row r="428" spans="3:10" s="64" customFormat="1" ht="15.75" customHeight="1">
      <c r="C428" s="104"/>
      <c r="D428" s="120"/>
      <c r="E428" s="105"/>
      <c r="I428" s="108"/>
      <c r="J428" s="108"/>
    </row>
    <row r="429" spans="3:10" s="64" customFormat="1" ht="15.75" customHeight="1">
      <c r="C429" s="104"/>
      <c r="D429" s="120"/>
      <c r="E429" s="105"/>
      <c r="I429" s="108"/>
      <c r="J429" s="108"/>
    </row>
    <row r="430" spans="3:10" s="64" customFormat="1" ht="15.75" customHeight="1">
      <c r="C430" s="104"/>
      <c r="D430" s="120"/>
      <c r="E430" s="105"/>
      <c r="I430" s="108"/>
      <c r="J430" s="108"/>
    </row>
    <row r="431" spans="3:10" s="64" customFormat="1" ht="15.75" customHeight="1">
      <c r="C431" s="104"/>
      <c r="D431" s="120"/>
      <c r="E431" s="105"/>
      <c r="I431" s="108"/>
      <c r="J431" s="108"/>
    </row>
    <row r="432" spans="3:10" s="64" customFormat="1" ht="15.75" customHeight="1">
      <c r="C432" s="104"/>
      <c r="D432" s="120"/>
      <c r="E432" s="105"/>
      <c r="I432" s="108"/>
      <c r="J432" s="108"/>
    </row>
    <row r="433" spans="3:10" s="64" customFormat="1" ht="15.75" customHeight="1">
      <c r="C433" s="104"/>
      <c r="D433" s="120"/>
      <c r="E433" s="105"/>
      <c r="I433" s="108"/>
      <c r="J433" s="108"/>
    </row>
    <row r="434" spans="3:10" s="64" customFormat="1" ht="15.75" customHeight="1">
      <c r="C434" s="104"/>
      <c r="D434" s="120"/>
      <c r="E434" s="105"/>
      <c r="I434" s="108"/>
      <c r="J434" s="108"/>
    </row>
    <row r="435" spans="3:10" s="64" customFormat="1" ht="15.75" customHeight="1">
      <c r="C435" s="104"/>
      <c r="D435" s="120"/>
      <c r="E435" s="105"/>
      <c r="I435" s="108"/>
      <c r="J435" s="108"/>
    </row>
    <row r="436" spans="3:10" s="64" customFormat="1" ht="15.75" customHeight="1">
      <c r="C436" s="104"/>
      <c r="D436" s="120"/>
      <c r="E436" s="105"/>
      <c r="I436" s="108"/>
      <c r="J436" s="108"/>
    </row>
    <row r="437" spans="3:10" s="64" customFormat="1" ht="15.75" customHeight="1">
      <c r="C437" s="104"/>
      <c r="D437" s="120"/>
      <c r="E437" s="105"/>
      <c r="I437" s="108"/>
      <c r="J437" s="108"/>
    </row>
    <row r="438" spans="3:10" s="64" customFormat="1" ht="15.75" customHeight="1">
      <c r="C438" s="104"/>
      <c r="D438" s="120"/>
      <c r="E438" s="105"/>
      <c r="I438" s="108"/>
      <c r="J438" s="108"/>
    </row>
    <row r="439" spans="3:10" s="64" customFormat="1" ht="15.75" customHeight="1">
      <c r="C439" s="104"/>
      <c r="D439" s="120"/>
      <c r="E439" s="105"/>
      <c r="I439" s="108"/>
      <c r="J439" s="108"/>
    </row>
    <row r="440" spans="3:10" s="64" customFormat="1" ht="15.75" customHeight="1">
      <c r="C440" s="104"/>
      <c r="D440" s="120"/>
      <c r="E440" s="105"/>
      <c r="I440" s="108"/>
      <c r="J440" s="108"/>
    </row>
    <row r="441" spans="3:10" s="64" customFormat="1" ht="15.75" customHeight="1">
      <c r="C441" s="104"/>
      <c r="D441" s="120"/>
      <c r="E441" s="105"/>
      <c r="I441" s="108"/>
      <c r="J441" s="108"/>
    </row>
    <row r="442" spans="3:10" s="64" customFormat="1" ht="15.75" customHeight="1">
      <c r="C442" s="104"/>
      <c r="D442" s="120"/>
      <c r="E442" s="105"/>
      <c r="I442" s="108"/>
      <c r="J442" s="108"/>
    </row>
    <row r="443" spans="3:10" s="64" customFormat="1" ht="15.75" customHeight="1">
      <c r="C443" s="104"/>
      <c r="D443" s="120"/>
      <c r="E443" s="105"/>
      <c r="I443" s="108"/>
      <c r="J443" s="108"/>
    </row>
    <row r="444" spans="3:10" s="64" customFormat="1" ht="15.75" customHeight="1">
      <c r="C444" s="104"/>
      <c r="D444" s="120"/>
      <c r="E444" s="105"/>
      <c r="I444" s="108"/>
      <c r="J444" s="108"/>
    </row>
    <row r="445" spans="3:10" s="64" customFormat="1" ht="15.75" customHeight="1">
      <c r="C445" s="104"/>
      <c r="D445" s="120"/>
      <c r="E445" s="105"/>
      <c r="I445" s="108"/>
      <c r="J445" s="108"/>
    </row>
    <row r="446" spans="3:10" s="64" customFormat="1" ht="15.75" customHeight="1">
      <c r="C446" s="104"/>
      <c r="D446" s="120"/>
      <c r="E446" s="105"/>
      <c r="I446" s="108"/>
      <c r="J446" s="108"/>
    </row>
    <row r="447" spans="3:10" s="64" customFormat="1" ht="15.75" customHeight="1">
      <c r="C447" s="104"/>
      <c r="D447" s="120"/>
      <c r="E447" s="105"/>
      <c r="I447" s="108"/>
      <c r="J447" s="108"/>
    </row>
    <row r="448" spans="3:10" s="64" customFormat="1" ht="15.75" customHeight="1">
      <c r="C448" s="104"/>
      <c r="D448" s="120"/>
      <c r="E448" s="105"/>
      <c r="I448" s="108"/>
      <c r="J448" s="108"/>
    </row>
    <row r="449" spans="1:5" ht="15.75" customHeight="1">
      <c r="A449" s="64"/>
      <c r="C449" s="97"/>
      <c r="D449" s="121"/>
      <c r="E449" s="103"/>
    </row>
    <row r="450" spans="1:5" ht="15.75" customHeight="1"/>
    <row r="451" spans="1:5" ht="15.75" customHeight="1"/>
    <row r="452" spans="1:5" ht="15.75" customHeight="1"/>
    <row r="453" spans="1:5" ht="15.75" customHeight="1"/>
    <row r="454" spans="1:5" ht="15.75" customHeight="1"/>
    <row r="455" spans="1:5" ht="15.75" customHeight="1"/>
    <row r="456" spans="1:5" ht="15.75" customHeight="1"/>
    <row r="457" spans="1:5" ht="15.75" customHeight="1"/>
    <row r="458" spans="1:5" ht="15.75" customHeight="1"/>
    <row r="459" spans="1:5" ht="15.75" customHeight="1"/>
    <row r="460" spans="1:5" ht="15.75" customHeight="1"/>
    <row r="461" spans="1:5" ht="15.75" customHeight="1"/>
    <row r="462" spans="1:5" ht="15.75" customHeight="1"/>
    <row r="463" spans="1:5" ht="15.75" customHeight="1"/>
    <row r="464" spans="1:5"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sheetData>
  <mergeCells count="94">
    <mergeCell ref="A280:I280"/>
    <mergeCell ref="A281:I281"/>
    <mergeCell ref="A282:I282"/>
    <mergeCell ref="A15:E15"/>
    <mergeCell ref="A16:A18"/>
    <mergeCell ref="B16:B18"/>
    <mergeCell ref="C16:E18"/>
    <mergeCell ref="G18:G70"/>
    <mergeCell ref="G71:G145"/>
    <mergeCell ref="B19:B71"/>
    <mergeCell ref="A19:A71"/>
    <mergeCell ref="C99:C101"/>
    <mergeCell ref="C94:C98"/>
    <mergeCell ref="B147:B177"/>
    <mergeCell ref="C147:C148"/>
    <mergeCell ref="A147:A177"/>
    <mergeCell ref="A1:E2"/>
    <mergeCell ref="F1:J2"/>
    <mergeCell ref="A4:E4"/>
    <mergeCell ref="F4:H4"/>
    <mergeCell ref="A5:E5"/>
    <mergeCell ref="F5:H5"/>
    <mergeCell ref="C121:C132"/>
    <mergeCell ref="C102:C120"/>
    <mergeCell ref="F14:J14"/>
    <mergeCell ref="F9:J9"/>
    <mergeCell ref="A10:E10"/>
    <mergeCell ref="F11:H11"/>
    <mergeCell ref="A11:E11"/>
    <mergeCell ref="A12:E12"/>
    <mergeCell ref="A9:E9"/>
    <mergeCell ref="C210:C213"/>
    <mergeCell ref="C214:C220"/>
    <mergeCell ref="J16:J17"/>
    <mergeCell ref="F13:J13"/>
    <mergeCell ref="F16:F17"/>
    <mergeCell ref="C72:C93"/>
    <mergeCell ref="C46:C57"/>
    <mergeCell ref="H18:H70"/>
    <mergeCell ref="A13:E13"/>
    <mergeCell ref="A14:E14"/>
    <mergeCell ref="C19:C27"/>
    <mergeCell ref="C28:C36"/>
    <mergeCell ref="C37:C45"/>
    <mergeCell ref="A72:A146"/>
    <mergeCell ref="B72:B146"/>
    <mergeCell ref="C133:C135"/>
    <mergeCell ref="C153:C155"/>
    <mergeCell ref="C156:C157"/>
    <mergeCell ref="C159:C162"/>
    <mergeCell ref="A229:A279"/>
    <mergeCell ref="B229:B279"/>
    <mergeCell ref="C229:C233"/>
    <mergeCell ref="C234:C245"/>
    <mergeCell ref="C246:C257"/>
    <mergeCell ref="C258:C267"/>
    <mergeCell ref="A178:A228"/>
    <mergeCell ref="B178:B228"/>
    <mergeCell ref="C178:C187"/>
    <mergeCell ref="C188:C190"/>
    <mergeCell ref="C191:C194"/>
    <mergeCell ref="C195:C200"/>
    <mergeCell ref="C201:C209"/>
    <mergeCell ref="F18:F70"/>
    <mergeCell ref="F71:F145"/>
    <mergeCell ref="F146:F176"/>
    <mergeCell ref="F177:F227"/>
    <mergeCell ref="F228:F278"/>
    <mergeCell ref="G177:G227"/>
    <mergeCell ref="H177:H227"/>
    <mergeCell ref="I228:I278"/>
    <mergeCell ref="J228:J278"/>
    <mergeCell ref="I146:I176"/>
    <mergeCell ref="J146:J176"/>
    <mergeCell ref="I177:I227"/>
    <mergeCell ref="J177:J227"/>
    <mergeCell ref="G228:G278"/>
    <mergeCell ref="H228:H278"/>
    <mergeCell ref="G146:G176"/>
    <mergeCell ref="I18:I70"/>
    <mergeCell ref="J18:J70"/>
    <mergeCell ref="I71:I145"/>
    <mergeCell ref="J71:J145"/>
    <mergeCell ref="H146:H176"/>
    <mergeCell ref="H71:H145"/>
    <mergeCell ref="F6:H6"/>
    <mergeCell ref="I6:J6"/>
    <mergeCell ref="F12:H12"/>
    <mergeCell ref="I12:J12"/>
    <mergeCell ref="A6:E6"/>
    <mergeCell ref="F7:J7"/>
    <mergeCell ref="F8:J8"/>
    <mergeCell ref="A8:E8"/>
    <mergeCell ref="A7:E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CC05D-CD6E-F945-8AC0-6DFADC38D16C}">
  <dimension ref="A1:I53"/>
  <sheetViews>
    <sheetView workbookViewId="0">
      <selection activeCell="D1" sqref="A1:XFD53"/>
    </sheetView>
  </sheetViews>
  <sheetFormatPr baseColWidth="10" defaultRowHeight="14.4"/>
  <cols>
    <col min="3" max="3" width="15" customWidth="1"/>
    <col min="4" max="4" width="78.44140625" style="83" customWidth="1"/>
    <col min="5" max="5" width="64.6640625" style="87" customWidth="1"/>
  </cols>
  <sheetData>
    <row r="1" spans="1:9">
      <c r="A1" s="258">
        <v>4</v>
      </c>
      <c r="B1" s="258" t="s">
        <v>310</v>
      </c>
      <c r="C1" s="258" t="s">
        <v>311</v>
      </c>
      <c r="D1" s="78" t="s">
        <v>243</v>
      </c>
      <c r="E1" s="62" t="s">
        <v>348</v>
      </c>
    </row>
    <row r="2" spans="1:9">
      <c r="A2" s="259"/>
      <c r="B2" s="259"/>
      <c r="C2" s="258"/>
      <c r="D2" s="71" t="s">
        <v>165</v>
      </c>
      <c r="E2" s="77" t="s">
        <v>166</v>
      </c>
    </row>
    <row r="3" spans="1:9">
      <c r="A3" s="259"/>
      <c r="B3" s="259"/>
      <c r="C3" s="258"/>
      <c r="D3" s="78" t="s">
        <v>244</v>
      </c>
      <c r="E3" s="62" t="s">
        <v>245</v>
      </c>
    </row>
    <row r="4" spans="1:9">
      <c r="A4" s="259"/>
      <c r="B4" s="259"/>
      <c r="C4" s="258"/>
      <c r="D4" s="71" t="s">
        <v>163</v>
      </c>
      <c r="E4" s="85" t="s">
        <v>164</v>
      </c>
    </row>
    <row r="5" spans="1:9">
      <c r="A5" s="259"/>
      <c r="B5" s="259"/>
      <c r="C5" s="258"/>
      <c r="D5" s="71" t="s">
        <v>159</v>
      </c>
      <c r="E5" s="70" t="s">
        <v>246</v>
      </c>
    </row>
    <row r="6" spans="1:9">
      <c r="A6" s="259"/>
      <c r="B6" s="259"/>
      <c r="C6" s="258"/>
      <c r="D6" s="78" t="s">
        <v>317</v>
      </c>
      <c r="E6" s="62" t="s">
        <v>249</v>
      </c>
    </row>
    <row r="7" spans="1:9">
      <c r="A7" s="259"/>
      <c r="B7" s="259"/>
      <c r="C7" s="258"/>
      <c r="D7" s="72" t="s">
        <v>147</v>
      </c>
      <c r="E7" s="86" t="s">
        <v>212</v>
      </c>
    </row>
    <row r="8" spans="1:9">
      <c r="A8" s="259"/>
      <c r="B8" s="259"/>
      <c r="C8" s="258"/>
      <c r="D8" s="72" t="s">
        <v>148</v>
      </c>
      <c r="E8" s="70" t="s">
        <v>247</v>
      </c>
    </row>
    <row r="9" spans="1:9">
      <c r="A9" s="259"/>
      <c r="B9" s="259"/>
      <c r="C9" s="258"/>
      <c r="D9" s="71" t="s">
        <v>162</v>
      </c>
      <c r="E9" s="70" t="s">
        <v>214</v>
      </c>
    </row>
    <row r="10" spans="1:9" ht="26.4">
      <c r="A10" s="259"/>
      <c r="B10" s="259"/>
      <c r="C10" s="258"/>
      <c r="D10" s="72" t="s">
        <v>354</v>
      </c>
      <c r="E10" s="70" t="s">
        <v>142</v>
      </c>
    </row>
    <row r="11" spans="1:9">
      <c r="A11" s="259"/>
      <c r="B11" s="259"/>
      <c r="C11" s="258" t="s">
        <v>312</v>
      </c>
      <c r="D11" s="79" t="s">
        <v>350</v>
      </c>
      <c r="E11" s="62" t="s">
        <v>142</v>
      </c>
    </row>
    <row r="12" spans="1:9">
      <c r="A12" s="259"/>
      <c r="B12" s="259"/>
      <c r="C12" s="258"/>
      <c r="D12" s="78" t="s">
        <v>318</v>
      </c>
      <c r="E12" s="98" t="s">
        <v>349</v>
      </c>
    </row>
    <row r="13" spans="1:9">
      <c r="A13" s="259"/>
      <c r="B13" s="259"/>
      <c r="C13" s="258"/>
      <c r="D13" s="78" t="s">
        <v>352</v>
      </c>
      <c r="E13" s="62" t="s">
        <v>353</v>
      </c>
      <c r="G13" s="89"/>
      <c r="H13" s="89"/>
      <c r="I13" s="89"/>
    </row>
    <row r="14" spans="1:9" ht="28.8">
      <c r="A14" s="259"/>
      <c r="B14" s="259"/>
      <c r="C14" s="258" t="s">
        <v>260</v>
      </c>
      <c r="D14" s="80" t="s">
        <v>319</v>
      </c>
      <c r="E14" s="62" t="s">
        <v>258</v>
      </c>
      <c r="G14" s="89"/>
      <c r="H14" s="89"/>
      <c r="I14" s="89"/>
    </row>
    <row r="15" spans="1:9">
      <c r="A15" s="259"/>
      <c r="B15" s="259"/>
      <c r="C15" s="258"/>
      <c r="D15" s="71" t="s">
        <v>183</v>
      </c>
      <c r="E15" s="76" t="s">
        <v>173</v>
      </c>
      <c r="G15" s="89"/>
      <c r="H15" s="89"/>
      <c r="I15" s="89"/>
    </row>
    <row r="16" spans="1:9">
      <c r="A16" s="259"/>
      <c r="B16" s="259"/>
      <c r="C16" s="258"/>
      <c r="D16" s="71" t="s">
        <v>178</v>
      </c>
      <c r="E16" s="76" t="s">
        <v>218</v>
      </c>
      <c r="G16" s="89"/>
      <c r="H16" s="89"/>
      <c r="I16" s="89"/>
    </row>
    <row r="17" spans="1:9">
      <c r="A17" s="259"/>
      <c r="B17" s="259"/>
      <c r="C17" s="258"/>
      <c r="D17" s="71" t="s">
        <v>182</v>
      </c>
      <c r="E17" s="76" t="s">
        <v>185</v>
      </c>
      <c r="G17" s="89"/>
      <c r="H17" s="89"/>
      <c r="I17" s="89"/>
    </row>
    <row r="18" spans="1:9">
      <c r="A18" s="259"/>
      <c r="B18" s="259"/>
      <c r="C18" s="258" t="s">
        <v>261</v>
      </c>
      <c r="D18" s="82" t="s">
        <v>320</v>
      </c>
      <c r="E18" s="62" t="s">
        <v>258</v>
      </c>
      <c r="I18" s="89"/>
    </row>
    <row r="19" spans="1:9">
      <c r="A19" s="259"/>
      <c r="B19" s="259"/>
      <c r="C19" s="258"/>
      <c r="D19" s="99" t="s">
        <v>176</v>
      </c>
      <c r="E19" s="76" t="s">
        <v>177</v>
      </c>
      <c r="I19" s="89"/>
    </row>
    <row r="20" spans="1:9">
      <c r="A20" s="259"/>
      <c r="B20" s="259"/>
      <c r="C20" s="258"/>
      <c r="D20" s="99" t="s">
        <v>178</v>
      </c>
      <c r="E20" s="76" t="s">
        <v>179</v>
      </c>
      <c r="I20" s="89"/>
    </row>
    <row r="21" spans="1:9">
      <c r="A21" s="259"/>
      <c r="B21" s="259"/>
      <c r="C21" s="258"/>
      <c r="D21" s="99" t="s">
        <v>180</v>
      </c>
      <c r="E21" s="76" t="s">
        <v>181</v>
      </c>
      <c r="G21" s="89"/>
      <c r="H21" s="89"/>
      <c r="I21" s="89"/>
    </row>
    <row r="22" spans="1:9">
      <c r="A22" s="259"/>
      <c r="B22" s="259"/>
      <c r="C22" s="258"/>
      <c r="D22" s="99" t="s">
        <v>182</v>
      </c>
      <c r="E22" s="76" t="s">
        <v>184</v>
      </c>
      <c r="G22" s="89"/>
      <c r="H22" s="89"/>
      <c r="I22" s="89"/>
    </row>
    <row r="23" spans="1:9">
      <c r="A23" s="259"/>
      <c r="B23" s="259"/>
      <c r="C23" s="258"/>
      <c r="D23" s="99" t="s">
        <v>183</v>
      </c>
      <c r="E23" s="76" t="s">
        <v>217</v>
      </c>
      <c r="G23" s="89"/>
      <c r="H23" s="89"/>
      <c r="I23" s="89"/>
    </row>
    <row r="24" spans="1:9" ht="21" customHeight="1">
      <c r="A24" s="259"/>
      <c r="B24" s="259"/>
      <c r="C24" s="258" t="s">
        <v>259</v>
      </c>
      <c r="D24" s="80" t="s">
        <v>109</v>
      </c>
      <c r="E24" s="62" t="s">
        <v>355</v>
      </c>
      <c r="G24" s="89"/>
      <c r="H24" s="89"/>
      <c r="I24" s="89"/>
    </row>
    <row r="25" spans="1:9">
      <c r="A25" s="259"/>
      <c r="B25" s="259"/>
      <c r="C25" s="258"/>
      <c r="D25" s="80" t="s">
        <v>321</v>
      </c>
      <c r="E25" s="62" t="s">
        <v>250</v>
      </c>
      <c r="G25" s="89"/>
      <c r="H25" s="89"/>
      <c r="I25" s="89"/>
    </row>
    <row r="26" spans="1:9">
      <c r="A26" s="259"/>
      <c r="B26" s="259"/>
      <c r="C26" s="258"/>
      <c r="D26" s="80" t="s">
        <v>322</v>
      </c>
      <c r="E26" s="62" t="s">
        <v>251</v>
      </c>
    </row>
    <row r="27" spans="1:9">
      <c r="A27" s="259"/>
      <c r="B27" s="259"/>
      <c r="C27" s="258"/>
      <c r="D27" s="80" t="s">
        <v>323</v>
      </c>
      <c r="E27" s="62" t="s">
        <v>252</v>
      </c>
    </row>
    <row r="28" spans="1:9">
      <c r="A28" s="259"/>
      <c r="B28" s="259"/>
      <c r="C28" s="258"/>
      <c r="D28" s="80" t="s">
        <v>324</v>
      </c>
      <c r="E28" s="62" t="s">
        <v>356</v>
      </c>
    </row>
    <row r="29" spans="1:9">
      <c r="A29" s="259"/>
      <c r="B29" s="259"/>
      <c r="C29" s="258"/>
      <c r="D29" s="80" t="s">
        <v>325</v>
      </c>
      <c r="E29" s="62" t="s">
        <v>253</v>
      </c>
    </row>
    <row r="30" spans="1:9" ht="31.95" customHeight="1">
      <c r="A30" s="259"/>
      <c r="B30" s="259"/>
      <c r="C30" s="258"/>
      <c r="D30" s="80" t="s">
        <v>326</v>
      </c>
      <c r="E30" s="90" t="s">
        <v>254</v>
      </c>
    </row>
    <row r="31" spans="1:9" ht="28.8">
      <c r="A31" s="259"/>
      <c r="B31" s="259"/>
      <c r="C31" s="258"/>
      <c r="D31" s="80" t="s">
        <v>357</v>
      </c>
      <c r="E31" s="90" t="s">
        <v>255</v>
      </c>
    </row>
    <row r="32" spans="1:9">
      <c r="A32" s="259"/>
      <c r="B32" s="259"/>
      <c r="C32" s="258"/>
      <c r="D32" s="80" t="s">
        <v>327</v>
      </c>
      <c r="E32" s="62" t="s">
        <v>256</v>
      </c>
    </row>
    <row r="33" spans="1:5">
      <c r="A33" s="259"/>
      <c r="B33" s="259"/>
      <c r="C33" s="258"/>
      <c r="D33" s="80" t="s">
        <v>328</v>
      </c>
      <c r="E33" s="62" t="s">
        <v>257</v>
      </c>
    </row>
    <row r="34" spans="1:5" ht="28.8">
      <c r="A34" s="259"/>
      <c r="B34" s="259"/>
      <c r="C34" s="258"/>
      <c r="D34" s="88" t="s">
        <v>329</v>
      </c>
      <c r="E34" s="100" t="s">
        <v>142</v>
      </c>
    </row>
    <row r="35" spans="1:5" ht="33" customHeight="1">
      <c r="A35" s="259"/>
      <c r="B35" s="259"/>
      <c r="C35" s="258" t="s">
        <v>313</v>
      </c>
      <c r="D35" s="80" t="s">
        <v>330</v>
      </c>
      <c r="E35" s="62" t="s">
        <v>142</v>
      </c>
    </row>
    <row r="36" spans="1:5">
      <c r="A36" s="259"/>
      <c r="B36" s="259"/>
      <c r="C36" s="258"/>
      <c r="D36" s="80" t="s">
        <v>264</v>
      </c>
      <c r="E36" s="62" t="s">
        <v>265</v>
      </c>
    </row>
    <row r="37" spans="1:5">
      <c r="A37" s="259"/>
      <c r="B37" s="259"/>
      <c r="C37" s="258"/>
      <c r="D37" s="80" t="s">
        <v>358</v>
      </c>
      <c r="E37" s="62" t="s">
        <v>142</v>
      </c>
    </row>
    <row r="38" spans="1:5">
      <c r="A38" s="259"/>
      <c r="B38" s="259"/>
      <c r="C38" s="258"/>
      <c r="D38" s="80" t="s">
        <v>331</v>
      </c>
      <c r="E38" s="62" t="s">
        <v>142</v>
      </c>
    </row>
    <row r="39" spans="1:5">
      <c r="A39" s="259"/>
      <c r="B39" s="259"/>
      <c r="C39" s="258" t="s">
        <v>314</v>
      </c>
      <c r="D39" s="80" t="s">
        <v>266</v>
      </c>
      <c r="E39" s="62" t="s">
        <v>267</v>
      </c>
    </row>
    <row r="40" spans="1:5">
      <c r="A40" s="259"/>
      <c r="B40" s="259"/>
      <c r="C40" s="258"/>
      <c r="D40" s="80" t="s">
        <v>269</v>
      </c>
      <c r="E40" s="62" t="s">
        <v>268</v>
      </c>
    </row>
    <row r="41" spans="1:5">
      <c r="A41" s="259"/>
      <c r="B41" s="259"/>
      <c r="C41" s="258"/>
      <c r="D41" s="80" t="s">
        <v>270</v>
      </c>
      <c r="E41" s="62" t="s">
        <v>271</v>
      </c>
    </row>
    <row r="42" spans="1:5">
      <c r="A42" s="259"/>
      <c r="B42" s="259"/>
      <c r="C42" s="258"/>
      <c r="D42" s="80" t="s">
        <v>273</v>
      </c>
      <c r="E42" s="62" t="s">
        <v>272</v>
      </c>
    </row>
    <row r="43" spans="1:5">
      <c r="A43" s="259"/>
      <c r="B43" s="259"/>
      <c r="C43" s="258"/>
      <c r="D43" s="80" t="s">
        <v>241</v>
      </c>
      <c r="E43" s="62" t="s">
        <v>142</v>
      </c>
    </row>
    <row r="44" spans="1:5">
      <c r="A44" s="259"/>
      <c r="B44" s="259"/>
      <c r="C44" s="258"/>
      <c r="D44" s="80" t="s">
        <v>275</v>
      </c>
      <c r="E44" s="62" t="s">
        <v>274</v>
      </c>
    </row>
    <row r="45" spans="1:5" ht="16.95" customHeight="1">
      <c r="A45" s="259"/>
      <c r="B45" s="259"/>
      <c r="C45" s="258"/>
      <c r="D45" s="80" t="s">
        <v>242</v>
      </c>
      <c r="E45" s="62" t="s">
        <v>142</v>
      </c>
    </row>
    <row r="46" spans="1:5" ht="43.2">
      <c r="A46" s="259"/>
      <c r="B46" s="259"/>
      <c r="C46" s="91" t="s">
        <v>305</v>
      </c>
      <c r="D46" s="82" t="s">
        <v>139</v>
      </c>
      <c r="E46" s="62" t="s">
        <v>142</v>
      </c>
    </row>
    <row r="47" spans="1:5" ht="43.2">
      <c r="A47" s="259"/>
      <c r="B47" s="259"/>
      <c r="C47" s="91" t="s">
        <v>315</v>
      </c>
      <c r="D47" s="62" t="s">
        <v>316</v>
      </c>
      <c r="E47" s="62" t="s">
        <v>359</v>
      </c>
    </row>
    <row r="48" spans="1:5" ht="316.8">
      <c r="A48" s="259"/>
      <c r="B48" s="259"/>
      <c r="C48" s="81" t="s">
        <v>306</v>
      </c>
      <c r="D48" s="78" t="s">
        <v>346</v>
      </c>
      <c r="E48" s="82" t="s">
        <v>345</v>
      </c>
    </row>
    <row r="49" spans="1:5" ht="144">
      <c r="A49" s="259"/>
      <c r="B49" s="259"/>
      <c r="C49" s="81" t="s">
        <v>137</v>
      </c>
      <c r="D49" s="82" t="s">
        <v>415</v>
      </c>
      <c r="E49" s="82" t="s">
        <v>344</v>
      </c>
    </row>
    <row r="50" spans="1:5" ht="28.8">
      <c r="A50" s="259"/>
      <c r="B50" s="259"/>
      <c r="C50" s="81" t="s">
        <v>134</v>
      </c>
      <c r="D50" s="62" t="s">
        <v>135</v>
      </c>
      <c r="E50" s="62" t="s">
        <v>412</v>
      </c>
    </row>
    <row r="51" spans="1:5" ht="43.2">
      <c r="A51" s="259"/>
      <c r="B51" s="259"/>
      <c r="C51" s="81" t="s">
        <v>338</v>
      </c>
      <c r="D51" s="62" t="s">
        <v>239</v>
      </c>
      <c r="E51" s="62" t="s">
        <v>334</v>
      </c>
    </row>
    <row r="52" spans="1:5" ht="129.6">
      <c r="A52" s="259"/>
      <c r="B52" s="259"/>
      <c r="C52" s="81" t="s">
        <v>136</v>
      </c>
      <c r="D52" s="62" t="s">
        <v>411</v>
      </c>
      <c r="E52" s="82" t="s">
        <v>335</v>
      </c>
    </row>
    <row r="53" spans="1:5" ht="100.8">
      <c r="A53" s="259"/>
      <c r="B53" s="259"/>
      <c r="C53" s="81" t="s">
        <v>277</v>
      </c>
      <c r="D53" s="62" t="s">
        <v>279</v>
      </c>
      <c r="E53" s="82" t="s">
        <v>278</v>
      </c>
    </row>
  </sheetData>
  <mergeCells count="9">
    <mergeCell ref="B1:B53"/>
    <mergeCell ref="A1:A53"/>
    <mergeCell ref="C24:C34"/>
    <mergeCell ref="C18:C23"/>
    <mergeCell ref="C14:C17"/>
    <mergeCell ref="C1:C10"/>
    <mergeCell ref="C11:C13"/>
    <mergeCell ref="C35:C38"/>
    <mergeCell ref="C39:C4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A3BA6-F960-A942-9B58-4CAA275B12BA}">
  <dimension ref="A1:E52"/>
  <sheetViews>
    <sheetView zoomScale="113" workbookViewId="0">
      <selection activeCell="D1" sqref="A1:XFD52"/>
    </sheetView>
  </sheetViews>
  <sheetFormatPr baseColWidth="10" defaultRowHeight="14.4"/>
  <cols>
    <col min="1" max="2" width="10.6640625" style="84"/>
    <col min="3" max="3" width="19.33203125" style="84" customWidth="1"/>
    <col min="4" max="4" width="31.6640625" style="96" customWidth="1"/>
    <col min="5" max="5" width="72.109375" style="83" customWidth="1"/>
  </cols>
  <sheetData>
    <row r="1" spans="1:5" ht="31.95" customHeight="1">
      <c r="A1" s="312">
        <v>5</v>
      </c>
      <c r="B1" s="318" t="s">
        <v>307</v>
      </c>
      <c r="C1" s="271" t="s">
        <v>392</v>
      </c>
      <c r="D1" s="62" t="s">
        <v>393</v>
      </c>
      <c r="E1" s="82" t="s">
        <v>394</v>
      </c>
    </row>
    <row r="2" spans="1:5" ht="31.95" customHeight="1">
      <c r="A2" s="312"/>
      <c r="B2" s="318"/>
      <c r="C2" s="271"/>
      <c r="D2" s="62" t="s">
        <v>395</v>
      </c>
      <c r="E2" s="82"/>
    </row>
    <row r="3" spans="1:5">
      <c r="A3" s="312"/>
      <c r="B3" s="318"/>
      <c r="C3" s="271"/>
      <c r="D3" s="62" t="s">
        <v>396</v>
      </c>
      <c r="E3" s="82" t="s">
        <v>397</v>
      </c>
    </row>
    <row r="4" spans="1:5">
      <c r="A4" s="312"/>
      <c r="B4" s="318"/>
      <c r="C4" s="271"/>
      <c r="D4" s="62" t="s">
        <v>398</v>
      </c>
      <c r="E4" s="82" t="s">
        <v>399</v>
      </c>
    </row>
    <row r="5" spans="1:5">
      <c r="A5" s="312"/>
      <c r="B5" s="318"/>
      <c r="C5" s="271"/>
      <c r="D5" s="62" t="s">
        <v>400</v>
      </c>
      <c r="E5" s="82" t="s">
        <v>401</v>
      </c>
    </row>
    <row r="6" spans="1:5">
      <c r="A6" s="312"/>
      <c r="B6" s="318"/>
      <c r="C6" s="271"/>
      <c r="D6" s="62" t="s">
        <v>402</v>
      </c>
      <c r="E6" s="82" t="s">
        <v>403</v>
      </c>
    </row>
    <row r="7" spans="1:5" ht="16.2" customHeight="1">
      <c r="A7" s="312"/>
      <c r="B7" s="318"/>
      <c r="C7" s="314" t="s">
        <v>295</v>
      </c>
      <c r="D7" s="69" t="s">
        <v>296</v>
      </c>
      <c r="E7" s="101" t="s">
        <v>360</v>
      </c>
    </row>
    <row r="8" spans="1:5">
      <c r="A8" s="312"/>
      <c r="B8" s="318"/>
      <c r="C8" s="315"/>
      <c r="D8" s="69" t="s">
        <v>288</v>
      </c>
      <c r="E8" s="92" t="s">
        <v>361</v>
      </c>
    </row>
    <row r="9" spans="1:5">
      <c r="A9" s="312"/>
      <c r="B9" s="318"/>
      <c r="C9" s="315"/>
      <c r="D9" s="69" t="s">
        <v>362</v>
      </c>
      <c r="E9" s="92" t="s">
        <v>363</v>
      </c>
    </row>
    <row r="10" spans="1:5">
      <c r="A10" s="312"/>
      <c r="B10" s="318"/>
      <c r="C10" s="315"/>
      <c r="D10" s="69" t="s">
        <v>364</v>
      </c>
      <c r="E10" s="102" t="s">
        <v>289</v>
      </c>
    </row>
    <row r="11" spans="1:5">
      <c r="A11" s="312"/>
      <c r="B11" s="318"/>
      <c r="C11" s="315"/>
      <c r="D11" s="69" t="s">
        <v>309</v>
      </c>
      <c r="E11" s="92" t="s">
        <v>365</v>
      </c>
    </row>
    <row r="12" spans="1:5">
      <c r="A12" s="312"/>
      <c r="B12" s="318"/>
      <c r="C12" s="315"/>
      <c r="D12" s="69" t="s">
        <v>308</v>
      </c>
      <c r="E12" s="92" t="s">
        <v>366</v>
      </c>
    </row>
    <row r="13" spans="1:5">
      <c r="A13" s="312"/>
      <c r="B13" s="318"/>
      <c r="C13" s="315"/>
      <c r="D13" s="69" t="s">
        <v>367</v>
      </c>
      <c r="E13" s="92" t="s">
        <v>368</v>
      </c>
    </row>
    <row r="14" spans="1:5">
      <c r="A14" s="312"/>
      <c r="B14" s="318"/>
      <c r="C14" s="315"/>
      <c r="D14" s="69" t="s">
        <v>290</v>
      </c>
      <c r="E14" s="92">
        <v>4</v>
      </c>
    </row>
    <row r="15" spans="1:5">
      <c r="A15" s="312"/>
      <c r="B15" s="318"/>
      <c r="C15" s="315"/>
      <c r="D15" s="69" t="s">
        <v>291</v>
      </c>
      <c r="E15" s="92" t="s">
        <v>292</v>
      </c>
    </row>
    <row r="16" spans="1:5">
      <c r="A16" s="312"/>
      <c r="B16" s="318"/>
      <c r="C16" s="315"/>
      <c r="D16" s="69" t="s">
        <v>369</v>
      </c>
      <c r="E16" s="92" t="s">
        <v>370</v>
      </c>
    </row>
    <row r="17" spans="1:5">
      <c r="A17" s="312"/>
      <c r="B17" s="318"/>
      <c r="C17" s="315"/>
      <c r="D17" s="69" t="s">
        <v>293</v>
      </c>
      <c r="E17" s="92" t="s">
        <v>142</v>
      </c>
    </row>
    <row r="18" spans="1:5">
      <c r="A18" s="312"/>
      <c r="B18" s="318"/>
      <c r="C18" s="315"/>
      <c r="D18" s="69" t="s">
        <v>371</v>
      </c>
      <c r="E18" s="92" t="s">
        <v>372</v>
      </c>
    </row>
    <row r="19" spans="1:5">
      <c r="A19" s="312"/>
      <c r="B19" s="318"/>
      <c r="C19" s="316" t="s">
        <v>299</v>
      </c>
      <c r="D19" s="69" t="s">
        <v>287</v>
      </c>
      <c r="E19" s="92" t="s">
        <v>373</v>
      </c>
    </row>
    <row r="20" spans="1:5">
      <c r="A20" s="312"/>
      <c r="B20" s="318"/>
      <c r="C20" s="317"/>
      <c r="D20" s="69" t="s">
        <v>362</v>
      </c>
      <c r="E20" s="92" t="s">
        <v>363</v>
      </c>
    </row>
    <row r="21" spans="1:5">
      <c r="A21" s="312"/>
      <c r="B21" s="318"/>
      <c r="C21" s="317"/>
      <c r="D21" s="69" t="s">
        <v>79</v>
      </c>
      <c r="E21" s="92" t="s">
        <v>374</v>
      </c>
    </row>
    <row r="22" spans="1:5" ht="28.8">
      <c r="A22" s="312"/>
      <c r="B22" s="318"/>
      <c r="C22" s="317"/>
      <c r="D22" s="69" t="s">
        <v>375</v>
      </c>
      <c r="E22" s="102" t="s">
        <v>376</v>
      </c>
    </row>
    <row r="23" spans="1:5" ht="31.95" customHeight="1">
      <c r="A23" s="312"/>
      <c r="B23" s="318"/>
      <c r="C23" s="317"/>
      <c r="D23" s="69" t="s">
        <v>297</v>
      </c>
      <c r="E23" s="92" t="s">
        <v>377</v>
      </c>
    </row>
    <row r="24" spans="1:5">
      <c r="A24" s="312"/>
      <c r="B24" s="318"/>
      <c r="C24" s="317"/>
      <c r="D24" s="69" t="s">
        <v>80</v>
      </c>
      <c r="E24" s="92" t="s">
        <v>378</v>
      </c>
    </row>
    <row r="25" spans="1:5">
      <c r="A25" s="312"/>
      <c r="B25" s="318"/>
      <c r="C25" s="317"/>
      <c r="D25" s="69" t="s">
        <v>379</v>
      </c>
      <c r="E25" s="92" t="s">
        <v>380</v>
      </c>
    </row>
    <row r="26" spans="1:5">
      <c r="A26" s="312"/>
      <c r="B26" s="318"/>
      <c r="C26" s="317"/>
      <c r="D26" s="69" t="s">
        <v>381</v>
      </c>
      <c r="E26" s="92" t="s">
        <v>382</v>
      </c>
    </row>
    <row r="27" spans="1:5">
      <c r="A27" s="312"/>
      <c r="B27" s="318"/>
      <c r="C27" s="317"/>
      <c r="D27" s="69" t="s">
        <v>95</v>
      </c>
      <c r="E27" s="92" t="s">
        <v>384</v>
      </c>
    </row>
    <row r="28" spans="1:5">
      <c r="A28" s="312"/>
      <c r="B28" s="318"/>
      <c r="C28" s="317"/>
      <c r="D28" s="69" t="s">
        <v>294</v>
      </c>
      <c r="E28" s="92" t="s">
        <v>298</v>
      </c>
    </row>
    <row r="29" spans="1:5" ht="15">
      <c r="A29" s="312"/>
      <c r="B29" s="318"/>
      <c r="C29" s="317"/>
      <c r="D29" s="69" t="s">
        <v>369</v>
      </c>
      <c r="E29" s="95" t="s">
        <v>385</v>
      </c>
    </row>
    <row r="30" spans="1:5">
      <c r="A30" s="312"/>
      <c r="B30" s="318"/>
      <c r="C30" s="317"/>
      <c r="D30" s="69" t="s">
        <v>293</v>
      </c>
      <c r="E30" s="92" t="s">
        <v>142</v>
      </c>
    </row>
    <row r="31" spans="1:5">
      <c r="A31" s="312"/>
      <c r="B31" s="318"/>
      <c r="C31" s="313" t="s">
        <v>386</v>
      </c>
      <c r="D31" s="69" t="s">
        <v>287</v>
      </c>
      <c r="E31" s="92" t="s">
        <v>101</v>
      </c>
    </row>
    <row r="32" spans="1:5">
      <c r="A32" s="312"/>
      <c r="B32" s="318"/>
      <c r="C32" s="313"/>
      <c r="D32" s="69" t="s">
        <v>389</v>
      </c>
      <c r="E32" s="92" t="s">
        <v>387</v>
      </c>
    </row>
    <row r="33" spans="1:5">
      <c r="A33" s="312"/>
      <c r="B33" s="318"/>
      <c r="C33" s="313"/>
      <c r="D33" s="69" t="s">
        <v>300</v>
      </c>
      <c r="E33" s="92" t="s">
        <v>388</v>
      </c>
    </row>
    <row r="34" spans="1:5">
      <c r="A34" s="312"/>
      <c r="B34" s="318"/>
      <c r="C34" s="313"/>
      <c r="D34" s="69" t="s">
        <v>301</v>
      </c>
      <c r="E34" s="92" t="s">
        <v>302</v>
      </c>
    </row>
    <row r="35" spans="1:5">
      <c r="A35" s="312"/>
      <c r="B35" s="318"/>
      <c r="C35" s="313"/>
      <c r="D35" s="68" t="s">
        <v>95</v>
      </c>
      <c r="E35" s="82" t="s">
        <v>102</v>
      </c>
    </row>
    <row r="36" spans="1:5">
      <c r="A36" s="312"/>
      <c r="B36" s="318"/>
      <c r="C36" s="313"/>
      <c r="D36" s="69" t="s">
        <v>303</v>
      </c>
      <c r="E36" s="92" t="s">
        <v>142</v>
      </c>
    </row>
    <row r="37" spans="1:5">
      <c r="A37" s="312"/>
      <c r="B37" s="318"/>
      <c r="C37" s="313"/>
      <c r="D37" s="69" t="s">
        <v>63</v>
      </c>
      <c r="E37" s="92" t="s">
        <v>390</v>
      </c>
    </row>
    <row r="38" spans="1:5" ht="15">
      <c r="A38" s="312"/>
      <c r="B38" s="318"/>
      <c r="C38" s="313"/>
      <c r="D38" s="69" t="s">
        <v>369</v>
      </c>
      <c r="E38" s="95" t="s">
        <v>385</v>
      </c>
    </row>
    <row r="39" spans="1:5">
      <c r="A39" s="312"/>
      <c r="B39" s="318"/>
      <c r="C39" s="313"/>
      <c r="D39" s="69" t="s">
        <v>293</v>
      </c>
      <c r="E39" s="92" t="s">
        <v>142</v>
      </c>
    </row>
    <row r="40" spans="1:5">
      <c r="A40" s="312"/>
      <c r="B40" s="318"/>
      <c r="C40" s="313"/>
      <c r="D40" s="69" t="s">
        <v>371</v>
      </c>
      <c r="E40" s="92" t="s">
        <v>391</v>
      </c>
    </row>
    <row r="41" spans="1:5" ht="57.6">
      <c r="A41" s="312"/>
      <c r="B41" s="318"/>
      <c r="C41" s="69" t="s">
        <v>145</v>
      </c>
      <c r="D41" s="62" t="s">
        <v>404</v>
      </c>
      <c r="E41" s="78" t="s">
        <v>405</v>
      </c>
    </row>
    <row r="42" spans="1:5" ht="172.8">
      <c r="A42" s="312"/>
      <c r="B42" s="318"/>
      <c r="C42" s="69" t="s">
        <v>240</v>
      </c>
      <c r="D42" s="82" t="s">
        <v>406</v>
      </c>
      <c r="E42" s="62" t="s">
        <v>142</v>
      </c>
    </row>
    <row r="43" spans="1:5" ht="43.2">
      <c r="A43" s="312"/>
      <c r="B43" s="318"/>
      <c r="C43" s="69" t="s">
        <v>138</v>
      </c>
      <c r="D43" s="94" t="s">
        <v>304</v>
      </c>
      <c r="E43" s="93" t="s">
        <v>407</v>
      </c>
    </row>
    <row r="44" spans="1:5" ht="28.8">
      <c r="A44" s="312"/>
      <c r="B44" s="318"/>
      <c r="C44" s="69" t="s">
        <v>305</v>
      </c>
      <c r="D44" s="62" t="s">
        <v>408</v>
      </c>
      <c r="E44" s="62" t="s">
        <v>142</v>
      </c>
    </row>
    <row r="45" spans="1:5" ht="57.6">
      <c r="A45" s="312"/>
      <c r="B45" s="318"/>
      <c r="C45" s="62" t="s">
        <v>133</v>
      </c>
      <c r="D45" s="62" t="s">
        <v>336</v>
      </c>
      <c r="E45" s="62" t="s">
        <v>409</v>
      </c>
    </row>
    <row r="46" spans="1:5" ht="43.2">
      <c r="A46" s="312"/>
      <c r="B46" s="318"/>
      <c r="C46" s="62" t="s">
        <v>338</v>
      </c>
      <c r="D46" s="62" t="s">
        <v>339</v>
      </c>
      <c r="E46" s="62" t="s">
        <v>340</v>
      </c>
    </row>
    <row r="47" spans="1:5">
      <c r="A47" s="312"/>
      <c r="B47" s="318"/>
      <c r="C47" s="62" t="s">
        <v>134</v>
      </c>
      <c r="D47" s="62" t="s">
        <v>135</v>
      </c>
      <c r="E47" s="62" t="s">
        <v>412</v>
      </c>
    </row>
    <row r="48" spans="1:5" ht="129.6">
      <c r="A48" s="312"/>
      <c r="B48" s="318"/>
      <c r="C48" s="62" t="s">
        <v>137</v>
      </c>
      <c r="D48" s="62" t="s">
        <v>414</v>
      </c>
      <c r="E48" s="82" t="s">
        <v>344</v>
      </c>
    </row>
    <row r="49" spans="1:5" ht="100.8">
      <c r="A49" s="312"/>
      <c r="B49" s="318"/>
      <c r="C49" s="62" t="s">
        <v>277</v>
      </c>
      <c r="D49" s="62" t="s">
        <v>279</v>
      </c>
      <c r="E49" s="82" t="s">
        <v>278</v>
      </c>
    </row>
    <row r="50" spans="1:5" ht="259.2">
      <c r="A50" s="312"/>
      <c r="B50" s="318"/>
      <c r="C50" s="62" t="s">
        <v>306</v>
      </c>
      <c r="D50" s="78" t="s">
        <v>346</v>
      </c>
      <c r="E50" s="82" t="s">
        <v>410</v>
      </c>
    </row>
    <row r="51" spans="1:5" ht="129.6">
      <c r="A51" s="312"/>
      <c r="B51" s="318"/>
      <c r="C51" s="62" t="s">
        <v>136</v>
      </c>
      <c r="D51" s="62" t="s">
        <v>411</v>
      </c>
      <c r="E51" s="82" t="s">
        <v>335</v>
      </c>
    </row>
    <row r="52" spans="1:5" ht="57.6">
      <c r="A52" s="312"/>
      <c r="B52" s="318"/>
      <c r="C52" s="69" t="s">
        <v>143</v>
      </c>
      <c r="D52" s="68" t="s">
        <v>144</v>
      </c>
      <c r="E52" s="62" t="s">
        <v>142</v>
      </c>
    </row>
  </sheetData>
  <mergeCells count="6">
    <mergeCell ref="A1:A52"/>
    <mergeCell ref="C31:C40"/>
    <mergeCell ref="C7:C18"/>
    <mergeCell ref="C19:C30"/>
    <mergeCell ref="C1:C6"/>
    <mergeCell ref="B1:B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3</vt:lpstr>
      <vt:lpstr>GRUPO 01</vt:lpstr>
      <vt:lpstr>GC-MS-FID-TCD</vt:lpstr>
      <vt:lpstr>HPLC-DAD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Tatiana Salazar</cp:lastModifiedBy>
  <cp:revision/>
  <dcterms:created xsi:type="dcterms:W3CDTF">2024-06-11T20:57:36Z</dcterms:created>
  <dcterms:modified xsi:type="dcterms:W3CDTF">2026-01-09T17:12:52Z</dcterms:modified>
  <cp:category/>
  <cp:contentStatus/>
</cp:coreProperties>
</file>