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sena4-my.sharepoint.com/personal/jgoenagab_sena_edu_co/Documents/ESCRITORIO/CONTRATACION CCYS 2026/INSTRUCTORES VIRTUAL TITULADA/"/>
    </mc:Choice>
  </mc:AlternateContent>
  <xr:revisionPtr revIDLastSave="9" documentId="8_{36E20586-077A-4370-8355-9FE5BF4670A1}" xr6:coauthVersionLast="47" xr6:coauthVersionMax="47" xr10:uidLastSave="{2E66242F-202F-45BE-9760-B055193421F4}"/>
  <bookViews>
    <workbookView xWindow="-120" yWindow="-120" windowWidth="20730" windowHeight="11040" xr2:uid="{BA966DA2-5C65-45D9-8A69-A47AB475C28A}"/>
  </bookViews>
  <sheets>
    <sheet name="Titulada Virtual" sheetId="1" r:id="rId1"/>
  </sheets>
  <definedNames>
    <definedName name="_xlnm._FilterDatabase" localSheetId="0" hidden="1">'Titulada Virtual'!$L$2:$M$25</definedName>
    <definedName name="INSTRUCTORES" localSheetId="0">#REF!</definedName>
    <definedName name="INSTRUCTOR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6" i="1" l="1"/>
  <c r="P25" i="1"/>
  <c r="Q25" i="1" s="1"/>
  <c r="S25" i="1" s="1"/>
  <c r="P24" i="1"/>
  <c r="P23" i="1"/>
  <c r="Q23" i="1" s="1"/>
  <c r="S23" i="1" s="1"/>
  <c r="P22" i="1"/>
  <c r="Q22" i="1" s="1"/>
  <c r="S22" i="1" s="1"/>
  <c r="P21" i="1"/>
  <c r="Q21" i="1" s="1"/>
  <c r="S21" i="1" s="1"/>
  <c r="P20" i="1"/>
  <c r="Q20" i="1" s="1"/>
  <c r="S20" i="1" s="1"/>
  <c r="P19" i="1"/>
  <c r="Q19" i="1" s="1"/>
  <c r="S19" i="1" s="1"/>
  <c r="P18" i="1"/>
  <c r="Q18" i="1" s="1"/>
  <c r="S18" i="1" s="1"/>
  <c r="P17" i="1"/>
  <c r="Q17" i="1" s="1"/>
  <c r="S17" i="1" s="1"/>
  <c r="P16" i="1"/>
  <c r="P15" i="1"/>
  <c r="Q15" i="1" s="1"/>
  <c r="S15" i="1" s="1"/>
  <c r="P14" i="1"/>
  <c r="Q14" i="1" s="1"/>
  <c r="S14" i="1" s="1"/>
  <c r="P13" i="1"/>
  <c r="Q13" i="1" s="1"/>
  <c r="S13" i="1" s="1"/>
  <c r="P12" i="1"/>
  <c r="Q12" i="1" s="1"/>
  <c r="S12" i="1" s="1"/>
  <c r="P11" i="1"/>
  <c r="Q11" i="1" s="1"/>
  <c r="S11" i="1" s="1"/>
  <c r="P10" i="1"/>
  <c r="Q10" i="1" s="1"/>
  <c r="S10" i="1" s="1"/>
  <c r="P9" i="1"/>
  <c r="Q9" i="1" s="1"/>
  <c r="S9" i="1" s="1"/>
  <c r="P8" i="1"/>
  <c r="Q8" i="1" s="1"/>
  <c r="S8" i="1" s="1"/>
  <c r="P7" i="1"/>
  <c r="Q7" i="1" s="1"/>
  <c r="S7" i="1" s="1"/>
  <c r="P6" i="1"/>
  <c r="Q6" i="1" s="1"/>
  <c r="S6" i="1" s="1"/>
  <c r="P5" i="1"/>
  <c r="Q5" i="1" s="1"/>
  <c r="S5" i="1" s="1"/>
  <c r="P4" i="1"/>
  <c r="Q4" i="1" s="1"/>
  <c r="S4" i="1" l="1"/>
  <c r="Q16" i="1"/>
  <c r="S16" i="1" s="1"/>
  <c r="Q24" i="1"/>
  <c r="S24" i="1" s="1"/>
  <c r="S26" i="1" l="1"/>
</calcChain>
</file>

<file path=xl/sharedStrings.xml><?xml version="1.0" encoding="utf-8"?>
<sst xmlns="http://schemas.openxmlformats.org/spreadsheetml/2006/main" count="220" uniqueCount="154">
  <si>
    <t>No</t>
  </si>
  <si>
    <t>PROGRAMA DE FORMACIÓN</t>
  </si>
  <si>
    <t>COMPETENCIA</t>
  </si>
  <si>
    <t>PERFIL DEL INSTRUCTOR</t>
  </si>
  <si>
    <t>LÍNEA PAA</t>
  </si>
  <si>
    <t>OBJETO CONTRACTUAL</t>
  </si>
  <si>
    <t>No de personas a contratar</t>
  </si>
  <si>
    <t>Fechas Previstas para la Contratación</t>
  </si>
  <si>
    <t>Plazo Previsto para la Contratación</t>
  </si>
  <si>
    <t>costo honorarios mes (Pesos)</t>
  </si>
  <si>
    <t>Valor un instructor</t>
  </si>
  <si>
    <t>Valor total programa</t>
  </si>
  <si>
    <t>Deduccion Semana de Confraternidad- Alistamiento  (10 al 22 de Julio)</t>
  </si>
  <si>
    <t>Total Contratacion</t>
  </si>
  <si>
    <t>Inicio</t>
  </si>
  <si>
    <t>Terminación</t>
  </si>
  <si>
    <t xml:space="preserve">Meses </t>
  </si>
  <si>
    <t>Días</t>
  </si>
  <si>
    <t>(D-M-A)</t>
  </si>
  <si>
    <t>ANALISIS_Y_DESARROLLO_DE_SOFTWARE./INTEGRACION CONTENIDOS DIGITALES</t>
  </si>
  <si>
    <t>Probar la solución del software de acuerdo con parámetros técnicos y modelos de referencia</t>
  </si>
  <si>
    <t>ALTERNATIVA 1: TÍTULO DE TECNÓLOGO EN NÚCLEO BÁSICO DE CONOCIMIENTO EN: INGENIERÍA DE SISTEMAS, TELEMÁTICA Y AFINES. VER ANEXOS: (NBC - RED DE CONOCIMIENTO EN INFORMÁTICA, DISEÑO Y DESARROLLO DE SOFTWARE SENA). ALTERNATIVA 2. TÍTULO PROFESIONAL UNIVERSITARIO EN NÚCLEO BÁSICO DE CONOCIMIENTO EN: INGENIERÍA DE SISTEMAS, TELEMÁTICA Y AFINES. VER ANEXOS: (NBC - RED DE CONOCIMIENTO EN INFORMÁTICA, DISEÑO Y DESARROLLO DE SOFTWARE SENA)-TREINTA (30) MESES DE EXPERIENCIA RELACIONADA DISTRIBUIDA ASÍ: - DIECIOCHO (18) MESES DE EXPERIENCIA RELACIONADA CON EL EJERCICIO DEL DESARROLLO DE SOFTWARE. - DIEZ (12) MESES EN LABORES DE DOCENCIA. ALTERNATIVA 2: VEINTICUATRO (24) MESES DE EXPERIENCIA RELACIONADA DISTRIBUIDA ASÍ: - DOCE (12) MESES DE EXPERIENCIA RELACIONADA CON EL EJERCICIO DEL DESARROLLO DE SOFTWARE. - DOCE (12) MESES EN LABORES DE DOCENCIA. PARA INSTRUCTORES VIRTUALES (ADICIONAL): - ACREDITAR CAPACITACIÓN RELACIONADA CON TUTORÍA VIRTUAL NO INFERIOR A 40 HORAS. - EXPERIENCIA CERTIFICADA COMO MÍNIMO DE SEIS (6) MESES COMO TUTOR VIRTUAL. CUMPLIMIENTO DE LO ESTABLECIDO EN LA GUÍA ORIENTACIÓN FORMACIÓN AMBIENTES VIRTUALES DE APRENDIZAJE GPFI -G014</t>
  </si>
  <si>
    <t>8-9302-586
8-9302-587
8-9302-588
8-9302-589
8-9302-590</t>
  </si>
  <si>
    <t>Instructor: Diseñador Gráfico y de Producción Multimedia  Prestar los Servicios profesionales para atender requerimiento como diseñador y productor de multimedia para  contenidos creativos en la ejecución de la formación profesional virtual</t>
  </si>
  <si>
    <t>DESARROLLO_DE_MEDIOS_GRAFICOS_VISUALES/INTEGRACION CONTENIDOS DIGITALES</t>
  </si>
  <si>
    <t>Diagramar piezas gráficas de acuerdo con el medio de salida y parámetros de maquetación</t>
  </si>
  <si>
    <t>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 EXPERIENCIA CERTIFICADA COMO MÍNIMO DE SEIS (6) MESES COMO TUTOR VIRTUAL. CUMPLIMIENTO DE LO ESTABLECIDO EN LA GUÍA ORIENTACIÓN FORMACIÓN AMBIENTES VIRTUALES DE APRENDIZAJE GPFI  G  014.</t>
  </si>
  <si>
    <t>8-9302-591
8-9302-592</t>
  </si>
  <si>
    <t>Instructor: Prestar Servicios Personales Carácter Temporal Para La Formación Profesional Integral, En FORMACION REGULAR TITULADA Y COMPLEMENTARIA Para el Programa Formación INTEGRACION DE CONTENIDOS DIGITALES</t>
  </si>
  <si>
    <t>GESTION LOGISTICA/COORDINACION DE PROCESO LOGISTICOS</t>
  </si>
  <si>
    <t>ORGANIZAR LAS PLANTAS Y CENTROS DE DISTRIBUCIÓN SEGÚN ESTRATEGIAS CORPORATIVAS.</t>
  </si>
  <si>
    <t>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12 meses de los cuales certifique experiencia laboral o especialización relacionada con el objeto de la formación" EXPERIENCIA CERTIFICADA COMO MÍNIMO DE SEIS (6) MESES COMO TUTOR VIRTUAL. CUMPLIMIENTO DE LO ESTABLECIDO EN LA GUÍA ORIENTACIÓN FORMACIÓN AMBIENTES VIRTUALES DE APRENDIZAJE GPFI ¿ G ¿ 014.</t>
  </si>
  <si>
    <t xml:space="preserve">8-9302-593
8-9302-594
8-9302-595
8-9302-596
8-9302-597
8-9302-598
</t>
  </si>
  <si>
    <t>Instructor: Prestar servicios personales de carácter temporal para planear y orientar la formación profesional integral, en los programas de las redes de logística y transporte en el área de logística y puertos que programe el Centro de Comercio y Servicios del SENA Regional Atlántico en sus diferentes niveles y modalidades, atendiendo las políticas institucionales y la normatividad vigente</t>
  </si>
  <si>
    <t>SALE -EVELYN HERNANDEZ,  SE INCLUYE 1 PARA ALEJANDRA</t>
  </si>
  <si>
    <t>OPERACIONES DE COMERCIO EXTERIOR</t>
  </si>
  <si>
    <t>Desarrollar la operación de importación y exportación de mercancías según normativa de comercio exterior.</t>
  </si>
  <si>
    <t>Requisitos académicos: El Programa Requiere De Un Equipo De Instructores Técnicos, Integrado Por Tecnólogo o Profesional En Negociación Internacional.  Tecnólogos Y/O Profesionales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Empresarial O Comercio Internacional O Negocios Internacionales Y Ciencias Afines. Experiencia Laboral Con Experiencia Laboral En El Desarrollo De Actividades Relacionadas Con Gestión Logística y/o Comercio Exterior, Mínimo De Veinticuatro (24) Meses" EXPERIENCIA CERTIFICADA COMO MÍNIMO DE SEIS (6) MESES COMO TUTOR VIRTUAL. CUMPLIMIENTO DE LO ESTABLECIDO EN LA GUÍA ORIENTACIÓN FORMACIÓN AMBIENTES VIRTUALES DE APRENDIZAJE GPFI ¿ G ¿ 014.</t>
  </si>
  <si>
    <t>8-9302-599
8-9302-600
8-9302-601</t>
  </si>
  <si>
    <t>Instructor: Prestar Servicios Personales Carácter Temporal Para La Formación Profesional Integral, En FORMACION REGULAR TITULADA Y COMPLEMENTARIA Para el Programa Formación NEGOCIACIÓN INTERNACIONAL</t>
  </si>
  <si>
    <t>OPERACIONES_COMERCIALES_EN_RETAIL</t>
  </si>
  <si>
    <t>Surtir productos según plan y técnicas de merchandising</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</si>
  <si>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mercadeo y ventas y doce (12) meses en docenciaalternativa 2veinticuatro (24) meses de experiencia relacionada distribuida asídoce (12) meses de experiencia relacionada con el ejercicio de mercadeo y ventas y doce (12) meses en docencia" EXPERIENCIA CERTIFICADA COMO MÍNIMO DE SEIS (6) MESES COMO TUTOR VIRTUAL. CUMPLIMIENTO DE LO ESTABLECIDO EN LA GUÍA ORIENTACIÓN FORMACIÓN AMBIENTES VIRTUALES DE APRENDIZAJE GPFI ¿ G ¿ 014.</t>
  </si>
  <si>
    <t>8-9302-602
8-9302-603</t>
  </si>
  <si>
    <t>Instructor: Prestar Servicios Personales Carácter Temporal Para La Formación Profesional Integral, En FORMACION REGULAR TITULADA Y COMPLEMENTARIA Para el Programa Formación OPERACIONES COMERCIALES EN RETAIL</t>
  </si>
  <si>
    <t>CONTABILIZACION DE OPERACIONES COMERCIALES Y FINANCIERAS.</t>
  </si>
  <si>
    <t>Reconocer recursos financieros de acuerdo con metodología y normativa</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</si>
  <si>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</si>
  <si>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8-9302-605</t>
  </si>
  <si>
    <t>Instructor: Prestar Servicios Personales Carácter Temporal Para La Formación Profesional Integral, En FORMACION REGULAR TITULADA Y/O COMPLEMENTARIA Para el Programa Formación FAMILIA CONTABILIDAD Y FINANZAS</t>
  </si>
  <si>
    <t>INSTITUCIONAL</t>
  </si>
  <si>
    <t>PROMOVER LA INTERACCIÓN IDÓNEA CONSIGO MISMO, CON LOS DEMÁS Y CON LA NATURALEZA EN LOS CONTEXTOS LABORAL Y SOCIAL</t>
  </si>
  <si>
    <t>Requisitos Académicos: Para el desarrollo integral de esta competencia se requiere la participación de diferentes profesionales asociados a perfiles académicos relacionados con los resultados de aprendizajes específicos, así: - Opción 1: Profesional en Sociología, Trabajador Social, Psicología, Derecho, Licenciatura en psicopedagogía, Especialista en Transtorno Cognitivo y del Aprendizaje.Certificación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 EXPERIENCIA CERTIFICADA COMO MÍNIMO DE SEIS (6) MESES COMO TUTOR VIRTUAL. CUMPLIMIENTO DE LO ESTABLECIDO EN LA GUÍA ORIENTACIÓN FORMACIÓN AMBIENTES VIRTUALES DE APRENDIZAJE GPFI ¿ G ¿ 014.</t>
  </si>
  <si>
    <t>8-9302-606
8-9302-607
8-9302-608</t>
  </si>
  <si>
    <t xml:space="preserve">Instructor: Prestar Servicios Personales Carácter Temporal Para La Formación Profesional Integral, En FORMACION REGULAR TITULADA Y COMPLEMENTARIA Para el Programa Formación Institucional de Integralidad de la Formación </t>
  </si>
  <si>
    <t xml:space="preserve">SALE </t>
  </si>
  <si>
    <t xml:space="preserve"> MARILUZ SUAREZ</t>
  </si>
  <si>
    <t>Utilizar herramientas informáticas de acuerdo con las necesidades de manejo de información</t>
  </si>
  <si>
    <t>Requisitos académicos: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 EXPERIENCIA CERTIFICADA COMO MÍNIMO DE SEIS (6) MESES COMO TUTOR VIRTUAL. CUMPLIMIENTO DE LO ESTABLECIDO EN LA GUÍA ORIENTACIÓN FORMACIÓN AMBIENTES VIRTUALES DE APRENDIZAJE GPFI ¿ G ¿ 014.</t>
  </si>
  <si>
    <t>8-9302-613
8-9302-614
8-9302-615</t>
  </si>
  <si>
    <t>Instructor: Prestar Servicios Personales Carácter Temporal Para La Formación Profesional Integral, En FORMACION REGULAR TITULADA Y COMPLEMENTARIA Para el Programa Formación INFORMATICA: MICROSOFT WORD, EXCEL E INTERNET</t>
  </si>
  <si>
    <t>GESTIÓN_LOGÍSTICA/COORDINACION DE PROCESOS LOGISTICO</t>
  </si>
  <si>
    <t>Requisitos Académicos: Para el desarrollo integral de esta competencia se requiere la participación de diferentes profesionales asociados a perfiles académicos relacionados con los resultados de aprendizajes específicos, así: - Opción 1: TECNÓLOGO EN SALUD OCUPACIONAL Y/O PROFESIONAL EN SALUD OCUPACIONAL. PROFESIONAL EN AREAS DE LA SALUD, FISIOTERAPEUTA, ESPECIALISTA EN SALUD OCUPACIONAL, SICOLOGÍA, INGENIERÍA INDUSTRIAL O AFINES, FORMACIÓN POR PROYECTOS Y EN AMBIENTES VIRTUALES DE APRENDIZAJE,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</si>
  <si>
    <t>8-9302-609
8-9302-610
8-9302-611
8-9302-612</t>
  </si>
  <si>
    <t>Instructor: Prestar Servicios Personales Carácter Temporal Para La Formación Profesional Integral, En FORMACION REGULAR TITULADA Y COMPLEMENTARIA Para el Programa Formación Institucional de Integralidad de la Formación - Interacción Consigo Mismo, con los demás, con la Naturaleza y con la Trascendencia</t>
  </si>
  <si>
    <t>ANALISIS_Y_DESARROLLO_DE_SOFTWARE.</t>
  </si>
  <si>
    <t>INTERACTUAR EN LENGUA INGLESA DE FORMA ORAL Y ESCRITA DENTRO DE CONTEXTOS SOCIALES Y LABORALES SEGÚN LOS CRITERIOS ESTABLECIDOS POR EL MARCO COMÚN EUROPEO DE REFERENCIA PARA LAS LENGUAS.</t>
  </si>
  <si>
    <t>PROFESIONAL CON TÍTULO EN LICENCIATURA EN IDIOMAS O PROFESIONAL EN CUALQUIER ÁREA DE CONOCIMIENTO.NIVEL MÍNIMO B2 DE SUFICIENCIA EN INGLÉS, ACREDITADO MEDIANTE UNA DE LAS SIGUIENTES PRUEBAS INTERNACIONALES:FCE (FIRST CERTIFICATE IN ENGLISH) BEC (VANTAGE O HIGHER) CELS (VANTAGE O HIGHER) IELTS (MÍNIMO 5,5)ISE II (INTEGRATED SKILLS IN ENGLISH) TOEFL PBT (MÍNIMO 567TOEFL CBT (MÍNIMO 227)TOEFL IBT (MÍNIMO 87)BULATS (B2 EN TODAS LAS HABILIDADES) CAE (CERTIFICATE IN ADVANCED ENGLISH) CPE (CERTIFICATE OF PROFICIENCY IN ENGLISH) APTIS (B2 EN TODAS LAS HABILIDADES-MÍNIMO 12 MESES EN LA ORIENTACIÓN DE PROCESOS DE CAPACITACIÓN O FORMACIÓN EN LA LENGUA EXTRANJERA EN MODALIDAD PRESENCIAL.</t>
  </si>
  <si>
    <t>8-9302-618
8-9302-619
8-9302-620
8-9302-621
8-9302-622
8-9302-623
8-9302-624
8-9302-625
8-9302-626
8-9302-627</t>
  </si>
  <si>
    <t>Instructor: Prestar Servicios Personales Carácter Temporal Para La Formación Profesional Integral, En FORMACION REGULAR TITULADA Y COMPLEMENTARIA Para el Programa Formación Institucional de la Enseñanza de Idiomas - Ingles Virtual</t>
  </si>
  <si>
    <t>COORDINACION_DE_PROCESOS_LOGISTICOS</t>
  </si>
  <si>
    <t>Razonar cuantitativamente frente a situaciones susceptibles de ser abordadas de manera matemática en contextos laborales, sociales y personales.</t>
  </si>
  <si>
    <t>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t>
  </si>
  <si>
    <t>8-9302-628</t>
  </si>
  <si>
    <t>Instructor: Prestar Servicios Personales Carácter Temporal Para La Formación Profesional Integral, En FORMACION REGULAR TITULADA Y COMPLEMENTARIA Para el Programa Formación COORDINACION DE PROCESOS LOGISTICOS</t>
  </si>
  <si>
    <t>Gestionar procesos propios de la cultura emprendedora y empresarial de acuerdo con el perfil personal y los requerimientos de los contextos productivo y social.</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</si>
  <si>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horas._x000D_
Experiencia laboral: veinticuatro (24) meses de experiencia de los cuales doce (12) meses estarán relacionados con el ejercicio de la profesión u oficio objeto de la formación profesional y doce (12) meses en labores de docencia."</t>
  </si>
  <si>
    <t>8-9302-629
8-9302-630</t>
  </si>
  <si>
    <t>SALE JOSE LUIS ALCALA-</t>
  </si>
  <si>
    <t>DESARROLLAR PROCESOS DE COMUNICACIÓN EFICACES Y EFECTIVOS, TENIENDO EN CUENTA SITUACIONES  DE ORDEN SOCIAL, PERSONAL Y PRODUCTIVO.</t>
  </si>
  <si>
    <t>Requisitos académicos: Profesional en ciencias de la comunicación, periodismo, lingüística, filología, lenguas clásicas o modernas, español y literatura. Experiencia laboral: ¿ un (1) año de experiencia laboral en el área seis (6) meses de experiencia docente.</t>
  </si>
  <si>
    <t>8-9302-631</t>
  </si>
  <si>
    <t>RECEPCIÓN_HOTELERA</t>
  </si>
  <si>
    <t>Registrar huésped de acuerdo con procedimiento y normativa técnica</t>
  </si>
  <si>
    <t>8-9302-386</t>
  </si>
  <si>
    <t xml:space="preserve">	Instructor: Prestar Servicios Personales Carácter Temporal Para La Formación Profesional Integral, En FORMACION REGULAR TITULADA Y COMPLEMENTARIA Para el Programa Formación SERVICIOS DE RECEPCION HOTELERA</t>
  </si>
  <si>
    <t>Cod Proceso</t>
  </si>
  <si>
    <t>PSP_ATL_930210_135_2026</t>
  </si>
  <si>
    <t>Nombre del proceso</t>
  </si>
  <si>
    <t>ADSO-INCODI-1</t>
  </si>
  <si>
    <t>ADSO-INCODI-2</t>
  </si>
  <si>
    <t>DEMEGRAF-INCODI</t>
  </si>
  <si>
    <t>GESLO-COPROLOG-1</t>
  </si>
  <si>
    <t>GESLO-COPROLOG-2</t>
  </si>
  <si>
    <t>OPERCOMEXT-1</t>
  </si>
  <si>
    <t>OPERCOMEXT-2</t>
  </si>
  <si>
    <t>OPERCOMRETAIL</t>
  </si>
  <si>
    <t>CONTOPERCOMFIN</t>
  </si>
  <si>
    <t>INSTITUCIONAL-1</t>
  </si>
  <si>
    <t>INSTITUCIONAL-2</t>
  </si>
  <si>
    <t>ADSO-INCODI-3</t>
  </si>
  <si>
    <t>ADSO-INCODI-4</t>
  </si>
  <si>
    <t>GESLO-COPROLOG-3</t>
  </si>
  <si>
    <t>ADSO-INGLES</t>
  </si>
  <si>
    <t>COPROLOG-1</t>
  </si>
  <si>
    <t>COPROLOG-2</t>
  </si>
  <si>
    <t>COPROLOG-3</t>
  </si>
  <si>
    <t>COPROLOG-4</t>
  </si>
  <si>
    <t>RECEPHOTEL</t>
  </si>
  <si>
    <t>LINEA PAA</t>
  </si>
  <si>
    <t>8-9302-445,446,447 Instructor:Instructor: Diseñador Gráfico y de Producción Multimedia  Prestar los Servicios profesionales para atender requerimiento como diseñador y productor de multimedia para  contenidos creativos en la ejecución de la formación profesional virtual</t>
  </si>
  <si>
    <t>8-9302-421, 422 Instructor: Diseñador Gráfico y de Producción Multimedia  Prestar los Servicios profesionales para atender requerimiento como diseñador y productor de multimedia para  contenidos creativos en la ejecución de la formación profesional virtual</t>
  </si>
  <si>
    <t>8-9302-448 Instructor: Prestar Servicios Personales Carácter Temporal Para La Formación Profesional Integral, En FORMACION REGULAR TITULADA Y COMPLEMENTARIA Para el Programa Formación INTEGRACION DE CONTENIDOS DIGITALES</t>
  </si>
  <si>
    <t>8-9302-449 hasta el 455 Instructor: Prestar servicios personales de carácter temporal para planear y orientar la formación profesional integral, en los programas de las redes de logística y transporte en el área de logística y puertos que programe el Centro de Comercio y Servicios del SENA Regional Atlántico en sus diferentes niveles y modalidades, atendiendo las políticas institucionales y la normatividad vigente</t>
  </si>
  <si>
    <t>8-9302-456 Instructor: Prestar servicios personales de carácter temporal para planear y orientar la formación profesional integral, en los programas de las redes de logística y transporte en el área de logística y puertos que programe el Centro de Comercio y Servicios del SENA Regional Atlántico en sus diferentes niveles y modalidades, atendiendo las políticas institucionales y la normatividad vigente</t>
  </si>
  <si>
    <t>8-9302-457,458 Instructor: Prestar Servicios Personales Carácter Temporal Para La Formación Profesional Integral, En FORMACION REGULAR TITULADA Y COMPLEMENTARIA Para el Programa Formación OPERACIONES DE COMERCIO EXTERIOR</t>
  </si>
  <si>
    <t>8-9302-459 Instructor: Prestar Servicios Personales Carácter Temporal Para La Formación Profesional Integral, En FORMACION REGULAR TITULADA Y COMPLEMENTARIA Para el Programa Formación OPERACIONES DE COMERCIO EXTERIOR</t>
  </si>
  <si>
    <t>8-9302-460, 461 Instructor: Prestar Servicios Personales Carácter Temporal Para La Formación Profesional Integral, En FORMACION REGULAR TITULADA Y COMPLEMENTARIA Para el Programa Formación OPERACIONES_COMERCIALES_EN_RETAIL</t>
  </si>
  <si>
    <t>8-9302-462, 463, 464 Instructor: Prestar Servicios Personales Carácter Temporal Para La Formación Profesional Integral, En FORMACION REGULAR TITULADA Y/O COMPLEMENTARIA Para el Programa Formación FAMILIA CONTABILIDAD Y FINANZAS</t>
  </si>
  <si>
    <t xml:space="preserve">8-9302-423, 424, 425 Instructor: Prestar Servicios Personales Carácter Temporal Para La Formación Profesional Integral, En FORMACION REGULAR TITULADA Y COMPLEMENTARIA Para el Programa Formación Institucional de Integralidad de la Formación </t>
  </si>
  <si>
    <t xml:space="preserve">8-9302-426, 427 Instructor: Prestar Servicios Personales Carácter Temporal Para La Formación Profesional Integral, En FORMACION REGULAR TITULADA Y COMPLEMENTARIA Para el Programa Formación Institucional de Integralidad de la Formación </t>
  </si>
  <si>
    <t>8-9302-465, 466, 467 Instructor: Prestar Servicios Personales Carácter Temporal Para La Formación Profesional Integral, En FORMACION REGULAR TITULADA Y/O COMPLEMENTARIA Para el Programa Formación ANALISIS_Y_DESARROLLO_DE_SOFTWARE./INTEGRACION CONTENIDOS DIGITALES</t>
  </si>
  <si>
    <t>8-9302-428,429,430 Instructor: Diseñador Gráfico y de Producción Multimedia  Prestar los Servicios profesionales para atender requerimiento como diseñador y productor de multimedia para  contenidos creativos en la ejecución de la formación profesional virtual</t>
  </si>
  <si>
    <t>8-9302-468, 469 Instructor: Prestar Servicios Personales Carácter Temporal Para La Formación Profesional Integral, En FORMACION REGULAR TITULADA Y/O COMPLEMENTARIA Para el Programa Formación GESTIÓN_LOGÍSTICA/COORDINACION DE PROCESOS LOGISTICO</t>
  </si>
  <si>
    <t>8-9302-470 Instructor: Prestar Servicios Personales Carácter Temporal Para La Formación Profesional Integral, En FORMACION REGULAR TITULADA Y/O COMPLEMENTARIA Para el Programa Formación GESTIÓN_LOGÍSTICA/COORDINACION DE PROCESOS LOGISTICO</t>
  </si>
  <si>
    <t>8-9302-431 hasta el 440 Instructor: Diseñador Gráfico y de Producción Multimedia  Prestar los Servicios profesionales para atender requerimiento como diseñador y productor de multimedia para  contenidos creativos en la ejecución de la formación profesional virtual</t>
  </si>
  <si>
    <t>8-9302-441,442,443 Instructor:Instructor: Prestar Servicios Personales Carácter Temporal Para La Formación Profesional Integral, En FORMACION REGULAR TITULADA Y COMPLEMENTARIA Para el Programa Formación COORDINACION DE PROCESOS LOGISTICOS</t>
  </si>
  <si>
    <t>8-9302-471,472 Instructor: Prestar Servicios Personales Carácter Temporal Para La Formación Profesional Integral, En FORMACION REGULAR TITULADA Y/O COMPLEMENTARIA Para el Programa Formación COORDINACION DE PROCESOS LOGISTICO</t>
  </si>
  <si>
    <t>8-9302-444 Instructor:Instructor: Prestar Servicios Personales Carácter Temporal Para La Formación Profesional Integral, En FORMACION REGULAR TITULADA Y COMPLEMENTARIA Para el Programa Formación COORDINACION DE PROCESOS LOGISTICOS</t>
  </si>
  <si>
    <t>8-9302-473 Instructor: Prestar Servicios Personales Carácter Temporal Para La Formación Profesional Integral, En FORMACION REGULAR TITULADA Y/O COMPLEMENTARIA Para el Programa Formación COORDINACION DE PROCESOS LOGISTICO</t>
  </si>
  <si>
    <t>Requisitos Educación: alternativa 1: profesional en el área de hotelería. alternativa 2: tecnólogo en el área de hotelería 
Experiencia: 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t>
  </si>
  <si>
    <t>8-9302-474 Instructor: Prestar Servicios Personales Carácter Temporal Para La Formación Profesional Integral, En FORMACION REGULAR TITULADA Y COMPLEMENTARIA Para el Programa Formación SERVICIOS DE RECEPCION HOTELERA</t>
  </si>
  <si>
    <t>INSTITUCIONAL-3</t>
  </si>
  <si>
    <t>PSP_ATL_930210_130_2026</t>
  </si>
  <si>
    <t>PSP_ATL_930210_131_2026</t>
  </si>
  <si>
    <t>PSP_ATL_930210_133_2026</t>
  </si>
  <si>
    <t>PSP_ATL_930210_134_2026</t>
  </si>
  <si>
    <t>PSP_ATL_930210_136_2026</t>
  </si>
  <si>
    <t>PSP_ATL_930210_137_2026</t>
  </si>
  <si>
    <t>PSP_ATL_930210_138_2026</t>
  </si>
  <si>
    <t>PSP_ATL_930210_139_2026</t>
  </si>
  <si>
    <t>PSP_ATL_930210_140_2026</t>
  </si>
  <si>
    <t>PSP_ATL_930210_141_2026</t>
  </si>
  <si>
    <t>PSP_ATL_930210_142_2026</t>
  </si>
  <si>
    <t>PSP_ATL_930210_143_2026</t>
  </si>
  <si>
    <t>PSP_ATL_930210_144_2026</t>
  </si>
  <si>
    <t>PSP_ATL_930210_145_2026</t>
  </si>
  <si>
    <t>PSP_ATL_930210_146_2026</t>
  </si>
  <si>
    <t>PSP_ATL_930210_147_2026</t>
  </si>
  <si>
    <t>PSP_ATL_930210_148_2026</t>
  </si>
  <si>
    <t>PSP_ATL_930210_149_2026</t>
  </si>
  <si>
    <t>PSP_ATL_930210_150_2026</t>
  </si>
  <si>
    <t>PSP_ATL_930210_151_2026</t>
  </si>
  <si>
    <t>PSP_ATL_930210_132_2026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</si>
</sst>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Red]\-&quot;$&quot;#,##0"/>
    <numFmt numFmtId="165" formatCode="#,##0_ ;[Red]\-#,##0\ "/>
  </numFmts>
  <fonts count="19" x14ac:knownFonts="1">
    <font>
      <sz val="11"/>
      <color theme="1"/>
      <name val="Calibri"/>
      <family val="2"/>
      <scheme val="minor"/>
    </font>
    <font>
      <sz val="11"/>
      <color theme="1"/>
      <name val="Calibri"/>
      <family val="2"/>
      <scheme val="minor"/>
    </font>
    <font>
      <sz val="12"/>
      <color theme="1"/>
      <name val="Calibri"/>
      <family val="2"/>
      <scheme val="minor"/>
    </font>
    <font>
      <b/>
      <sz val="8"/>
      <color rgb="FF000000"/>
      <name val="Arial"/>
      <family val="2"/>
    </font>
    <font>
      <b/>
      <sz val="8"/>
      <color rgb="FF000000"/>
      <name val="Arial Narrow"/>
      <family val="2"/>
    </font>
    <font>
      <sz val="8"/>
      <color theme="1"/>
      <name val="Arial"/>
      <family val="2"/>
    </font>
    <font>
      <sz val="8"/>
      <color theme="1"/>
      <name val="Calibri"/>
      <family val="2"/>
    </font>
    <font>
      <sz val="8"/>
      <color theme="1"/>
      <name val="Calibri"/>
      <family val="2"/>
      <scheme val="minor"/>
    </font>
    <font>
      <sz val="8"/>
      <name val="Verdana"/>
      <family val="2"/>
    </font>
    <font>
      <sz val="12"/>
      <name val="Calibri"/>
      <family val="2"/>
      <scheme val="minor"/>
    </font>
    <font>
      <sz val="10"/>
      <color theme="1"/>
      <name val="Calibri"/>
      <family val="2"/>
    </font>
    <font>
      <sz val="8"/>
      <color rgb="FF000000"/>
      <name val="Arial"/>
      <family val="2"/>
    </font>
    <font>
      <sz val="12"/>
      <color theme="7"/>
      <name val="Calibri"/>
      <family val="2"/>
      <scheme val="minor"/>
    </font>
    <font>
      <sz val="8"/>
      <name val="Calibri"/>
      <family val="2"/>
      <scheme val="minor"/>
    </font>
    <font>
      <sz val="11"/>
      <color rgb="FF000000"/>
      <name val="Calibri"/>
      <family val="2"/>
      <scheme val="minor"/>
    </font>
    <font>
      <sz val="10"/>
      <color theme="1"/>
      <name val="Calibri"/>
      <family val="2"/>
      <scheme val="minor"/>
    </font>
    <font>
      <b/>
      <sz val="10"/>
      <color theme="1"/>
      <name val="Calibri"/>
      <family val="2"/>
      <scheme val="minor"/>
    </font>
    <font>
      <sz val="11"/>
      <color rgb="FF242424"/>
      <name val="Aptos Narrow"/>
      <family val="2"/>
    </font>
    <font>
      <sz val="11"/>
      <color rgb="FF00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00B0F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s>
  <cellStyleXfs count="3">
    <xf numFmtId="0" fontId="0" fillId="0" borderId="0"/>
    <xf numFmtId="0" fontId="2" fillId="0" borderId="0"/>
    <xf numFmtId="0" fontId="1" fillId="0" borderId="0"/>
  </cellStyleXfs>
  <cellXfs count="48">
    <xf numFmtId="0" fontId="0" fillId="0" borderId="0" xfId="0"/>
    <xf numFmtId="0" fontId="3" fillId="2" borderId="1" xfId="1" applyFont="1" applyFill="1" applyBorder="1" applyAlignment="1">
      <alignment horizontal="center" vertical="center" wrapText="1"/>
    </xf>
    <xf numFmtId="0" fontId="1" fillId="0" borderId="0" xfId="2" applyAlignment="1">
      <alignment vertical="center"/>
    </xf>
    <xf numFmtId="0" fontId="1" fillId="0" borderId="0" xfId="2"/>
    <xf numFmtId="0" fontId="7" fillId="0" borderId="0" xfId="1" applyFont="1" applyAlignment="1">
      <alignment wrapText="1"/>
    </xf>
    <xf numFmtId="0" fontId="7" fillId="0" borderId="0" xfId="1" applyFont="1" applyAlignment="1">
      <alignment horizontal="left"/>
    </xf>
    <xf numFmtId="0" fontId="15" fillId="0" borderId="0" xfId="1" applyFont="1" applyAlignment="1">
      <alignment horizontal="center" vertical="center"/>
    </xf>
    <xf numFmtId="0" fontId="7" fillId="0" borderId="0" xfId="1" applyFont="1"/>
    <xf numFmtId="165" fontId="16" fillId="0" borderId="0" xfId="1" applyNumberFormat="1" applyFont="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17" fillId="0" borderId="1" xfId="0" applyFont="1" applyBorder="1" applyAlignment="1">
      <alignment horizontal="center" vertical="center"/>
    </xf>
    <xf numFmtId="0" fontId="1" fillId="0" borderId="1" xfId="2" applyBorder="1" applyAlignment="1">
      <alignment horizontal="center" vertical="center"/>
    </xf>
    <xf numFmtId="0" fontId="1" fillId="0" borderId="2" xfId="2" applyBorder="1" applyAlignment="1">
      <alignment horizontal="center" vertical="center"/>
    </xf>
    <xf numFmtId="0" fontId="1" fillId="0" borderId="3" xfId="2" applyBorder="1" applyAlignment="1">
      <alignment horizontal="center" vertical="center"/>
    </xf>
    <xf numFmtId="0" fontId="3" fillId="2" borderId="2"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5" fillId="0" borderId="1" xfId="1" applyFont="1" applyFill="1" applyBorder="1" applyAlignment="1">
      <alignment horizontal="center" vertical="center"/>
    </xf>
    <xf numFmtId="0" fontId="6" fillId="0" borderId="1" xfId="1" applyFont="1" applyFill="1" applyBorder="1" applyAlignment="1">
      <alignment horizontal="center" vertical="center" wrapText="1"/>
    </xf>
    <xf numFmtId="0" fontId="6" fillId="0" borderId="1" xfId="1" applyFont="1" applyFill="1" applyBorder="1" applyAlignment="1">
      <alignment horizontal="center" wrapText="1"/>
    </xf>
    <xf numFmtId="0" fontId="7" fillId="0" borderId="1" xfId="1" applyFont="1" applyFill="1" applyBorder="1" applyAlignment="1">
      <alignment horizontal="center" vertical="center" wrapText="1"/>
    </xf>
    <xf numFmtId="0" fontId="8" fillId="0" borderId="1"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protection locked="0"/>
    </xf>
    <xf numFmtId="14" fontId="5" fillId="0" borderId="1" xfId="1" applyNumberFormat="1" applyFont="1" applyFill="1" applyBorder="1" applyAlignment="1">
      <alignment vertical="center"/>
    </xf>
    <xf numFmtId="0" fontId="3" fillId="0" borderId="1" xfId="1" applyFont="1" applyFill="1" applyBorder="1" applyAlignment="1">
      <alignment horizontal="center" vertical="center" wrapText="1"/>
    </xf>
    <xf numFmtId="0" fontId="7" fillId="0" borderId="1" xfId="1" applyFont="1" applyFill="1" applyBorder="1" applyAlignment="1">
      <alignment horizontal="center" vertical="center"/>
    </xf>
    <xf numFmtId="3" fontId="10" fillId="0" borderId="1" xfId="1" applyNumberFormat="1" applyFont="1" applyFill="1" applyBorder="1" applyAlignment="1">
      <alignment vertical="center" wrapText="1"/>
    </xf>
    <xf numFmtId="164" fontId="11" fillId="0" borderId="1" xfId="1" applyNumberFormat="1" applyFont="1" applyFill="1" applyBorder="1" applyAlignment="1">
      <alignment horizontal="center" vertical="center" wrapText="1"/>
    </xf>
    <xf numFmtId="165" fontId="11" fillId="0" borderId="1" xfId="1" applyNumberFormat="1" applyFont="1" applyFill="1" applyBorder="1" applyAlignment="1">
      <alignment horizontal="center" vertical="center" wrapText="1"/>
    </xf>
    <xf numFmtId="0" fontId="6" fillId="0" borderId="1" xfId="1" applyFont="1" applyFill="1" applyBorder="1" applyAlignment="1" applyProtection="1">
      <alignment horizontal="center" vertical="center" wrapText="1"/>
      <protection locked="0"/>
    </xf>
    <xf numFmtId="0" fontId="12" fillId="0" borderId="1" xfId="1" applyFont="1" applyFill="1" applyBorder="1" applyAlignment="1" applyProtection="1">
      <alignment horizontal="center" vertical="center"/>
      <protection locked="0"/>
    </xf>
    <xf numFmtId="0" fontId="2" fillId="0" borderId="1" xfId="1" applyFill="1" applyBorder="1" applyAlignment="1" applyProtection="1">
      <alignment horizontal="center" vertical="center"/>
      <protection locked="0"/>
    </xf>
    <xf numFmtId="0" fontId="14" fillId="0" borderId="1" xfId="1" applyFont="1" applyFill="1" applyBorder="1" applyAlignment="1" applyProtection="1">
      <alignment horizontal="center" vertical="center"/>
      <protection locked="0"/>
    </xf>
    <xf numFmtId="0" fontId="5" fillId="0" borderId="1" xfId="1" applyFont="1" applyFill="1" applyBorder="1" applyAlignment="1">
      <alignment horizontal="center" vertical="center" wrapText="1"/>
    </xf>
    <xf numFmtId="0" fontId="7" fillId="0" borderId="1" xfId="1" applyFont="1" applyFill="1" applyBorder="1" applyAlignment="1">
      <alignment horizontal="left" vertical="center" wrapText="1"/>
    </xf>
    <xf numFmtId="0" fontId="7" fillId="0" borderId="0" xfId="1" applyFont="1" applyAlignment="1">
      <alignment vertical="center" wrapText="1"/>
    </xf>
    <xf numFmtId="0" fontId="7" fillId="0" borderId="0" xfId="1" applyFont="1" applyAlignment="1">
      <alignment horizontal="center" vertical="center"/>
    </xf>
    <xf numFmtId="0" fontId="18" fillId="0" borderId="5" xfId="0" applyFont="1" applyBorder="1" applyAlignment="1">
      <alignment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3" fillId="3" borderId="2"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3" xfId="1" applyFont="1" applyFill="1" applyBorder="1" applyAlignment="1">
      <alignment horizontal="center" vertical="center" wrapText="1"/>
    </xf>
  </cellXfs>
  <cellStyles count="3">
    <cellStyle name="Normal" xfId="0" builtinId="0"/>
    <cellStyle name="Normal 2" xfId="1" xr:uid="{14F7E702-7097-442B-A65A-C949F0DE2507}"/>
    <cellStyle name="Normal 3 2" xfId="2" xr:uid="{2D528E18-3D3D-4BE5-9A69-C6B61C3ADC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AA5C1-D37D-45C6-BC68-8AFD8AE67BA2}">
  <dimension ref="A1:U57"/>
  <sheetViews>
    <sheetView tabSelected="1" workbookViewId="0">
      <selection activeCell="A28" sqref="A28"/>
    </sheetView>
  </sheetViews>
  <sheetFormatPr baseColWidth="10" defaultColWidth="11.42578125" defaultRowHeight="15" x14ac:dyDescent="0.25"/>
  <cols>
    <col min="1" max="1" width="30.42578125" style="3" customWidth="1"/>
    <col min="2" max="2" width="23.140625" style="3" customWidth="1"/>
    <col min="3" max="3" width="11.42578125" style="2"/>
    <col min="4" max="4" width="11.42578125" style="3"/>
    <col min="5" max="5" width="18.5703125" style="2" customWidth="1"/>
    <col min="6" max="6" width="35.42578125" style="3" customWidth="1"/>
    <col min="7" max="7" width="11.42578125" style="3" customWidth="1"/>
    <col min="8" max="8" width="27.7109375" style="3" customWidth="1"/>
    <col min="9" max="9" width="35.85546875" style="3" customWidth="1"/>
    <col min="10" max="10" width="16" style="3" customWidth="1"/>
    <col min="11" max="17" width="11.42578125" style="3" customWidth="1"/>
    <col min="18" max="18" width="11.42578125" style="3" hidden="1" customWidth="1"/>
    <col min="19" max="19" width="15.28515625" style="3" customWidth="1"/>
    <col min="20" max="16384" width="11.42578125" style="3"/>
  </cols>
  <sheetData>
    <row r="1" spans="1:21" ht="15" customHeight="1" x14ac:dyDescent="0.25">
      <c r="A1" s="9" t="s">
        <v>86</v>
      </c>
      <c r="B1" s="9" t="s">
        <v>88</v>
      </c>
      <c r="C1" s="9" t="s">
        <v>0</v>
      </c>
      <c r="D1" s="9" t="s">
        <v>1</v>
      </c>
      <c r="E1" s="9" t="s">
        <v>2</v>
      </c>
      <c r="F1" s="9" t="s">
        <v>3</v>
      </c>
      <c r="G1" s="11" t="s">
        <v>4</v>
      </c>
      <c r="H1" s="9" t="s">
        <v>5</v>
      </c>
      <c r="I1" s="16" t="s">
        <v>109</v>
      </c>
      <c r="J1" s="17" t="s">
        <v>6</v>
      </c>
      <c r="K1" s="9" t="s">
        <v>7</v>
      </c>
      <c r="L1" s="9"/>
      <c r="M1" s="9" t="s">
        <v>8</v>
      </c>
      <c r="N1" s="9"/>
      <c r="O1" s="9" t="s">
        <v>9</v>
      </c>
      <c r="P1" s="9" t="s">
        <v>10</v>
      </c>
      <c r="Q1" s="9" t="s">
        <v>11</v>
      </c>
      <c r="R1" s="45" t="s">
        <v>12</v>
      </c>
      <c r="S1" s="10" t="s">
        <v>13</v>
      </c>
    </row>
    <row r="2" spans="1:21" x14ac:dyDescent="0.25">
      <c r="A2" s="9"/>
      <c r="B2" s="9"/>
      <c r="C2" s="9"/>
      <c r="D2" s="9"/>
      <c r="E2" s="9"/>
      <c r="F2" s="9"/>
      <c r="G2" s="11"/>
      <c r="H2" s="9"/>
      <c r="I2" s="18"/>
      <c r="J2" s="19"/>
      <c r="K2" s="1" t="s">
        <v>14</v>
      </c>
      <c r="L2" s="1" t="s">
        <v>15</v>
      </c>
      <c r="M2" s="9" t="s">
        <v>16</v>
      </c>
      <c r="N2" s="9" t="s">
        <v>17</v>
      </c>
      <c r="O2" s="9"/>
      <c r="P2" s="9"/>
      <c r="Q2" s="9"/>
      <c r="R2" s="46"/>
      <c r="S2" s="10"/>
    </row>
    <row r="3" spans="1:21" x14ac:dyDescent="0.25">
      <c r="A3" s="9"/>
      <c r="B3" s="9"/>
      <c r="C3" s="9"/>
      <c r="D3" s="9"/>
      <c r="E3" s="9"/>
      <c r="F3" s="9"/>
      <c r="G3" s="11"/>
      <c r="H3" s="9"/>
      <c r="I3" s="20"/>
      <c r="J3" s="21"/>
      <c r="K3" s="1" t="s">
        <v>18</v>
      </c>
      <c r="L3" s="1" t="s">
        <v>18</v>
      </c>
      <c r="M3" s="9"/>
      <c r="N3" s="9"/>
      <c r="O3" s="9"/>
      <c r="P3" s="9"/>
      <c r="Q3" s="9"/>
      <c r="R3" s="47"/>
      <c r="S3" s="10"/>
    </row>
    <row r="4" spans="1:21" ht="105.75" customHeight="1" x14ac:dyDescent="0.25">
      <c r="A4" s="42" t="s">
        <v>133</v>
      </c>
      <c r="B4" s="12" t="s">
        <v>89</v>
      </c>
      <c r="C4" s="22">
        <v>1</v>
      </c>
      <c r="D4" s="23" t="s">
        <v>19</v>
      </c>
      <c r="E4" s="23" t="s">
        <v>20</v>
      </c>
      <c r="F4" s="23" t="s">
        <v>21</v>
      </c>
      <c r="G4" s="25" t="s">
        <v>22</v>
      </c>
      <c r="H4" s="26" t="s">
        <v>23</v>
      </c>
      <c r="I4" s="26" t="s">
        <v>110</v>
      </c>
      <c r="J4" s="27">
        <v>3</v>
      </c>
      <c r="K4" s="28">
        <v>46055</v>
      </c>
      <c r="L4" s="28">
        <v>46371</v>
      </c>
      <c r="M4" s="29">
        <v>10</v>
      </c>
      <c r="N4" s="29">
        <v>14</v>
      </c>
      <c r="O4" s="31">
        <v>4737497</v>
      </c>
      <c r="P4" s="32">
        <f>ROUND(((O4*M4)+(O4/30)*N4),0)</f>
        <v>49585802</v>
      </c>
      <c r="Q4" s="32">
        <f>+P4*J4</f>
        <v>148757406</v>
      </c>
      <c r="R4" s="33">
        <v>0</v>
      </c>
      <c r="S4" s="33">
        <f>Q4-R4</f>
        <v>148757406</v>
      </c>
    </row>
    <row r="5" spans="1:21" ht="105.75" customHeight="1" x14ac:dyDescent="0.25">
      <c r="A5" s="42" t="s">
        <v>134</v>
      </c>
      <c r="B5" s="12" t="s">
        <v>90</v>
      </c>
      <c r="C5" s="22">
        <v>1</v>
      </c>
      <c r="D5" s="23" t="s">
        <v>19</v>
      </c>
      <c r="E5" s="23" t="s">
        <v>20</v>
      </c>
      <c r="F5" s="23" t="s">
        <v>21</v>
      </c>
      <c r="G5" s="25" t="s">
        <v>22</v>
      </c>
      <c r="H5" s="26" t="s">
        <v>23</v>
      </c>
      <c r="I5" s="26" t="s">
        <v>111</v>
      </c>
      <c r="J5" s="27">
        <v>2</v>
      </c>
      <c r="K5" s="28">
        <v>46086</v>
      </c>
      <c r="L5" s="28">
        <v>46330</v>
      </c>
      <c r="M5" s="29">
        <v>8</v>
      </c>
      <c r="N5" s="29">
        <v>0</v>
      </c>
      <c r="O5" s="31">
        <v>3553123</v>
      </c>
      <c r="P5" s="32">
        <f>ROUND(((O5*M5)+(O5/30)*N5),0)</f>
        <v>28424984</v>
      </c>
      <c r="Q5" s="32">
        <f>+P5*J5</f>
        <v>56849968</v>
      </c>
      <c r="R5" s="33">
        <v>0</v>
      </c>
      <c r="S5" s="33">
        <f>Q5-R5</f>
        <v>56849968</v>
      </c>
    </row>
    <row r="6" spans="1:21" ht="105.75" customHeight="1" x14ac:dyDescent="0.25">
      <c r="A6" s="42" t="s">
        <v>153</v>
      </c>
      <c r="B6" s="12" t="s">
        <v>91</v>
      </c>
      <c r="C6" s="30">
        <v>2</v>
      </c>
      <c r="D6" s="23" t="s">
        <v>24</v>
      </c>
      <c r="E6" s="34" t="s">
        <v>25</v>
      </c>
      <c r="F6" s="23" t="s">
        <v>26</v>
      </c>
      <c r="G6" s="25" t="s">
        <v>27</v>
      </c>
      <c r="H6" s="26" t="s">
        <v>28</v>
      </c>
      <c r="I6" s="26" t="s">
        <v>112</v>
      </c>
      <c r="J6" s="27">
        <v>1</v>
      </c>
      <c r="K6" s="28">
        <v>46055</v>
      </c>
      <c r="L6" s="28">
        <v>46371</v>
      </c>
      <c r="M6" s="29">
        <v>10</v>
      </c>
      <c r="N6" s="29">
        <v>14</v>
      </c>
      <c r="O6" s="31">
        <v>4737497</v>
      </c>
      <c r="P6" s="32">
        <f>ROUND(((O6*M6)+(O6/30)*N6),0)</f>
        <v>49585802</v>
      </c>
      <c r="Q6" s="32">
        <f>+P6*J6</f>
        <v>49585802</v>
      </c>
      <c r="R6" s="33">
        <v>0</v>
      </c>
      <c r="S6" s="33">
        <f>Q6-R6</f>
        <v>49585802</v>
      </c>
    </row>
    <row r="7" spans="1:21" ht="105.75" customHeight="1" x14ac:dyDescent="0.25">
      <c r="A7" s="43" t="s">
        <v>135</v>
      </c>
      <c r="B7" s="14" t="s">
        <v>92</v>
      </c>
      <c r="C7" s="22">
        <v>3</v>
      </c>
      <c r="D7" s="23" t="s">
        <v>29</v>
      </c>
      <c r="E7" s="34" t="s">
        <v>30</v>
      </c>
      <c r="F7" s="23" t="s">
        <v>31</v>
      </c>
      <c r="G7" s="25" t="s">
        <v>32</v>
      </c>
      <c r="H7" s="26" t="s">
        <v>33</v>
      </c>
      <c r="I7" s="26" t="s">
        <v>113</v>
      </c>
      <c r="J7" s="35">
        <v>7</v>
      </c>
      <c r="K7" s="28">
        <v>46055</v>
      </c>
      <c r="L7" s="28">
        <v>46371</v>
      </c>
      <c r="M7" s="29">
        <v>10</v>
      </c>
      <c r="N7" s="29">
        <v>14</v>
      </c>
      <c r="O7" s="31">
        <v>4737497</v>
      </c>
      <c r="P7" s="32">
        <f>ROUND(((O7*M7)+(O7/30)*N7),0)</f>
        <v>49585802</v>
      </c>
      <c r="Q7" s="32">
        <f>+P7*J7</f>
        <v>347100614</v>
      </c>
      <c r="R7" s="33">
        <v>0</v>
      </c>
      <c r="S7" s="33">
        <f>Q7-R7</f>
        <v>347100614</v>
      </c>
      <c r="T7" s="3" t="s">
        <v>34</v>
      </c>
    </row>
    <row r="8" spans="1:21" ht="105.75" customHeight="1" x14ac:dyDescent="0.25">
      <c r="A8" s="44"/>
      <c r="B8" s="15"/>
      <c r="C8" s="22">
        <v>3</v>
      </c>
      <c r="D8" s="23" t="s">
        <v>29</v>
      </c>
      <c r="E8" s="34" t="s">
        <v>30</v>
      </c>
      <c r="F8" s="23" t="s">
        <v>31</v>
      </c>
      <c r="G8" s="25" t="s">
        <v>32</v>
      </c>
      <c r="H8" s="26" t="s">
        <v>33</v>
      </c>
      <c r="I8" s="26" t="s">
        <v>114</v>
      </c>
      <c r="J8" s="35">
        <v>1</v>
      </c>
      <c r="K8" s="28">
        <v>46055</v>
      </c>
      <c r="L8" s="28">
        <v>46371</v>
      </c>
      <c r="M8" s="29">
        <v>10</v>
      </c>
      <c r="N8" s="29">
        <v>14</v>
      </c>
      <c r="O8" s="31">
        <v>4737497</v>
      </c>
      <c r="P8" s="32">
        <f>ROUND(((O8*M8)+(O8/30)*N8),0)</f>
        <v>49585802</v>
      </c>
      <c r="Q8" s="32">
        <f>+P8*J8</f>
        <v>49585802</v>
      </c>
      <c r="R8" s="33">
        <v>0</v>
      </c>
      <c r="S8" s="33">
        <f>Q8-R8</f>
        <v>49585802</v>
      </c>
    </row>
    <row r="9" spans="1:21" ht="105.75" customHeight="1" x14ac:dyDescent="0.25">
      <c r="A9" s="42" t="s">
        <v>136</v>
      </c>
      <c r="B9" s="13" t="s">
        <v>94</v>
      </c>
      <c r="C9" s="22">
        <v>4</v>
      </c>
      <c r="D9" s="23" t="s">
        <v>35</v>
      </c>
      <c r="E9" s="34" t="s">
        <v>36</v>
      </c>
      <c r="F9" s="23" t="s">
        <v>37</v>
      </c>
      <c r="G9" s="25" t="s">
        <v>38</v>
      </c>
      <c r="H9" s="26" t="s">
        <v>39</v>
      </c>
      <c r="I9" s="26" t="s">
        <v>115</v>
      </c>
      <c r="J9" s="36">
        <v>2</v>
      </c>
      <c r="K9" s="28">
        <v>46048</v>
      </c>
      <c r="L9" s="28">
        <v>46341</v>
      </c>
      <c r="M9" s="29">
        <v>9</v>
      </c>
      <c r="N9" s="29">
        <v>14</v>
      </c>
      <c r="O9" s="31">
        <v>4737497</v>
      </c>
      <c r="P9" s="32">
        <f>ROUND(((O9*M9)+(O9/30)*N9),0)</f>
        <v>44848305</v>
      </c>
      <c r="Q9" s="32">
        <f>+P9*J9</f>
        <v>89696610</v>
      </c>
      <c r="R9" s="33">
        <v>0</v>
      </c>
      <c r="S9" s="33">
        <f>Q9-R9</f>
        <v>89696610</v>
      </c>
    </row>
    <row r="10" spans="1:21" ht="105.75" customHeight="1" x14ac:dyDescent="0.25">
      <c r="A10" s="42" t="s">
        <v>87</v>
      </c>
      <c r="B10" s="13" t="s">
        <v>95</v>
      </c>
      <c r="C10" s="22">
        <v>4</v>
      </c>
      <c r="D10" s="23" t="s">
        <v>35</v>
      </c>
      <c r="E10" s="34" t="s">
        <v>36</v>
      </c>
      <c r="F10" s="23" t="s">
        <v>37</v>
      </c>
      <c r="G10" s="25" t="s">
        <v>38</v>
      </c>
      <c r="H10" s="26" t="s">
        <v>39</v>
      </c>
      <c r="I10" s="26" t="s">
        <v>116</v>
      </c>
      <c r="J10" s="36">
        <v>1</v>
      </c>
      <c r="K10" s="28">
        <v>46086</v>
      </c>
      <c r="L10" s="28">
        <v>46371</v>
      </c>
      <c r="M10" s="29">
        <v>9</v>
      </c>
      <c r="N10" s="29">
        <v>11</v>
      </c>
      <c r="O10" s="31">
        <v>4737497</v>
      </c>
      <c r="P10" s="32">
        <f>ROUND(((O10*M10)+(O10/30)*N10),0)</f>
        <v>44374555</v>
      </c>
      <c r="Q10" s="32">
        <f>+P10*J10</f>
        <v>44374555</v>
      </c>
      <c r="R10" s="33">
        <v>0</v>
      </c>
      <c r="S10" s="33">
        <f>Q10-R10</f>
        <v>44374555</v>
      </c>
    </row>
    <row r="11" spans="1:21" ht="105.75" customHeight="1" x14ac:dyDescent="0.25">
      <c r="A11" s="42" t="s">
        <v>137</v>
      </c>
      <c r="B11" s="13" t="s">
        <v>96</v>
      </c>
      <c r="C11" s="30">
        <v>5</v>
      </c>
      <c r="D11" s="23" t="s">
        <v>40</v>
      </c>
      <c r="E11" s="23" t="s">
        <v>41</v>
      </c>
      <c r="F11" s="23" t="s">
        <v>42</v>
      </c>
      <c r="G11" s="25" t="s">
        <v>43</v>
      </c>
      <c r="H11" s="26" t="s">
        <v>44</v>
      </c>
      <c r="I11" s="26" t="s">
        <v>117</v>
      </c>
      <c r="J11" s="36">
        <v>2</v>
      </c>
      <c r="K11" s="28">
        <v>46055</v>
      </c>
      <c r="L11" s="28">
        <v>46341</v>
      </c>
      <c r="M11" s="29">
        <v>9</v>
      </c>
      <c r="N11" s="29">
        <v>14</v>
      </c>
      <c r="O11" s="31">
        <v>4737497</v>
      </c>
      <c r="P11" s="32">
        <f>ROUND(((O11*M11)+(O11/30)*N11),0)</f>
        <v>44848305</v>
      </c>
      <c r="Q11" s="32">
        <f>+P11*J11</f>
        <v>89696610</v>
      </c>
      <c r="R11" s="33">
        <v>0</v>
      </c>
      <c r="S11" s="33">
        <f>Q11-R11</f>
        <v>89696610</v>
      </c>
    </row>
    <row r="12" spans="1:21" ht="105.75" customHeight="1" x14ac:dyDescent="0.25">
      <c r="A12" s="42" t="s">
        <v>138</v>
      </c>
      <c r="B12" s="13" t="s">
        <v>97</v>
      </c>
      <c r="C12" s="22">
        <v>6</v>
      </c>
      <c r="D12" s="24" t="s">
        <v>45</v>
      </c>
      <c r="E12" s="23" t="s">
        <v>46</v>
      </c>
      <c r="F12" s="24" t="s">
        <v>47</v>
      </c>
      <c r="G12" s="25" t="s">
        <v>48</v>
      </c>
      <c r="H12" s="26" t="s">
        <v>49</v>
      </c>
      <c r="I12" s="26" t="s">
        <v>118</v>
      </c>
      <c r="J12" s="37">
        <v>3</v>
      </c>
      <c r="K12" s="28">
        <v>46048</v>
      </c>
      <c r="L12" s="28">
        <v>46341</v>
      </c>
      <c r="M12" s="29">
        <v>9</v>
      </c>
      <c r="N12" s="29">
        <v>14</v>
      </c>
      <c r="O12" s="31">
        <v>4737497</v>
      </c>
      <c r="P12" s="32">
        <f>ROUND(((O12*M12)+(O12/30)*N12),0)</f>
        <v>44848305</v>
      </c>
      <c r="Q12" s="32">
        <f>+P12*J12</f>
        <v>134544915</v>
      </c>
      <c r="R12" s="33">
        <v>0</v>
      </c>
      <c r="S12" s="33">
        <f>Q12-R12</f>
        <v>134544915</v>
      </c>
    </row>
    <row r="13" spans="1:21" ht="105.75" customHeight="1" x14ac:dyDescent="0.25">
      <c r="A13" s="42" t="s">
        <v>139</v>
      </c>
      <c r="B13" s="13" t="s">
        <v>98</v>
      </c>
      <c r="C13" s="22">
        <v>7</v>
      </c>
      <c r="D13" s="23" t="s">
        <v>50</v>
      </c>
      <c r="E13" s="34" t="s">
        <v>51</v>
      </c>
      <c r="F13" s="23" t="s">
        <v>52</v>
      </c>
      <c r="G13" s="25" t="s">
        <v>53</v>
      </c>
      <c r="H13" s="26" t="s">
        <v>54</v>
      </c>
      <c r="I13" s="26" t="s">
        <v>119</v>
      </c>
      <c r="J13" s="36">
        <v>2</v>
      </c>
      <c r="K13" s="28">
        <v>46075</v>
      </c>
      <c r="L13" s="28">
        <v>46341</v>
      </c>
      <c r="M13" s="29">
        <v>9</v>
      </c>
      <c r="N13" s="29">
        <v>14</v>
      </c>
      <c r="O13" s="31">
        <v>3553123</v>
      </c>
      <c r="P13" s="32">
        <f>ROUND(((O13*M13)+(O13/30)*N13),0)</f>
        <v>33636231</v>
      </c>
      <c r="Q13" s="32">
        <f>+P13*J13</f>
        <v>67272462</v>
      </c>
      <c r="R13" s="33">
        <v>0</v>
      </c>
      <c r="S13" s="33">
        <f>Q13-R13</f>
        <v>67272462</v>
      </c>
      <c r="T13" s="3" t="s">
        <v>55</v>
      </c>
      <c r="U13" s="3" t="s">
        <v>56</v>
      </c>
    </row>
    <row r="14" spans="1:21" ht="105.75" customHeight="1" x14ac:dyDescent="0.25">
      <c r="A14" s="42" t="s">
        <v>140</v>
      </c>
      <c r="B14" s="13" t="s">
        <v>99</v>
      </c>
      <c r="C14" s="22">
        <v>7</v>
      </c>
      <c r="D14" s="23" t="s">
        <v>50</v>
      </c>
      <c r="E14" s="34" t="s">
        <v>51</v>
      </c>
      <c r="F14" s="23" t="s">
        <v>52</v>
      </c>
      <c r="G14" s="25" t="s">
        <v>53</v>
      </c>
      <c r="H14" s="26" t="s">
        <v>54</v>
      </c>
      <c r="I14" s="26" t="s">
        <v>119</v>
      </c>
      <c r="J14" s="36">
        <v>1</v>
      </c>
      <c r="K14" s="28">
        <v>46075</v>
      </c>
      <c r="L14" s="28">
        <v>46341</v>
      </c>
      <c r="M14" s="29">
        <v>9</v>
      </c>
      <c r="N14" s="29">
        <v>14</v>
      </c>
      <c r="O14" s="31">
        <v>4737497</v>
      </c>
      <c r="P14" s="32">
        <f>ROUND(((O14*M14)+(O14/30)*N14),0)</f>
        <v>44848305</v>
      </c>
      <c r="Q14" s="32">
        <f>+P14*J14</f>
        <v>44848305</v>
      </c>
      <c r="R14" s="33">
        <v>0</v>
      </c>
      <c r="S14" s="33">
        <f>Q14-R14</f>
        <v>44848305</v>
      </c>
    </row>
    <row r="15" spans="1:21" ht="105.75" customHeight="1" x14ac:dyDescent="0.25">
      <c r="A15" s="42" t="s">
        <v>141</v>
      </c>
      <c r="B15" s="13" t="s">
        <v>132</v>
      </c>
      <c r="C15" s="22">
        <v>7</v>
      </c>
      <c r="D15" s="23" t="s">
        <v>50</v>
      </c>
      <c r="E15" s="34" t="s">
        <v>51</v>
      </c>
      <c r="F15" s="23" t="s">
        <v>52</v>
      </c>
      <c r="G15" s="25" t="s">
        <v>53</v>
      </c>
      <c r="H15" s="26" t="s">
        <v>54</v>
      </c>
      <c r="I15" s="26" t="s">
        <v>120</v>
      </c>
      <c r="J15" s="36">
        <v>2</v>
      </c>
      <c r="K15" s="28">
        <v>46055</v>
      </c>
      <c r="L15" s="28">
        <v>46235</v>
      </c>
      <c r="M15" s="29">
        <v>6</v>
      </c>
      <c r="N15" s="29">
        <v>0</v>
      </c>
      <c r="O15" s="31">
        <v>3553123</v>
      </c>
      <c r="P15" s="32">
        <f>ROUND(((O15*M15)+(O15/30)*N15),0)</f>
        <v>21318738</v>
      </c>
      <c r="Q15" s="32">
        <f>+P15*J15</f>
        <v>42637476</v>
      </c>
      <c r="R15" s="33">
        <v>0</v>
      </c>
      <c r="S15" s="33">
        <f>Q15-R15</f>
        <v>42637476</v>
      </c>
    </row>
    <row r="16" spans="1:21" ht="105.75" customHeight="1" x14ac:dyDescent="0.25">
      <c r="A16" s="42" t="s">
        <v>142</v>
      </c>
      <c r="B16" s="12" t="s">
        <v>100</v>
      </c>
      <c r="C16" s="30">
        <v>8</v>
      </c>
      <c r="D16" s="23" t="s">
        <v>19</v>
      </c>
      <c r="E16" s="34" t="s">
        <v>57</v>
      </c>
      <c r="F16" s="23" t="s">
        <v>58</v>
      </c>
      <c r="G16" s="25" t="s">
        <v>59</v>
      </c>
      <c r="H16" s="26" t="s">
        <v>60</v>
      </c>
      <c r="I16" s="26" t="s">
        <v>121</v>
      </c>
      <c r="J16" s="36">
        <v>3</v>
      </c>
      <c r="K16" s="28">
        <v>46048</v>
      </c>
      <c r="L16" s="28">
        <v>46371</v>
      </c>
      <c r="M16" s="29">
        <v>9</v>
      </c>
      <c r="N16" s="29">
        <v>14</v>
      </c>
      <c r="O16" s="31">
        <v>4737497</v>
      </c>
      <c r="P16" s="32">
        <f>ROUND(((O16*M16)+(O16/30)*N16),0)</f>
        <v>44848305</v>
      </c>
      <c r="Q16" s="32">
        <f>+P16*J16</f>
        <v>134544915</v>
      </c>
      <c r="R16" s="33">
        <v>0</v>
      </c>
      <c r="S16" s="33">
        <f>Q16-R16</f>
        <v>134544915</v>
      </c>
    </row>
    <row r="17" spans="1:20" ht="105.75" customHeight="1" x14ac:dyDescent="0.25">
      <c r="A17" s="42" t="s">
        <v>143</v>
      </c>
      <c r="B17" s="12" t="s">
        <v>101</v>
      </c>
      <c r="C17" s="30">
        <v>8</v>
      </c>
      <c r="D17" s="23" t="s">
        <v>19</v>
      </c>
      <c r="E17" s="34" t="s">
        <v>57</v>
      </c>
      <c r="F17" s="23" t="s">
        <v>58</v>
      </c>
      <c r="G17" s="25" t="s">
        <v>59</v>
      </c>
      <c r="H17" s="26" t="s">
        <v>60</v>
      </c>
      <c r="I17" s="26" t="s">
        <v>122</v>
      </c>
      <c r="J17" s="36">
        <v>3</v>
      </c>
      <c r="K17" s="28">
        <v>46086</v>
      </c>
      <c r="L17" s="28">
        <v>46371</v>
      </c>
      <c r="M17" s="29">
        <v>9</v>
      </c>
      <c r="N17" s="29">
        <v>11</v>
      </c>
      <c r="O17" s="31">
        <v>3553123</v>
      </c>
      <c r="P17" s="32">
        <f>ROUND(((O17*M17)+(O17/30)*N17),0)</f>
        <v>33280919</v>
      </c>
      <c r="Q17" s="32">
        <f>+P17*J17</f>
        <v>99842757</v>
      </c>
      <c r="R17" s="33">
        <v>0</v>
      </c>
      <c r="S17" s="33">
        <f>Q17-R17</f>
        <v>99842757</v>
      </c>
    </row>
    <row r="18" spans="1:20" ht="105.75" customHeight="1" x14ac:dyDescent="0.25">
      <c r="A18" s="42" t="s">
        <v>144</v>
      </c>
      <c r="B18" s="13" t="s">
        <v>93</v>
      </c>
      <c r="C18" s="22">
        <v>9</v>
      </c>
      <c r="D18" s="23" t="s">
        <v>61</v>
      </c>
      <c r="E18" s="34" t="s">
        <v>51</v>
      </c>
      <c r="F18" s="23" t="s">
        <v>62</v>
      </c>
      <c r="G18" s="25" t="s">
        <v>63</v>
      </c>
      <c r="H18" s="26" t="s">
        <v>64</v>
      </c>
      <c r="I18" s="26" t="s">
        <v>123</v>
      </c>
      <c r="J18" s="36">
        <v>2</v>
      </c>
      <c r="K18" s="28">
        <v>46055</v>
      </c>
      <c r="L18" s="28">
        <v>46309</v>
      </c>
      <c r="M18" s="29">
        <v>9</v>
      </c>
      <c r="N18" s="29">
        <v>14</v>
      </c>
      <c r="O18" s="31">
        <v>4737497</v>
      </c>
      <c r="P18" s="32">
        <f>ROUND(((O18*M18)+(O18/30)*N18),0)</f>
        <v>44848305</v>
      </c>
      <c r="Q18" s="32">
        <f>+P18*J18</f>
        <v>89696610</v>
      </c>
      <c r="R18" s="33">
        <v>0</v>
      </c>
      <c r="S18" s="33">
        <f>Q18-R18</f>
        <v>89696610</v>
      </c>
    </row>
    <row r="19" spans="1:20" ht="105.75" customHeight="1" x14ac:dyDescent="0.25">
      <c r="A19" s="42" t="s">
        <v>145</v>
      </c>
      <c r="B19" s="13" t="s">
        <v>102</v>
      </c>
      <c r="C19" s="22">
        <v>9</v>
      </c>
      <c r="D19" s="23" t="s">
        <v>61</v>
      </c>
      <c r="E19" s="34" t="s">
        <v>51</v>
      </c>
      <c r="F19" s="23" t="s">
        <v>62</v>
      </c>
      <c r="G19" s="25" t="s">
        <v>63</v>
      </c>
      <c r="H19" s="26" t="s">
        <v>64</v>
      </c>
      <c r="I19" s="26" t="s">
        <v>124</v>
      </c>
      <c r="J19" s="36">
        <v>1</v>
      </c>
      <c r="K19" s="28">
        <v>46086</v>
      </c>
      <c r="L19" s="28">
        <v>46266</v>
      </c>
      <c r="M19" s="29">
        <v>6</v>
      </c>
      <c r="N19" s="29">
        <v>0</v>
      </c>
      <c r="O19" s="31">
        <v>4737497</v>
      </c>
      <c r="P19" s="32">
        <f>ROUND(((O19*M19)+(O19/30)*N19),0)</f>
        <v>28424982</v>
      </c>
      <c r="Q19" s="32">
        <f>+P19*J19</f>
        <v>28424982</v>
      </c>
      <c r="R19" s="33">
        <v>0</v>
      </c>
      <c r="S19" s="33">
        <f>Q19-R19</f>
        <v>28424982</v>
      </c>
    </row>
    <row r="20" spans="1:20" ht="105.75" customHeight="1" x14ac:dyDescent="0.25">
      <c r="A20" s="42" t="s">
        <v>146</v>
      </c>
      <c r="B20" s="13" t="s">
        <v>103</v>
      </c>
      <c r="C20" s="22">
        <v>10</v>
      </c>
      <c r="D20" s="23" t="s">
        <v>65</v>
      </c>
      <c r="E20" s="23" t="s">
        <v>66</v>
      </c>
      <c r="F20" s="23" t="s">
        <v>67</v>
      </c>
      <c r="G20" s="25" t="s">
        <v>68</v>
      </c>
      <c r="H20" s="26" t="s">
        <v>69</v>
      </c>
      <c r="I20" s="26" t="s">
        <v>125</v>
      </c>
      <c r="J20" s="36">
        <v>10</v>
      </c>
      <c r="K20" s="28">
        <v>46055</v>
      </c>
      <c r="L20" s="28">
        <v>46309</v>
      </c>
      <c r="M20" s="29">
        <v>8</v>
      </c>
      <c r="N20" s="29">
        <v>14</v>
      </c>
      <c r="O20" s="31">
        <v>3553123</v>
      </c>
      <c r="P20" s="32">
        <f>ROUND(((O20*M20)+(O20/30)*N20),0)</f>
        <v>30083108</v>
      </c>
      <c r="Q20" s="32">
        <f>+P20*J20</f>
        <v>300831080</v>
      </c>
      <c r="R20" s="33">
        <v>0</v>
      </c>
      <c r="S20" s="33">
        <f>Q20-R20</f>
        <v>300831080</v>
      </c>
    </row>
    <row r="21" spans="1:20" ht="105.75" customHeight="1" x14ac:dyDescent="0.25">
      <c r="A21" s="42" t="s">
        <v>147</v>
      </c>
      <c r="B21" s="13" t="s">
        <v>104</v>
      </c>
      <c r="C21" s="30">
        <v>11</v>
      </c>
      <c r="D21" s="23" t="s">
        <v>70</v>
      </c>
      <c r="E21" s="34" t="s">
        <v>71</v>
      </c>
      <c r="F21" s="23" t="s">
        <v>72</v>
      </c>
      <c r="G21" s="38" t="s">
        <v>73</v>
      </c>
      <c r="H21" s="39" t="s">
        <v>74</v>
      </c>
      <c r="I21" s="39" t="s">
        <v>126</v>
      </c>
      <c r="J21" s="36">
        <v>3</v>
      </c>
      <c r="K21" s="28">
        <v>46048</v>
      </c>
      <c r="L21" s="28">
        <v>46309</v>
      </c>
      <c r="M21" s="29">
        <v>8</v>
      </c>
      <c r="N21" s="29">
        <v>14</v>
      </c>
      <c r="O21" s="31">
        <v>3553123</v>
      </c>
      <c r="P21" s="32">
        <f>ROUND(((O21*M21)+(O21/30)*N21),0)</f>
        <v>30083108</v>
      </c>
      <c r="Q21" s="32">
        <f>+P21*J21</f>
        <v>90249324</v>
      </c>
      <c r="R21" s="33"/>
      <c r="S21" s="33">
        <f>Q21-R21</f>
        <v>90249324</v>
      </c>
      <c r="T21" s="3" t="s">
        <v>78</v>
      </c>
    </row>
    <row r="22" spans="1:20" ht="105.75" customHeight="1" x14ac:dyDescent="0.25">
      <c r="A22" s="42" t="s">
        <v>148</v>
      </c>
      <c r="B22" s="13" t="s">
        <v>105</v>
      </c>
      <c r="C22" s="22">
        <v>12</v>
      </c>
      <c r="D22" s="23" t="s">
        <v>70</v>
      </c>
      <c r="E22" s="34" t="s">
        <v>75</v>
      </c>
      <c r="F22" s="23" t="s">
        <v>76</v>
      </c>
      <c r="G22" s="25" t="s">
        <v>77</v>
      </c>
      <c r="H22" s="39" t="s">
        <v>74</v>
      </c>
      <c r="I22" s="39" t="s">
        <v>127</v>
      </c>
      <c r="J22" s="36">
        <v>2</v>
      </c>
      <c r="K22" s="28">
        <v>46055</v>
      </c>
      <c r="L22" s="28">
        <v>46371</v>
      </c>
      <c r="M22" s="29">
        <v>9</v>
      </c>
      <c r="N22" s="29">
        <v>14</v>
      </c>
      <c r="O22" s="31">
        <v>4737497</v>
      </c>
      <c r="P22" s="32">
        <f>ROUND(((O22*M22)+(O22/30)*N22),0)</f>
        <v>44848305</v>
      </c>
      <c r="Q22" s="32">
        <f>+P22*J22</f>
        <v>89696610</v>
      </c>
      <c r="R22" s="33"/>
      <c r="S22" s="33">
        <f>Q22-R22</f>
        <v>89696610</v>
      </c>
    </row>
    <row r="23" spans="1:20" ht="87.75" customHeight="1" x14ac:dyDescent="0.25">
      <c r="A23" s="42" t="s">
        <v>149</v>
      </c>
      <c r="B23" s="13" t="s">
        <v>106</v>
      </c>
      <c r="C23" s="22">
        <v>12</v>
      </c>
      <c r="D23" s="23" t="s">
        <v>70</v>
      </c>
      <c r="E23" s="34" t="s">
        <v>75</v>
      </c>
      <c r="F23" s="23" t="s">
        <v>76</v>
      </c>
      <c r="G23" s="25" t="s">
        <v>77</v>
      </c>
      <c r="H23" s="39" t="s">
        <v>74</v>
      </c>
      <c r="I23" s="39" t="s">
        <v>128</v>
      </c>
      <c r="J23" s="36">
        <v>1</v>
      </c>
      <c r="K23" s="28">
        <v>46086</v>
      </c>
      <c r="L23" s="28">
        <v>46371</v>
      </c>
      <c r="M23" s="29">
        <v>6</v>
      </c>
      <c r="N23" s="29">
        <v>0</v>
      </c>
      <c r="O23" s="31">
        <v>3553123</v>
      </c>
      <c r="P23" s="32">
        <f>ROUND(((O23*M23)+(O23/30)*N23),0)</f>
        <v>21318738</v>
      </c>
      <c r="Q23" s="32">
        <f>+P23*J23</f>
        <v>21318738</v>
      </c>
      <c r="R23" s="33"/>
      <c r="S23" s="33">
        <f>Q23-R23</f>
        <v>21318738</v>
      </c>
    </row>
    <row r="24" spans="1:20" ht="87.75" customHeight="1" x14ac:dyDescent="0.25">
      <c r="A24" s="42" t="s">
        <v>150</v>
      </c>
      <c r="B24" s="13" t="s">
        <v>107</v>
      </c>
      <c r="C24" s="22">
        <v>13</v>
      </c>
      <c r="D24" s="23" t="s">
        <v>70</v>
      </c>
      <c r="E24" s="25" t="s">
        <v>79</v>
      </c>
      <c r="F24" s="25" t="s">
        <v>80</v>
      </c>
      <c r="G24" s="38" t="s">
        <v>81</v>
      </c>
      <c r="H24" s="26" t="s">
        <v>74</v>
      </c>
      <c r="I24" s="26" t="s">
        <v>129</v>
      </c>
      <c r="J24" s="36">
        <v>1</v>
      </c>
      <c r="K24" s="28">
        <v>46055</v>
      </c>
      <c r="L24" s="28">
        <v>46371</v>
      </c>
      <c r="M24" s="29">
        <v>9</v>
      </c>
      <c r="N24" s="29">
        <v>14</v>
      </c>
      <c r="O24" s="31">
        <v>4737497</v>
      </c>
      <c r="P24" s="32">
        <f>ROUND(((O24*M24)+(O24/30)*N24),0)</f>
        <v>44848305</v>
      </c>
      <c r="Q24" s="32">
        <f>+P24*J24</f>
        <v>44848305</v>
      </c>
      <c r="R24" s="33"/>
      <c r="S24" s="33">
        <f>Q24-R24</f>
        <v>44848305</v>
      </c>
    </row>
    <row r="25" spans="1:20" ht="135" x14ac:dyDescent="0.25">
      <c r="A25" s="42" t="s">
        <v>151</v>
      </c>
      <c r="B25" s="13" t="s">
        <v>108</v>
      </c>
      <c r="C25" s="22">
        <v>14</v>
      </c>
      <c r="D25" s="23" t="s">
        <v>82</v>
      </c>
      <c r="E25" s="25" t="s">
        <v>83</v>
      </c>
      <c r="F25" s="25" t="s">
        <v>130</v>
      </c>
      <c r="G25" s="38" t="s">
        <v>84</v>
      </c>
      <c r="H25" s="26" t="s">
        <v>85</v>
      </c>
      <c r="I25" s="26" t="s">
        <v>131</v>
      </c>
      <c r="J25" s="36">
        <v>1</v>
      </c>
      <c r="K25" s="28">
        <v>46055</v>
      </c>
      <c r="L25" s="28">
        <v>46279</v>
      </c>
      <c r="M25" s="29">
        <v>6</v>
      </c>
      <c r="N25" s="29">
        <v>0</v>
      </c>
      <c r="O25" s="31">
        <v>4737497</v>
      </c>
      <c r="P25" s="32">
        <f>ROUND(((O25*M25)+(O25/30)*N25),0)</f>
        <v>28424982</v>
      </c>
      <c r="Q25" s="32">
        <f>+P25*J25</f>
        <v>28424982</v>
      </c>
      <c r="R25" s="33"/>
      <c r="S25" s="33">
        <f>Q25-R25</f>
        <v>28424982</v>
      </c>
    </row>
    <row r="26" spans="1:20" x14ac:dyDescent="0.25">
      <c r="C26" s="41"/>
      <c r="D26" s="4"/>
      <c r="E26" s="40"/>
      <c r="F26" s="4"/>
      <c r="G26" s="4"/>
      <c r="H26" s="5"/>
      <c r="I26" s="5"/>
      <c r="J26" s="6">
        <f>SUM(J4:J24)</f>
        <v>53</v>
      </c>
      <c r="K26" s="7"/>
      <c r="L26" s="7"/>
      <c r="M26" s="7"/>
      <c r="N26" s="7"/>
      <c r="O26" s="7"/>
      <c r="P26" s="7"/>
      <c r="Q26" s="7"/>
      <c r="R26" s="7"/>
      <c r="S26" s="8">
        <f>SUM(S4:S25)</f>
        <v>2092828828</v>
      </c>
    </row>
    <row r="39" spans="1:1" x14ac:dyDescent="0.25">
      <c r="A39" s="42" t="s">
        <v>135</v>
      </c>
    </row>
    <row r="40" spans="1:1" x14ac:dyDescent="0.25">
      <c r="A40" s="42" t="s">
        <v>136</v>
      </c>
    </row>
    <row r="41" spans="1:1" x14ac:dyDescent="0.25">
      <c r="A41" s="42" t="s">
        <v>87</v>
      </c>
    </row>
    <row r="42" spans="1:1" x14ac:dyDescent="0.25">
      <c r="A42" s="42" t="s">
        <v>137</v>
      </c>
    </row>
    <row r="43" spans="1:1" x14ac:dyDescent="0.25">
      <c r="A43" s="42" t="s">
        <v>138</v>
      </c>
    </row>
    <row r="44" spans="1:1" x14ac:dyDescent="0.25">
      <c r="A44" s="42" t="s">
        <v>139</v>
      </c>
    </row>
    <row r="45" spans="1:1" x14ac:dyDescent="0.25">
      <c r="A45" s="42" t="s">
        <v>140</v>
      </c>
    </row>
    <row r="46" spans="1:1" x14ac:dyDescent="0.25">
      <c r="A46" s="42" t="s">
        <v>141</v>
      </c>
    </row>
    <row r="47" spans="1:1" x14ac:dyDescent="0.25">
      <c r="A47" s="42" t="s">
        <v>142</v>
      </c>
    </row>
    <row r="48" spans="1:1" x14ac:dyDescent="0.25">
      <c r="A48" s="42" t="s">
        <v>143</v>
      </c>
    </row>
    <row r="49" spans="1:1" x14ac:dyDescent="0.25">
      <c r="A49" s="42" t="s">
        <v>144</v>
      </c>
    </row>
    <row r="50" spans="1:1" x14ac:dyDescent="0.25">
      <c r="A50" s="42" t="s">
        <v>145</v>
      </c>
    </row>
    <row r="51" spans="1:1" x14ac:dyDescent="0.25">
      <c r="A51" s="42" t="s">
        <v>146</v>
      </c>
    </row>
    <row r="52" spans="1:1" x14ac:dyDescent="0.25">
      <c r="A52" s="42" t="s">
        <v>147</v>
      </c>
    </row>
    <row r="53" spans="1:1" x14ac:dyDescent="0.25">
      <c r="A53" s="42" t="s">
        <v>148</v>
      </c>
    </row>
    <row r="54" spans="1:1" x14ac:dyDescent="0.25">
      <c r="A54" s="42" t="s">
        <v>149</v>
      </c>
    </row>
    <row r="55" spans="1:1" x14ac:dyDescent="0.25">
      <c r="A55" s="42" t="s">
        <v>150</v>
      </c>
    </row>
    <row r="56" spans="1:1" x14ac:dyDescent="0.25">
      <c r="A56" s="42" t="s">
        <v>151</v>
      </c>
    </row>
    <row r="57" spans="1:1" x14ac:dyDescent="0.25">
      <c r="A57" s="42" t="s">
        <v>152</v>
      </c>
    </row>
  </sheetData>
  <autoFilter ref="L2:M25" xr:uid="{363175C8-8B04-44E8-B2BA-C4B320CB9D81}"/>
  <mergeCells count="20">
    <mergeCell ref="N2:N3"/>
    <mergeCell ref="A1:A3"/>
    <mergeCell ref="A7:A8"/>
    <mergeCell ref="B1:B3"/>
    <mergeCell ref="B7:B8"/>
    <mergeCell ref="J1:J3"/>
    <mergeCell ref="M2:M3"/>
    <mergeCell ref="O1:O3"/>
    <mergeCell ref="P1:P3"/>
    <mergeCell ref="Q1:Q3"/>
    <mergeCell ref="R1:R3"/>
    <mergeCell ref="S1:S3"/>
    <mergeCell ref="C1:C3"/>
    <mergeCell ref="D1:D3"/>
    <mergeCell ref="E1:E3"/>
    <mergeCell ref="F1:F3"/>
    <mergeCell ref="G1:G3"/>
    <mergeCell ref="H1:H3"/>
    <mergeCell ref="K1:L1"/>
    <mergeCell ref="M1:N1"/>
  </mergeCells>
  <phoneticPr fontId="13" type="noConversion"/>
  <dataValidations count="3">
    <dataValidation type="date" allowBlank="1" promptTitle="Error " prompt="Las Fechas deben estar entre el 22 de enero y el 20 diciembre de 2024" sqref="K1:K1048576" xr:uid="{E5BF67CF-C3E2-43D3-94C3-6B3433B03A56}">
      <formula1>45313</formula1>
      <formula2>45646</formula2>
    </dataValidation>
    <dataValidation type="whole" allowBlank="1" showInputMessage="1" showErrorMessage="1" sqref="J4:J25" xr:uid="{7E4CED3B-49F7-4815-AC0B-6958C54E96B8}">
      <formula1>0</formula1>
      <formula2>500</formula2>
    </dataValidation>
    <dataValidation type="list" allowBlank="1" showInputMessage="1" showErrorMessage="1" sqref="E4:E11 F12 E13:E25" xr:uid="{70920E27-36FC-4119-9440-C2EB09B7A307}">
      <formula1>INDIRECT(#REF!)</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Titulada Virtual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 user</dc:creator>
  <cp:lastModifiedBy>John Harold Goenaga Barrios</cp:lastModifiedBy>
  <dcterms:created xsi:type="dcterms:W3CDTF">2026-01-09T15:42:16Z</dcterms:created>
  <dcterms:modified xsi:type="dcterms:W3CDTF">2026-01-15T20:38:06Z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2026-01-09T15:42:31Z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4f18cd4f-b092-40a9-8667-e8701f24102d</vt:lpwstr>
  </property>
  <property fmtid="{D5CDD505-2E9C-101B-9397-08002B2CF9AE}" pid="8" name="MSIP_Label_fc111285-cafa-4fc9-8a9a-bd902089b24f_ContentBits">
    <vt:lpwstr>0</vt:lpwstr>
  </property>
</Properties>
</file>