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Usuarios\hernando.carrera.DN0BOG01\Desktop\HERNANDO\2026\CONTRATOS\FGN-RNOCC-CD-0002-2026 - SCALA\DOCUMENTOS ADJUDICACION\"/>
    </mc:Choice>
  </mc:AlternateContent>
  <bookViews>
    <workbookView xWindow="0" yWindow="0" windowWidth="28800" windowHeight="12435"/>
  </bookViews>
  <sheets>
    <sheet name="NOVA" sheetId="14" r:id="rId1"/>
  </sheets>
  <calcPr calcId="152511"/>
</workbook>
</file>

<file path=xl/calcChain.xml><?xml version="1.0" encoding="utf-8"?>
<calcChain xmlns="http://schemas.openxmlformats.org/spreadsheetml/2006/main">
  <c r="P18" i="14" l="1"/>
  <c r="P20" i="14" l="1"/>
  <c r="Q18" i="14" l="1"/>
  <c r="R18" i="14" s="1"/>
  <c r="S18" i="14" s="1"/>
  <c r="Q16" i="14"/>
  <c r="R16" i="14" s="1"/>
  <c r="S16" i="14" s="1"/>
  <c r="Q20" i="14"/>
  <c r="R20" i="14" s="1"/>
  <c r="S20" i="14" s="1"/>
  <c r="Q15" i="14"/>
  <c r="R15" i="14" s="1"/>
  <c r="S15" i="14" s="1"/>
  <c r="S21" i="14" l="1"/>
</calcChain>
</file>

<file path=xl/sharedStrings.xml><?xml version="1.0" encoding="utf-8"?>
<sst xmlns="http://schemas.openxmlformats.org/spreadsheetml/2006/main" count="42" uniqueCount="37">
  <si>
    <t>costo total</t>
  </si>
  <si>
    <t>TOTAL</t>
  </si>
  <si>
    <t>Numero de Paradas [un]</t>
  </si>
  <si>
    <t>Capacidad [kg]</t>
  </si>
  <si>
    <t>MANTENIMIENTO PREVENTIVO Y CORRECTIVO DE ASCENSORES NOVA</t>
  </si>
  <si>
    <r>
      <t xml:space="preserve">MANTENIMIENTO PREVENTIVOS MENSUAL </t>
    </r>
    <r>
      <rPr>
        <sz val="12"/>
        <color rgb="FF000000"/>
        <rFont val="Arial"/>
        <family val="2"/>
      </rPr>
      <t>el cual incluye un mantenimiento completo de todas sus partes moviles y atencion de llamadas de emergencia y desvare que sean necesarios durante el mes  en horario (06 am hasta 20 pm) de lunes a viernes incluye repuestos menores</t>
    </r>
  </si>
  <si>
    <t xml:space="preserve">Cantidad de Mantenimientos </t>
  </si>
  <si>
    <t>Unidad</t>
  </si>
  <si>
    <t>Nombre o Razon Social</t>
  </si>
  <si>
    <t>C.c y/o Nit</t>
  </si>
  <si>
    <t>Representante Legal</t>
  </si>
  <si>
    <t>Cedula</t>
  </si>
  <si>
    <t>Telefono</t>
  </si>
  <si>
    <t>Direccion</t>
  </si>
  <si>
    <t>Correo electronico</t>
  </si>
  <si>
    <t>Fecha de Diligenciamiento</t>
  </si>
  <si>
    <t>OBJETO CONTRACTUAL</t>
  </si>
  <si>
    <t>Iva [19%]</t>
  </si>
  <si>
    <t xml:space="preserve"> CUADRO PARA PRESENTAR OFERTA ECONOMICA </t>
  </si>
  <si>
    <r>
      <t xml:space="preserve">Ascensor 01 Sede Principal </t>
    </r>
    <r>
      <rPr>
        <b/>
        <sz val="10"/>
        <rFont val="Arial"/>
        <family val="2"/>
      </rPr>
      <t>(</t>
    </r>
    <r>
      <rPr>
        <sz val="10"/>
        <rFont val="Arial"/>
        <family val="2"/>
      </rPr>
      <t xml:space="preserve">Bloque </t>
    </r>
    <r>
      <rPr>
        <b/>
        <sz val="10"/>
        <rFont val="Arial"/>
        <family val="2"/>
      </rPr>
      <t>CAF)</t>
    </r>
    <r>
      <rPr>
        <sz val="10"/>
        <rFont val="Arial"/>
        <family val="2"/>
      </rPr>
      <t xml:space="preserve"> - Carrera 64C # 67-300 Sector Caribe</t>
    </r>
  </si>
  <si>
    <r>
      <t xml:space="preserve">Ascensor 02 Sede Principal </t>
    </r>
    <r>
      <rPr>
        <b/>
        <sz val="10"/>
        <rFont val="Arial"/>
        <family val="2"/>
      </rPr>
      <t>(</t>
    </r>
    <r>
      <rPr>
        <sz val="10"/>
        <rFont val="Arial"/>
        <family val="2"/>
      </rPr>
      <t xml:space="preserve">bloque </t>
    </r>
    <r>
      <rPr>
        <b/>
        <sz val="10"/>
        <rFont val="Arial"/>
        <family val="2"/>
      </rPr>
      <t xml:space="preserve">CAF) - </t>
    </r>
    <r>
      <rPr>
        <sz val="10"/>
        <rFont val="Arial"/>
        <family val="2"/>
      </rPr>
      <t>Carrera 64C # 67-300 Sector Caribe</t>
    </r>
  </si>
  <si>
    <t>N/A</t>
  </si>
  <si>
    <t>Costo Directo</t>
  </si>
  <si>
    <t>Costo Total</t>
  </si>
  <si>
    <t>Bolsa de repuesto</t>
  </si>
  <si>
    <t>SCALA ASCENSORES S.A.S.</t>
  </si>
  <si>
    <t>900.132.012-1</t>
  </si>
  <si>
    <t>Veronica Cañon Garay</t>
  </si>
  <si>
    <t>300 677 5217 /  314 461 7367</t>
  </si>
  <si>
    <t>comercial5@scalaelevadores.com</t>
  </si>
  <si>
    <t>Carrera 5 No. 9-26Sur Proyecto Sabana Park Torre 1 Piso 4</t>
  </si>
  <si>
    <t>CERTIFICACION</t>
  </si>
  <si>
    <t>BOLSA DE REPUESTOS</t>
  </si>
  <si>
    <t>Glb</t>
  </si>
  <si>
    <t>Mant.</t>
  </si>
  <si>
    <t>Proceso de Certificacion Norma Tecnica NTC-5926-1</t>
  </si>
  <si>
    <t>La Subdirección Regional de Apoyo Noroccidental de la Fiscalía General de la Nación, requiere contratar los Servicios de mantenimiento preventivo y correctivo de los ascensores marca CANNY SCALA ELEVATORS,  instalados en el Bloque en el Centro de Atención de Fiscalía (CAF) de la sede principal de la Fiscalía General de la Nación en Medellín - Antioquia, ubicado en la carrera 64c No. 67-300 sector Caribe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</si>
</sst>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 #,##0.00_-;\-&quot;$&quot;\ * #,##0.00_-;_-&quot;$&quot;\ * &quot;-&quot;??_-;_-@_-"/>
    <numFmt numFmtId="164" formatCode="_-&quot;$&quot;* #,##0.00_-;\-&quot;$&quot;* #,##0.00_-;_-&quot;$&quot;* &quot;-&quot;??_-;_-@_-"/>
    <numFmt numFmtId="165" formatCode="#&quot; Kg&quot;"/>
  </numFmts>
  <fonts count="17" x14ac:knownFonts="1">
    <font>
      <sz val="10"/>
      <name val="Arial"/>
    </font>
    <font>
      <b/>
      <sz val="12"/>
      <color theme="1"/>
      <name val="Calibri"/>
      <family val="2"/>
      <scheme val="minor"/>
    </font>
    <font>
      <sz val="8"/>
      <name val="Arial"/>
      <family val="2"/>
    </font>
    <font>
      <sz val="10"/>
      <name val="Arial"/>
      <family val="2"/>
    </font>
    <font>
      <b/>
      <sz val="10"/>
      <color rgb="FF000000"/>
      <name val="Arial"/>
      <family val="2"/>
    </font>
    <font>
      <sz val="9"/>
      <name val="Arial"/>
      <family val="2"/>
    </font>
    <font>
      <b/>
      <sz val="10"/>
      <name val="Arial"/>
      <family val="2"/>
    </font>
    <font>
      <sz val="10"/>
      <name val="Arial"/>
      <family val="2"/>
    </font>
    <font>
      <b/>
      <sz val="12"/>
      <color rgb="FF000000"/>
      <name val="Arial"/>
      <family val="2"/>
    </font>
    <font>
      <b/>
      <sz val="16"/>
      <color theme="1"/>
      <name val="Calibri"/>
      <family val="2"/>
      <scheme val="minor"/>
    </font>
    <font>
      <sz val="12"/>
      <color rgb="FF000000"/>
      <name val="Arial"/>
      <family val="2"/>
    </font>
    <font>
      <b/>
      <sz val="8"/>
      <name val="Arial"/>
      <family val="2"/>
    </font>
    <font>
      <sz val="12"/>
      <name val="Arial"/>
      <family val="2"/>
    </font>
    <font>
      <b/>
      <sz val="12"/>
      <name val="Arial"/>
      <family val="2"/>
    </font>
    <font>
      <b/>
      <sz val="14"/>
      <name val="Arial"/>
      <family val="2"/>
    </font>
    <font>
      <b/>
      <sz val="26"/>
      <color theme="1"/>
      <name val="Calibri"/>
      <family val="2"/>
      <scheme val="minor"/>
    </font>
    <font>
      <sz val="11.5"/>
      <name val="Arial"/>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4" tint="0.79998168889431442"/>
        <bgColor indexed="64"/>
      </patternFill>
    </fill>
  </fills>
  <borders count="40">
    <border>
      <left/>
      <right/>
      <top/>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diagonal/>
    </border>
    <border>
      <left/>
      <right style="medium">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right/>
      <top style="medium">
        <color indexed="64"/>
      </top>
      <bottom style="double">
        <color indexed="64"/>
      </bottom>
      <diagonal/>
    </border>
    <border>
      <left style="medium">
        <color indexed="64"/>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medium">
        <color indexed="64"/>
      </right>
      <top/>
      <bottom style="double">
        <color indexed="64"/>
      </bottom>
      <diagonal/>
    </border>
    <border>
      <left style="medium">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3">
    <xf numFmtId="0" fontId="0" fillId="0" borderId="0"/>
    <xf numFmtId="164" fontId="7" fillId="0" borderId="0" applyFont="0" applyFill="0" applyBorder="0" applyAlignment="0" applyProtection="0"/>
    <xf numFmtId="164" fontId="3" fillId="0" borderId="0" applyFont="0" applyFill="0" applyBorder="0" applyAlignment="0" applyProtection="0"/>
  </cellStyleXfs>
  <cellXfs count="81">
    <xf numFmtId="0" fontId="0" fillId="0" borderId="0" xfId="0"/>
    <xf numFmtId="0" fontId="0" fillId="2" borderId="0" xfId="0" applyFill="1"/>
    <xf numFmtId="164" fontId="3" fillId="2" borderId="2" xfId="1" applyFont="1" applyFill="1" applyBorder="1" applyAlignment="1">
      <alignment horizontal="center" vertical="center"/>
    </xf>
    <xf numFmtId="0" fontId="1" fillId="2" borderId="3" xfId="0" applyFont="1" applyFill="1" applyBorder="1" applyAlignment="1">
      <alignment horizontal="center"/>
    </xf>
    <xf numFmtId="0" fontId="2" fillId="2" borderId="0" xfId="0" applyFont="1" applyFill="1" applyBorder="1" applyAlignment="1">
      <alignment vertical="center"/>
    </xf>
    <xf numFmtId="0" fontId="2" fillId="2" borderId="11" xfId="0" applyFont="1" applyFill="1" applyBorder="1" applyAlignment="1">
      <alignment vertical="center"/>
    </xf>
    <xf numFmtId="0" fontId="2" fillId="2" borderId="14" xfId="0" applyFont="1" applyFill="1" applyBorder="1" applyAlignment="1">
      <alignment vertical="center"/>
    </xf>
    <xf numFmtId="0" fontId="2" fillId="2" borderId="17" xfId="0" applyFont="1" applyFill="1" applyBorder="1" applyAlignment="1">
      <alignment vertical="center"/>
    </xf>
    <xf numFmtId="0" fontId="12" fillId="2" borderId="0" xfId="0" applyFont="1" applyFill="1" applyBorder="1" applyAlignment="1">
      <alignment vertical="top" wrapText="1"/>
    </xf>
    <xf numFmtId="0" fontId="13" fillId="3" borderId="5" xfId="0" applyFont="1" applyFill="1" applyBorder="1"/>
    <xf numFmtId="164" fontId="13" fillId="3" borderId="6" xfId="0" applyNumberFormat="1" applyFont="1" applyFill="1" applyBorder="1"/>
    <xf numFmtId="0" fontId="5" fillId="2" borderId="16" xfId="0" applyFont="1" applyFill="1" applyBorder="1" applyAlignment="1">
      <alignment horizontal="center" vertical="center"/>
    </xf>
    <xf numFmtId="0" fontId="3" fillId="2" borderId="18" xfId="0" applyFont="1" applyFill="1" applyBorder="1" applyAlignment="1">
      <alignment horizontal="center" vertical="center" wrapText="1"/>
    </xf>
    <xf numFmtId="0" fontId="3" fillId="2" borderId="9" xfId="0" applyFont="1" applyFill="1" applyBorder="1" applyAlignment="1">
      <alignment horizontal="center" vertical="center" wrapText="1"/>
    </xf>
    <xf numFmtId="165" fontId="3" fillId="2" borderId="9" xfId="0" applyNumberFormat="1" applyFont="1" applyFill="1" applyBorder="1" applyAlignment="1">
      <alignment horizontal="center" vertical="center"/>
    </xf>
    <xf numFmtId="164" fontId="3" fillId="4" borderId="18" xfId="1" applyFont="1" applyFill="1" applyBorder="1" applyAlignment="1">
      <alignment horizontal="center" vertical="center"/>
    </xf>
    <xf numFmtId="164" fontId="3" fillId="2" borderId="18" xfId="1" applyFont="1" applyFill="1" applyBorder="1" applyAlignment="1">
      <alignment horizontal="center" vertical="center"/>
    </xf>
    <xf numFmtId="164" fontId="3" fillId="2" borderId="9" xfId="1" applyFont="1" applyFill="1" applyBorder="1" applyAlignment="1">
      <alignment horizontal="center" vertical="center"/>
    </xf>
    <xf numFmtId="164" fontId="3" fillId="2" borderId="10" xfId="1" applyFont="1" applyFill="1" applyBorder="1" applyAlignment="1">
      <alignment horizontal="center" vertical="center"/>
    </xf>
    <xf numFmtId="0" fontId="4" fillId="3" borderId="24" xfId="0" applyFont="1" applyFill="1" applyBorder="1" applyAlignment="1">
      <alignment horizontal="center" vertical="center" wrapText="1"/>
    </xf>
    <xf numFmtId="0" fontId="4" fillId="3" borderId="25" xfId="0" applyFont="1" applyFill="1" applyBorder="1" applyAlignment="1">
      <alignment horizontal="center" vertical="center" wrapText="1"/>
    </xf>
    <xf numFmtId="164" fontId="0" fillId="2" borderId="0" xfId="0" applyNumberFormat="1" applyFill="1"/>
    <xf numFmtId="44" fontId="0" fillId="2" borderId="0" xfId="0" applyNumberFormat="1" applyFill="1"/>
    <xf numFmtId="164" fontId="0" fillId="2" borderId="0" xfId="1" applyFont="1" applyFill="1"/>
    <xf numFmtId="0" fontId="5" fillId="2" borderId="5" xfId="0" applyFont="1" applyFill="1" applyBorder="1" applyAlignment="1">
      <alignment horizontal="center" vertical="center"/>
    </xf>
    <xf numFmtId="0" fontId="3" fillId="2" borderId="31" xfId="0" applyFont="1" applyFill="1" applyBorder="1" applyAlignment="1">
      <alignment horizontal="center" vertical="center" wrapText="1"/>
    </xf>
    <xf numFmtId="165" fontId="3" fillId="2" borderId="31" xfId="0" applyNumberFormat="1" applyFont="1" applyFill="1" applyBorder="1" applyAlignment="1">
      <alignment horizontal="center" vertical="center" wrapText="1"/>
    </xf>
    <xf numFmtId="164" fontId="3" fillId="4" borderId="31" xfId="1" applyFont="1" applyFill="1" applyBorder="1" applyAlignment="1">
      <alignment horizontal="center" vertical="center"/>
    </xf>
    <xf numFmtId="164" fontId="3" fillId="2" borderId="31" xfId="1" applyFont="1" applyFill="1" applyBorder="1" applyAlignment="1">
      <alignment horizontal="center" vertical="center"/>
    </xf>
    <xf numFmtId="0" fontId="5" fillId="2" borderId="32" xfId="0" applyFont="1" applyFill="1" applyBorder="1" applyAlignment="1">
      <alignment horizontal="center" vertical="center"/>
    </xf>
    <xf numFmtId="0" fontId="3" fillId="2" borderId="36" xfId="0" applyFont="1" applyFill="1" applyBorder="1" applyAlignment="1">
      <alignment horizontal="center" vertical="center" wrapText="1"/>
    </xf>
    <xf numFmtId="165" fontId="3" fillId="2" borderId="36" xfId="0" applyNumberFormat="1" applyFont="1" applyFill="1" applyBorder="1" applyAlignment="1">
      <alignment horizontal="center" vertical="center" wrapText="1"/>
    </xf>
    <xf numFmtId="164" fontId="3" fillId="4" borderId="36" xfId="1" applyFont="1" applyFill="1" applyBorder="1" applyAlignment="1">
      <alignment horizontal="center" vertical="center"/>
    </xf>
    <xf numFmtId="164" fontId="3" fillId="2" borderId="36" xfId="1" applyFont="1" applyFill="1" applyBorder="1" applyAlignment="1">
      <alignment horizontal="center" vertical="center"/>
    </xf>
    <xf numFmtId="0" fontId="2" fillId="2" borderId="14" xfId="0" applyFont="1" applyFill="1" applyBorder="1" applyAlignment="1">
      <alignment horizontal="left" vertical="center"/>
    </xf>
    <xf numFmtId="165" fontId="3" fillId="2" borderId="9" xfId="0" applyNumberFormat="1" applyFont="1" applyFill="1" applyBorder="1" applyAlignment="1">
      <alignment horizontal="center" vertical="center" wrapText="1"/>
    </xf>
    <xf numFmtId="164" fontId="3" fillId="4" borderId="9" xfId="1" applyFont="1" applyFill="1" applyBorder="1" applyAlignment="1">
      <alignment horizontal="center" vertical="center"/>
    </xf>
    <xf numFmtId="0" fontId="6" fillId="2" borderId="0" xfId="0" applyFont="1" applyFill="1"/>
    <xf numFmtId="0" fontId="6" fillId="3" borderId="14" xfId="0" applyFont="1" applyFill="1" applyBorder="1" applyAlignment="1">
      <alignment horizontal="left" vertical="center" wrapText="1"/>
    </xf>
    <xf numFmtId="0" fontId="6" fillId="3" borderId="34" xfId="0" applyFont="1" applyFill="1" applyBorder="1" applyAlignment="1">
      <alignment horizontal="center" vertical="center" wrapText="1"/>
    </xf>
    <xf numFmtId="0" fontId="6" fillId="3" borderId="14" xfId="0" applyFont="1" applyFill="1" applyBorder="1" applyAlignment="1">
      <alignment horizontal="center" vertical="center" wrapText="1"/>
    </xf>
    <xf numFmtId="165" fontId="6" fillId="3" borderId="34" xfId="0" applyNumberFormat="1" applyFont="1" applyFill="1" applyBorder="1" applyAlignment="1">
      <alignment horizontal="center" vertical="center" wrapText="1"/>
    </xf>
    <xf numFmtId="164" fontId="6" fillId="3" borderId="34" xfId="1" applyFont="1" applyFill="1" applyBorder="1" applyAlignment="1">
      <alignment horizontal="center" vertical="center"/>
    </xf>
    <xf numFmtId="164" fontId="6" fillId="3" borderId="37" xfId="1" applyFont="1" applyFill="1" applyBorder="1" applyAlignment="1">
      <alignment horizontal="center" vertical="center"/>
    </xf>
    <xf numFmtId="165" fontId="6" fillId="3" borderId="14" xfId="0" applyNumberFormat="1" applyFont="1" applyFill="1" applyBorder="1" applyAlignment="1">
      <alignment horizontal="center" vertical="center" wrapText="1"/>
    </xf>
    <xf numFmtId="164" fontId="6" fillId="3" borderId="38" xfId="1" applyFont="1" applyFill="1" applyBorder="1" applyAlignment="1">
      <alignment horizontal="center" vertical="center"/>
    </xf>
    <xf numFmtId="0" fontId="13" fillId="3" borderId="13" xfId="0" applyFont="1" applyFill="1" applyBorder="1" applyAlignment="1">
      <alignment horizontal="left" vertical="center"/>
    </xf>
    <xf numFmtId="0" fontId="13" fillId="3" borderId="16" xfId="0" applyFont="1" applyFill="1" applyBorder="1" applyAlignment="1">
      <alignment horizontal="center" vertical="center"/>
    </xf>
    <xf numFmtId="0" fontId="13" fillId="3" borderId="20" xfId="0" applyFont="1" applyFill="1" applyBorder="1" applyAlignment="1">
      <alignment horizontal="center" vertical="center"/>
    </xf>
    <xf numFmtId="164" fontId="3" fillId="2" borderId="39" xfId="1" applyFont="1" applyFill="1" applyBorder="1" applyAlignment="1">
      <alignment horizontal="center" vertical="center"/>
    </xf>
    <xf numFmtId="0" fontId="1" fillId="2" borderId="1" xfId="0" applyFont="1" applyFill="1" applyBorder="1" applyAlignment="1">
      <alignment horizontal="center"/>
    </xf>
    <xf numFmtId="0" fontId="1" fillId="2" borderId="3" xfId="0" applyFont="1" applyFill="1" applyBorder="1" applyAlignment="1">
      <alignment horizontal="center"/>
    </xf>
    <xf numFmtId="0" fontId="15" fillId="2" borderId="1" xfId="0" applyFont="1" applyFill="1" applyBorder="1" applyAlignment="1">
      <alignment horizontal="center" vertical="center" wrapText="1"/>
    </xf>
    <xf numFmtId="0" fontId="15" fillId="2" borderId="3"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9" fillId="2" borderId="7"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12" xfId="0" applyFont="1" applyFill="1" applyBorder="1" applyAlignment="1">
      <alignment horizontal="center" vertical="center"/>
    </xf>
    <xf numFmtId="0" fontId="8" fillId="3" borderId="21" xfId="0" applyFont="1" applyFill="1" applyBorder="1" applyAlignment="1">
      <alignment vertical="center" wrapText="1"/>
    </xf>
    <xf numFmtId="0" fontId="8" fillId="3" borderId="22" xfId="0" applyFont="1" applyFill="1" applyBorder="1" applyAlignment="1">
      <alignment vertical="center" wrapText="1"/>
    </xf>
    <xf numFmtId="0" fontId="8" fillId="3" borderId="23" xfId="0" applyFont="1" applyFill="1" applyBorder="1" applyAlignment="1">
      <alignment vertical="center" wrapText="1"/>
    </xf>
    <xf numFmtId="0" fontId="3" fillId="2" borderId="13" xfId="0" applyFont="1" applyFill="1" applyBorder="1" applyAlignment="1">
      <alignment horizontal="left" vertical="center" wrapText="1"/>
    </xf>
    <xf numFmtId="0" fontId="3" fillId="2" borderId="14" xfId="0" applyFont="1" applyFill="1" applyBorder="1" applyAlignment="1">
      <alignment horizontal="left" vertical="center" wrapText="1"/>
    </xf>
    <xf numFmtId="0" fontId="3" fillId="2" borderId="15" xfId="0" applyFont="1" applyFill="1" applyBorder="1" applyAlignment="1">
      <alignment horizontal="left" vertical="center" wrapText="1"/>
    </xf>
    <xf numFmtId="0" fontId="14" fillId="2" borderId="0" xfId="0" applyFont="1" applyFill="1" applyBorder="1" applyAlignment="1">
      <alignment horizontal="center" vertical="center"/>
    </xf>
    <xf numFmtId="3" fontId="2" fillId="2" borderId="34" xfId="0" applyNumberFormat="1" applyFont="1" applyFill="1" applyBorder="1" applyAlignment="1">
      <alignment horizontal="left" vertical="center"/>
    </xf>
    <xf numFmtId="0" fontId="3" fillId="2" borderId="28" xfId="0" applyFont="1" applyFill="1" applyBorder="1" applyAlignment="1">
      <alignment horizontal="left" vertical="center" wrapText="1"/>
    </xf>
    <xf numFmtId="0" fontId="3" fillId="2" borderId="29" xfId="0" applyFont="1" applyFill="1" applyBorder="1" applyAlignment="1">
      <alignment horizontal="left" vertical="center" wrapText="1"/>
    </xf>
    <xf numFmtId="0" fontId="3" fillId="2" borderId="30" xfId="0" applyFont="1" applyFill="1" applyBorder="1" applyAlignment="1">
      <alignment horizontal="left" vertical="center" wrapText="1"/>
    </xf>
    <xf numFmtId="0" fontId="11" fillId="2" borderId="0" xfId="0" applyFont="1" applyFill="1" applyBorder="1" applyAlignment="1">
      <alignment horizontal="left" vertical="center"/>
    </xf>
    <xf numFmtId="0" fontId="6" fillId="3" borderId="26" xfId="0" applyFont="1" applyFill="1" applyBorder="1" applyAlignment="1">
      <alignment horizontal="center" vertical="center"/>
    </xf>
    <xf numFmtId="0" fontId="6" fillId="3" borderId="19" xfId="0" applyFont="1" applyFill="1" applyBorder="1" applyAlignment="1">
      <alignment horizontal="center" vertical="center"/>
    </xf>
    <xf numFmtId="0" fontId="6" fillId="3" borderId="27" xfId="0" applyFont="1" applyFill="1" applyBorder="1" applyAlignment="1">
      <alignment horizontal="center" vertical="center"/>
    </xf>
    <xf numFmtId="0" fontId="3" fillId="2" borderId="33"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2" borderId="35" xfId="0" applyFont="1" applyFill="1" applyBorder="1" applyAlignment="1">
      <alignment horizontal="left" vertical="center" wrapText="1"/>
    </xf>
    <xf numFmtId="0" fontId="13" fillId="3" borderId="33" xfId="0" applyFont="1" applyFill="1" applyBorder="1" applyAlignment="1">
      <alignment horizontal="left" vertical="center" wrapText="1"/>
    </xf>
    <xf numFmtId="0" fontId="13" fillId="3" borderId="34" xfId="0" applyFont="1" applyFill="1" applyBorder="1" applyAlignment="1">
      <alignment horizontal="left" vertical="center" wrapText="1"/>
    </xf>
    <xf numFmtId="0" fontId="16" fillId="2" borderId="0" xfId="0" applyFont="1" applyFill="1" applyBorder="1" applyAlignment="1">
      <alignment horizontal="center" vertical="top" wrapText="1"/>
    </xf>
    <xf numFmtId="0" fontId="16" fillId="2" borderId="11" xfId="0" applyFont="1" applyFill="1" applyBorder="1" applyAlignment="1">
      <alignment horizontal="center" vertical="top" wrapText="1"/>
    </xf>
    <xf numFmtId="14" fontId="2" fillId="2" borderId="34" xfId="0" applyNumberFormat="1" applyFont="1" applyFill="1" applyBorder="1" applyAlignment="1">
      <alignment horizontal="left" vertical="center"/>
    </xf>
  </cellXfs>
  <cellStyles count="3">
    <cellStyle name="Moneda" xfId="1" builtinId="4"/>
    <cellStyle name="Moneda 2" xfId="2"/>
    <cellStyle name="Normal" xfId="0" builtinId="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9525</xdr:colOff>
      <xdr:row>20</xdr:row>
      <xdr:rowOff>171450</xdr:rowOff>
    </xdr:from>
    <xdr:to>
      <xdr:col>12</xdr:col>
      <xdr:colOff>876300</xdr:colOff>
      <xdr:row>36</xdr:row>
      <xdr:rowOff>152400</xdr:rowOff>
    </xdr:to>
    <xdr:sp macro="" textlink="">
      <xdr:nvSpPr>
        <xdr:cNvPr id="3" name="Rectángulo 2"/>
        <xdr:cNvSpPr/>
      </xdr:nvSpPr>
      <xdr:spPr>
        <a:xfrm>
          <a:off x="200025" y="5210175"/>
          <a:ext cx="6343650" cy="26193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NOTA1: </a:t>
          </a:r>
          <a:r>
            <a:rPr lang="es-CO" sz="1100" baseline="0"/>
            <a:t> </a:t>
          </a:r>
          <a:r>
            <a:rPr lang="es-CO" sz="1100"/>
            <a:t>Los proponentes deben cotizar</a:t>
          </a:r>
          <a:r>
            <a:rPr lang="es-CO" sz="1100" baseline="0"/>
            <a:t> la totalidad de </a:t>
          </a:r>
          <a:r>
            <a:rPr lang="es-CO" sz="1100"/>
            <a:t>los items que</a:t>
          </a:r>
          <a:r>
            <a:rPr lang="es-CO" sz="1100" baseline="0"/>
            <a:t> </a:t>
          </a:r>
          <a:r>
            <a:rPr lang="es-CO" sz="1100"/>
            <a:t>a continuación se relacionan, SOLO</a:t>
          </a:r>
          <a:r>
            <a:rPr lang="es-CO" sz="1100" baseline="0"/>
            <a:t> DILIGENCIAR LAS CELDAS DE COLOR AZUL CON EL VALOR UNITARIO SIN INCLUIR EL IVA</a:t>
          </a:r>
          <a:r>
            <a:rPr lang="es-CO" sz="1100"/>
            <a:t>.</a:t>
          </a:r>
          <a:endParaRPr lang="es-CO" sz="1100" b="1" i="0" u="none" strike="noStrike">
            <a:solidFill>
              <a:schemeClr val="lt1"/>
            </a:solidFill>
            <a:effectLst/>
            <a:latin typeface="+mn-lt"/>
            <a:ea typeface="+mn-ea"/>
            <a:cs typeface="+mn-cs"/>
          </a:endParaRPr>
        </a:p>
        <a:p>
          <a:pPr algn="l"/>
          <a:endParaRPr lang="es-CO" sz="1100"/>
        </a:p>
        <a:p>
          <a:pPr algn="l"/>
          <a:r>
            <a:rPr lang="es-CO" sz="1100"/>
            <a:t>NOTA 2: El valor que deberá diligenciarse en la plataforma SECOP II,</a:t>
          </a:r>
          <a:r>
            <a:rPr lang="es-CO" sz="1100" baseline="0"/>
            <a:t> como propuesta economica en la </a:t>
          </a:r>
          <a:r>
            <a:rPr lang="es-CO" sz="1100"/>
            <a:t>lista de articulos, es el valor total de</a:t>
          </a:r>
          <a:r>
            <a:rPr lang="es-CO" sz="1100" baseline="0"/>
            <a:t> la presente oferta economica. Incluido IVA y todos los costos directos e indirectos a que haya lugar.</a:t>
          </a:r>
        </a:p>
        <a:p>
          <a:pPr algn="l"/>
          <a:endParaRPr lang="es-CO" sz="1100" baseline="0"/>
        </a:p>
        <a:p>
          <a:pPr marL="0" marR="0" lvl="0" indent="0" algn="l" defTabSz="914400" eaLnBrk="1" fontAlgn="auto" latinLnBrk="0" hangingPunct="1">
            <a:lnSpc>
              <a:spcPct val="100000"/>
            </a:lnSpc>
            <a:spcBef>
              <a:spcPts val="0"/>
            </a:spcBef>
            <a:spcAft>
              <a:spcPts val="0"/>
            </a:spcAft>
            <a:buClrTx/>
            <a:buSzTx/>
            <a:buFontTx/>
            <a:buNone/>
            <a:tabLst/>
            <a:defRPr/>
          </a:pPr>
          <a:r>
            <a:rPr lang="es-CO" sz="1100" baseline="0"/>
            <a:t>NOTA3: </a:t>
          </a:r>
          <a:r>
            <a:rPr lang="es-CO" sz="1100" baseline="0">
              <a:solidFill>
                <a:schemeClr val="lt1"/>
              </a:solidFill>
              <a:effectLst/>
              <a:latin typeface="+mn-lt"/>
              <a:ea typeface="+mn-ea"/>
              <a:cs typeface="+mn-cs"/>
            </a:rPr>
            <a:t>T</a:t>
          </a:r>
          <a:r>
            <a:rPr lang="es-CO" sz="1100">
              <a:solidFill>
                <a:schemeClr val="lt1"/>
              </a:solidFill>
              <a:effectLst/>
              <a:latin typeface="+mn-lt"/>
              <a:ea typeface="+mn-ea"/>
              <a:cs typeface="+mn-cs"/>
            </a:rPr>
            <a:t>ener en cuenta las causales de rechazo establecidas en la presente invitación pública: </a:t>
          </a:r>
        </a:p>
        <a:p>
          <a:pPr algn="l"/>
          <a:r>
            <a:rPr lang="es-CO" sz="1100" b="0" i="1" baseline="0"/>
            <a:t/>
          </a:r>
          <a:br>
            <a:rPr lang="es-CO" sz="1100" b="0" i="1" baseline="0"/>
          </a:br>
          <a:r>
            <a:rPr lang="es-CO" sz="1100" b="0" i="1" baseline="0"/>
            <a:t>Cuando el valor total incluido IVA de la oferta inicial de precio sea superior al presupuesto oficial estimado de acuerdo con el estudio de mercado. </a:t>
          </a:r>
          <a:br>
            <a:rPr lang="es-CO" sz="1100" b="0" i="1" baseline="0"/>
          </a:br>
          <a:endParaRPr lang="es-CO" sz="1100" b="0" i="1" baseline="0"/>
        </a:p>
        <a:p>
          <a:pPr algn="l"/>
          <a:r>
            <a:rPr lang="es-CO" sz="1100" b="0" i="1" baseline="0"/>
            <a:t>Cuando el valor unitario por ítems con IVA de la oferta inicial de precio sea superior al Estudio de Mercado </a:t>
          </a:r>
        </a:p>
        <a:p>
          <a:pPr algn="l"/>
          <a:r>
            <a:rPr lang="es-CO" sz="1100" b="0" i="1" baseline="0"/>
            <a:t>Definitivo. (CUADRO_COMPARATIVO) </a:t>
          </a:r>
        </a:p>
        <a:p>
          <a:pPr algn="l"/>
          <a:endParaRPr lang="es-CO" sz="1100" i="1"/>
        </a:p>
      </xdr:txBody>
    </xdr:sp>
    <xdr:clientData/>
  </xdr:twoCellAnchor>
  <xdr:twoCellAnchor editAs="oneCell">
    <xdr:from>
      <xdr:col>3</xdr:col>
      <xdr:colOff>19049</xdr:colOff>
      <xdr:row>1</xdr:row>
      <xdr:rowOff>52387</xdr:rowOff>
    </xdr:from>
    <xdr:to>
      <xdr:col>10</xdr:col>
      <xdr:colOff>59531</xdr:colOff>
      <xdr:row>1</xdr:row>
      <xdr:rowOff>814387</xdr:rowOff>
    </xdr:to>
    <xdr:pic>
      <xdr:nvPicPr>
        <xdr:cNvPr id="4" name="imageSelected2" descr="cid:0e0bb897-2f3a-47e0-8fa1-26826afa5325"/>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38237" y="219075"/>
          <a:ext cx="3540919" cy="76200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omercial5@scalaelevadores.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36"/>
  <sheetViews>
    <sheetView tabSelected="1" zoomScale="80" zoomScaleNormal="80" workbookViewId="0">
      <selection activeCell="B21" sqref="B21"/>
    </sheetView>
  </sheetViews>
  <sheetFormatPr baseColWidth="10" defaultRowHeight="12.75" x14ac:dyDescent="0.2"/>
  <cols>
    <col min="1" max="1" width="2.85546875" style="1" customWidth="1"/>
    <col min="2" max="2" width="6.42578125" style="1" customWidth="1"/>
    <col min="3" max="12" width="7.5703125" style="1" customWidth="1"/>
    <col min="13" max="13" width="17.7109375" style="1" customWidth="1"/>
    <col min="14" max="15" width="11.42578125" style="1"/>
    <col min="16" max="16" width="20.5703125" style="1" customWidth="1"/>
    <col min="17" max="17" width="17.140625" style="1" customWidth="1"/>
    <col min="18" max="18" width="17.28515625" style="1" customWidth="1"/>
    <col min="19" max="19" width="19.5703125" style="1" customWidth="1"/>
    <col min="20" max="16384" width="11.42578125" style="1"/>
  </cols>
  <sheetData>
    <row r="1" spans="2:19" ht="13.5" thickBot="1" x14ac:dyDescent="0.25"/>
    <row r="2" spans="2:19" ht="72.75" customHeight="1" thickBot="1" x14ac:dyDescent="0.3">
      <c r="B2" s="50"/>
      <c r="C2" s="51"/>
      <c r="D2" s="3"/>
      <c r="E2" s="3"/>
      <c r="F2" s="3"/>
      <c r="G2" s="3"/>
      <c r="H2" s="3"/>
      <c r="I2" s="3"/>
      <c r="J2" s="3"/>
      <c r="K2" s="3"/>
      <c r="L2" s="3"/>
      <c r="M2" s="52" t="s">
        <v>18</v>
      </c>
      <c r="N2" s="53"/>
      <c r="O2" s="53"/>
      <c r="P2" s="53"/>
      <c r="Q2" s="53"/>
      <c r="R2" s="53"/>
      <c r="S2" s="54"/>
    </row>
    <row r="3" spans="2:19" ht="6.75" customHeight="1" x14ac:dyDescent="0.2">
      <c r="B3" s="55"/>
      <c r="C3" s="56"/>
      <c r="D3" s="56"/>
      <c r="E3" s="56"/>
      <c r="F3" s="56"/>
      <c r="G3" s="56"/>
      <c r="H3" s="56"/>
      <c r="I3" s="56"/>
      <c r="J3" s="56"/>
      <c r="K3" s="56"/>
      <c r="L3" s="56"/>
      <c r="M3" s="56"/>
      <c r="N3" s="56"/>
      <c r="O3" s="56"/>
      <c r="P3" s="56"/>
      <c r="Q3" s="56"/>
      <c r="R3" s="56"/>
      <c r="S3" s="57"/>
    </row>
    <row r="4" spans="2:19" ht="17.25" customHeight="1" x14ac:dyDescent="0.2">
      <c r="B4" s="7"/>
      <c r="C4" s="4"/>
      <c r="D4" s="69" t="s">
        <v>8</v>
      </c>
      <c r="E4" s="69"/>
      <c r="F4" s="69"/>
      <c r="G4" s="6" t="s">
        <v>25</v>
      </c>
      <c r="H4" s="6"/>
      <c r="I4" s="6"/>
      <c r="J4" s="6"/>
      <c r="K4" s="6"/>
      <c r="L4" s="6"/>
      <c r="M4" s="6"/>
      <c r="N4" s="4"/>
      <c r="O4" s="4"/>
      <c r="S4" s="5"/>
    </row>
    <row r="5" spans="2:19" ht="17.25" customHeight="1" x14ac:dyDescent="0.2">
      <c r="B5" s="7"/>
      <c r="C5" s="4"/>
      <c r="D5" s="69" t="s">
        <v>9</v>
      </c>
      <c r="E5" s="69"/>
      <c r="F5" s="69"/>
      <c r="G5" s="6" t="s">
        <v>26</v>
      </c>
      <c r="H5" s="6"/>
      <c r="I5" s="6"/>
      <c r="J5" s="6"/>
      <c r="K5" s="6"/>
      <c r="L5" s="6"/>
      <c r="M5" s="6"/>
      <c r="N5" s="4"/>
      <c r="O5" s="4"/>
      <c r="P5" s="64" t="s">
        <v>16</v>
      </c>
      <c r="Q5" s="64"/>
      <c r="R5" s="64"/>
      <c r="S5" s="5"/>
    </row>
    <row r="6" spans="2:19" ht="17.25" customHeight="1" x14ac:dyDescent="0.2">
      <c r="B6" s="7"/>
      <c r="C6" s="4"/>
      <c r="D6" s="69" t="s">
        <v>10</v>
      </c>
      <c r="E6" s="69"/>
      <c r="F6" s="69"/>
      <c r="G6" s="6" t="s">
        <v>27</v>
      </c>
      <c r="H6" s="6"/>
      <c r="I6" s="6"/>
      <c r="J6" s="6"/>
      <c r="K6" s="6"/>
      <c r="L6" s="6"/>
      <c r="M6" s="6"/>
      <c r="N6" s="4"/>
      <c r="O6" s="78" t="s">
        <v>36</v>
      </c>
      <c r="P6" s="78"/>
      <c r="Q6" s="78"/>
      <c r="R6" s="78"/>
      <c r="S6" s="79"/>
    </row>
    <row r="7" spans="2:19" ht="17.25" customHeight="1" x14ac:dyDescent="0.2">
      <c r="B7" s="7"/>
      <c r="C7" s="4"/>
      <c r="D7" s="69" t="s">
        <v>11</v>
      </c>
      <c r="E7" s="69"/>
      <c r="F7" s="69"/>
      <c r="G7" s="65">
        <v>1126785147</v>
      </c>
      <c r="H7" s="65"/>
      <c r="I7" s="6"/>
      <c r="J7" s="6"/>
      <c r="K7" s="6"/>
      <c r="L7" s="6"/>
      <c r="M7" s="6"/>
      <c r="N7" s="4"/>
      <c r="O7" s="78"/>
      <c r="P7" s="78"/>
      <c r="Q7" s="78"/>
      <c r="R7" s="78"/>
      <c r="S7" s="79"/>
    </row>
    <row r="8" spans="2:19" ht="17.25" customHeight="1" x14ac:dyDescent="0.2">
      <c r="B8" s="7"/>
      <c r="C8" s="4"/>
      <c r="D8" s="69" t="s">
        <v>12</v>
      </c>
      <c r="E8" s="69"/>
      <c r="F8" s="69"/>
      <c r="G8" s="34" t="s">
        <v>28</v>
      </c>
      <c r="H8" s="6"/>
      <c r="I8" s="6"/>
      <c r="J8" s="6"/>
      <c r="K8" s="6"/>
      <c r="L8" s="6"/>
      <c r="M8" s="6"/>
      <c r="N8" s="4"/>
      <c r="O8" s="78"/>
      <c r="P8" s="78"/>
      <c r="Q8" s="78"/>
      <c r="R8" s="78"/>
      <c r="S8" s="79"/>
    </row>
    <row r="9" spans="2:19" ht="17.25" customHeight="1" x14ac:dyDescent="0.2">
      <c r="B9" s="7"/>
      <c r="C9" s="4"/>
      <c r="D9" s="69" t="s">
        <v>13</v>
      </c>
      <c r="E9" s="69"/>
      <c r="F9" s="69"/>
      <c r="G9" s="6" t="s">
        <v>30</v>
      </c>
      <c r="H9" s="6"/>
      <c r="I9" s="6"/>
      <c r="J9" s="6"/>
      <c r="K9" s="6"/>
      <c r="L9" s="6"/>
      <c r="M9" s="6"/>
      <c r="N9" s="4"/>
      <c r="O9" s="78"/>
      <c r="P9" s="78"/>
      <c r="Q9" s="78"/>
      <c r="R9" s="78"/>
      <c r="S9" s="79"/>
    </row>
    <row r="10" spans="2:19" ht="17.25" customHeight="1" x14ac:dyDescent="0.2">
      <c r="B10" s="7"/>
      <c r="C10" s="4"/>
      <c r="D10" s="69" t="s">
        <v>14</v>
      </c>
      <c r="E10" s="69"/>
      <c r="F10" s="69"/>
      <c r="G10" s="6" t="s">
        <v>29</v>
      </c>
      <c r="H10" s="6"/>
      <c r="I10" s="6"/>
      <c r="J10" s="6"/>
      <c r="K10" s="6"/>
      <c r="L10" s="6"/>
      <c r="M10" s="6"/>
      <c r="N10" s="4"/>
      <c r="O10" s="78"/>
      <c r="P10" s="78"/>
      <c r="Q10" s="78"/>
      <c r="R10" s="78"/>
      <c r="S10" s="79"/>
    </row>
    <row r="11" spans="2:19" ht="17.25" customHeight="1" x14ac:dyDescent="0.2">
      <c r="B11" s="7"/>
      <c r="C11" s="4"/>
      <c r="D11" s="69" t="s">
        <v>15</v>
      </c>
      <c r="E11" s="69"/>
      <c r="F11" s="69"/>
      <c r="G11" s="80">
        <v>46000</v>
      </c>
      <c r="H11" s="80"/>
      <c r="I11" s="80"/>
      <c r="J11" s="80"/>
      <c r="K11" s="80"/>
      <c r="L11" s="80"/>
      <c r="M11" s="80"/>
      <c r="N11" s="4"/>
      <c r="O11" s="4"/>
      <c r="P11" s="8"/>
      <c r="Q11" s="8"/>
      <c r="R11" s="8"/>
      <c r="S11" s="5"/>
    </row>
    <row r="12" spans="2:19" ht="13.5" thickBot="1" x14ac:dyDescent="0.25">
      <c r="B12" s="7"/>
      <c r="C12" s="4"/>
      <c r="D12" s="4"/>
      <c r="E12" s="4"/>
      <c r="F12" s="4"/>
      <c r="G12" s="4"/>
      <c r="H12" s="4"/>
      <c r="I12" s="4"/>
      <c r="J12" s="4"/>
      <c r="K12" s="4"/>
      <c r="L12" s="4"/>
      <c r="M12" s="4"/>
      <c r="N12" s="4"/>
      <c r="O12" s="4"/>
      <c r="P12" s="4"/>
      <c r="Q12" s="4"/>
      <c r="R12" s="4"/>
      <c r="S12" s="5"/>
    </row>
    <row r="13" spans="2:19" ht="19.5" customHeight="1" thickBot="1" x14ac:dyDescent="0.25">
      <c r="B13" s="70" t="s">
        <v>4</v>
      </c>
      <c r="C13" s="71"/>
      <c r="D13" s="71"/>
      <c r="E13" s="71"/>
      <c r="F13" s="71"/>
      <c r="G13" s="71"/>
      <c r="H13" s="71"/>
      <c r="I13" s="71"/>
      <c r="J13" s="71"/>
      <c r="K13" s="71"/>
      <c r="L13" s="71"/>
      <c r="M13" s="71"/>
      <c r="N13" s="71"/>
      <c r="O13" s="71"/>
      <c r="P13" s="71"/>
      <c r="Q13" s="71"/>
      <c r="R13" s="71"/>
      <c r="S13" s="72"/>
    </row>
    <row r="14" spans="2:19" ht="86.25" customHeight="1" thickTop="1" thickBot="1" x14ac:dyDescent="0.25">
      <c r="B14" s="48">
        <v>1</v>
      </c>
      <c r="C14" s="58" t="s">
        <v>5</v>
      </c>
      <c r="D14" s="59"/>
      <c r="E14" s="59"/>
      <c r="F14" s="59"/>
      <c r="G14" s="59"/>
      <c r="H14" s="59"/>
      <c r="I14" s="59"/>
      <c r="J14" s="59"/>
      <c r="K14" s="60"/>
      <c r="L14" s="19" t="s">
        <v>7</v>
      </c>
      <c r="M14" s="19" t="s">
        <v>6</v>
      </c>
      <c r="N14" s="19" t="s">
        <v>2</v>
      </c>
      <c r="O14" s="19" t="s">
        <v>3</v>
      </c>
      <c r="P14" s="19" t="s">
        <v>22</v>
      </c>
      <c r="Q14" s="19" t="s">
        <v>23</v>
      </c>
      <c r="R14" s="19" t="s">
        <v>17</v>
      </c>
      <c r="S14" s="20" t="s">
        <v>0</v>
      </c>
    </row>
    <row r="15" spans="2:19" ht="23.25" customHeight="1" thickTop="1" x14ac:dyDescent="0.2">
      <c r="B15" s="11">
        <v>1.1000000000000001</v>
      </c>
      <c r="C15" s="61" t="s">
        <v>19</v>
      </c>
      <c r="D15" s="62"/>
      <c r="E15" s="62"/>
      <c r="F15" s="62"/>
      <c r="G15" s="62"/>
      <c r="H15" s="62"/>
      <c r="I15" s="62"/>
      <c r="J15" s="62"/>
      <c r="K15" s="63"/>
      <c r="L15" s="12" t="s">
        <v>34</v>
      </c>
      <c r="M15" s="12">
        <v>12</v>
      </c>
      <c r="N15" s="13">
        <v>4</v>
      </c>
      <c r="O15" s="14">
        <v>1000</v>
      </c>
      <c r="P15" s="15">
        <v>1129622</v>
      </c>
      <c r="Q15" s="16">
        <f>ROUND(P15*M15,0)</f>
        <v>13555464</v>
      </c>
      <c r="R15" s="17">
        <f>ROUND(Q15*0.19,0)</f>
        <v>2575538</v>
      </c>
      <c r="S15" s="18">
        <f>R15+Q15</f>
        <v>16131002</v>
      </c>
    </row>
    <row r="16" spans="2:19" ht="23.25" customHeight="1" x14ac:dyDescent="0.2">
      <c r="B16" s="29">
        <v>1.2</v>
      </c>
      <c r="C16" s="73" t="s">
        <v>20</v>
      </c>
      <c r="D16" s="74"/>
      <c r="E16" s="74"/>
      <c r="F16" s="74"/>
      <c r="G16" s="74"/>
      <c r="H16" s="74"/>
      <c r="I16" s="74"/>
      <c r="J16" s="74"/>
      <c r="K16" s="75"/>
      <c r="L16" s="30" t="s">
        <v>34</v>
      </c>
      <c r="M16" s="30">
        <v>12</v>
      </c>
      <c r="N16" s="30">
        <v>4</v>
      </c>
      <c r="O16" s="31">
        <v>1000</v>
      </c>
      <c r="P16" s="32">
        <v>1129622</v>
      </c>
      <c r="Q16" s="33">
        <f>ROUND(P16*M16,0)</f>
        <v>13555464</v>
      </c>
      <c r="R16" s="33">
        <f t="shared" ref="R16:R20" si="0">ROUND(Q16*0.19,0)</f>
        <v>2575538</v>
      </c>
      <c r="S16" s="18">
        <f t="shared" ref="S16:S20" si="1">R16+Q16</f>
        <v>16131002</v>
      </c>
    </row>
    <row r="17" spans="2:19" s="37" customFormat="1" ht="23.25" customHeight="1" x14ac:dyDescent="0.2">
      <c r="B17" s="47">
        <v>2</v>
      </c>
      <c r="C17" s="76" t="s">
        <v>31</v>
      </c>
      <c r="D17" s="77"/>
      <c r="E17" s="77"/>
      <c r="F17" s="77"/>
      <c r="G17" s="77"/>
      <c r="H17" s="77"/>
      <c r="I17" s="77"/>
      <c r="J17" s="77"/>
      <c r="K17" s="77"/>
      <c r="L17" s="39"/>
      <c r="M17" s="40"/>
      <c r="N17" s="39"/>
      <c r="O17" s="41"/>
      <c r="P17" s="42"/>
      <c r="Q17" s="42"/>
      <c r="R17" s="42"/>
      <c r="S17" s="43"/>
    </row>
    <row r="18" spans="2:19" ht="23.25" customHeight="1" x14ac:dyDescent="0.2">
      <c r="B18" s="11">
        <v>2.1</v>
      </c>
      <c r="C18" s="73" t="s">
        <v>35</v>
      </c>
      <c r="D18" s="74"/>
      <c r="E18" s="74"/>
      <c r="F18" s="74"/>
      <c r="G18" s="74"/>
      <c r="H18" s="74"/>
      <c r="I18" s="74"/>
      <c r="J18" s="74"/>
      <c r="K18" s="75"/>
      <c r="L18" s="13" t="s">
        <v>33</v>
      </c>
      <c r="M18" s="13">
        <v>2</v>
      </c>
      <c r="N18" s="13" t="s">
        <v>21</v>
      </c>
      <c r="O18" s="35" t="s">
        <v>21</v>
      </c>
      <c r="P18" s="36">
        <f>1819496/2</f>
        <v>909748</v>
      </c>
      <c r="Q18" s="17">
        <f>P18*M18</f>
        <v>1819496</v>
      </c>
      <c r="R18" s="33">
        <f t="shared" ref="R18" si="2">ROUND(Q18*0.19,0)</f>
        <v>345704</v>
      </c>
      <c r="S18" s="49">
        <f t="shared" ref="S18" si="3">R18+Q18</f>
        <v>2165200</v>
      </c>
    </row>
    <row r="19" spans="2:19" s="37" customFormat="1" ht="23.25" customHeight="1" x14ac:dyDescent="0.2">
      <c r="B19" s="47">
        <v>3</v>
      </c>
      <c r="C19" s="46" t="s">
        <v>32</v>
      </c>
      <c r="D19" s="38"/>
      <c r="E19" s="38"/>
      <c r="F19" s="38"/>
      <c r="G19" s="38"/>
      <c r="H19" s="38"/>
      <c r="I19" s="38"/>
      <c r="J19" s="38"/>
      <c r="K19" s="38"/>
      <c r="L19" s="39"/>
      <c r="M19" s="39"/>
      <c r="N19" s="39"/>
      <c r="O19" s="44"/>
      <c r="P19" s="42"/>
      <c r="Q19" s="42"/>
      <c r="R19" s="42"/>
      <c r="S19" s="45"/>
    </row>
    <row r="20" spans="2:19" ht="23.25" customHeight="1" thickBot="1" x14ac:dyDescent="0.25">
      <c r="B20" s="24">
        <v>3.1</v>
      </c>
      <c r="C20" s="66" t="s">
        <v>24</v>
      </c>
      <c r="D20" s="67"/>
      <c r="E20" s="67"/>
      <c r="F20" s="67"/>
      <c r="G20" s="67"/>
      <c r="H20" s="67"/>
      <c r="I20" s="67"/>
      <c r="J20" s="67"/>
      <c r="K20" s="68"/>
      <c r="L20" s="25" t="s">
        <v>33</v>
      </c>
      <c r="M20" s="25">
        <v>1</v>
      </c>
      <c r="N20" s="25" t="s">
        <v>21</v>
      </c>
      <c r="O20" s="26" t="s">
        <v>21</v>
      </c>
      <c r="P20" s="27">
        <f>5950000/1.19</f>
        <v>5000000</v>
      </c>
      <c r="Q20" s="28">
        <f>ROUND(P20*M20,0)</f>
        <v>5000000</v>
      </c>
      <c r="R20" s="28">
        <f t="shared" si="0"/>
        <v>950000</v>
      </c>
      <c r="S20" s="2">
        <f t="shared" si="1"/>
        <v>5950000</v>
      </c>
    </row>
    <row r="21" spans="2:19" ht="16.5" customHeight="1" thickBot="1" x14ac:dyDescent="0.3">
      <c r="R21" s="9" t="s">
        <v>1</v>
      </c>
      <c r="S21" s="10">
        <f>SUM(S15:S20)</f>
        <v>40377204</v>
      </c>
    </row>
    <row r="23" spans="2:19" x14ac:dyDescent="0.2">
      <c r="Q23" s="21"/>
      <c r="R23" s="21"/>
      <c r="S23" s="22"/>
    </row>
    <row r="24" spans="2:19" x14ac:dyDescent="0.2">
      <c r="R24" s="22"/>
    </row>
    <row r="25" spans="2:19" x14ac:dyDescent="0.2">
      <c r="Q25" s="21"/>
    </row>
    <row r="27" spans="2:19" x14ac:dyDescent="0.2">
      <c r="S27" s="22"/>
    </row>
    <row r="29" spans="2:19" x14ac:dyDescent="0.2">
      <c r="P29" s="23"/>
      <c r="S29" s="22"/>
    </row>
    <row r="30" spans="2:19" x14ac:dyDescent="0.2">
      <c r="P30" s="23"/>
      <c r="S30" s="22"/>
    </row>
    <row r="31" spans="2:19" x14ac:dyDescent="0.2">
      <c r="P31" s="23"/>
    </row>
    <row r="32" spans="2:19" x14ac:dyDescent="0.2">
      <c r="P32" s="23"/>
    </row>
    <row r="36" spans="16:16" x14ac:dyDescent="0.2">
      <c r="P36" s="23"/>
    </row>
  </sheetData>
  <mergeCells count="22">
    <mergeCell ref="C20:K20"/>
    <mergeCell ref="D4:F4"/>
    <mergeCell ref="D5:F5"/>
    <mergeCell ref="D6:F6"/>
    <mergeCell ref="D7:F7"/>
    <mergeCell ref="D8:F8"/>
    <mergeCell ref="D9:F9"/>
    <mergeCell ref="D10:F10"/>
    <mergeCell ref="D11:F11"/>
    <mergeCell ref="B13:S13"/>
    <mergeCell ref="C16:K16"/>
    <mergeCell ref="C17:K17"/>
    <mergeCell ref="C18:K18"/>
    <mergeCell ref="O6:S10"/>
    <mergeCell ref="G11:M11"/>
    <mergeCell ref="B2:C2"/>
    <mergeCell ref="M2:S2"/>
    <mergeCell ref="B3:S3"/>
    <mergeCell ref="C14:K14"/>
    <mergeCell ref="C15:K15"/>
    <mergeCell ref="P5:R5"/>
    <mergeCell ref="G7:H7"/>
  </mergeCells>
  <hyperlinks>
    <hyperlink ref="G10" r:id="rId1"/>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NOVA</vt:lpstr>
    </vt:vector>
  </TitlesOfParts>
  <Company>FISCALIA GENERAL DE LA NACION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FISCALIA GENERAL DE LA NACION</dc:creator>
  <cp:lastModifiedBy>Hernando Javier Carrera Osorio</cp:lastModifiedBy>
  <cp:lastPrinted>2018-02-06T20:23:20Z</cp:lastPrinted>
  <dcterms:created xsi:type="dcterms:W3CDTF">2002-07-22T15:53:43Z</dcterms:created>
  <dcterms:modified xsi:type="dcterms:W3CDTF">2026-01-16T15:58:00Z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e78eeb7c-e681-4df5-93c1-3a8ff9225d12</vt:lpwstr>
  </property>
</Properties>
</file>