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caterin_garzon_medicinalegal_gov_co/Documents/1. GNGC/2026/2. REVISIONES/1. CD/2. OTROS/1. SSF/7. MANT Y CALIFI EQUIPOS MARCA THERMO/"/>
    </mc:Choice>
  </mc:AlternateContent>
  <xr:revisionPtr revIDLastSave="0" documentId="8_{03B15358-749D-4BFD-A09C-DCE02D9BE7DC}" xr6:coauthVersionLast="47" xr6:coauthVersionMax="47" xr10:uidLastSave="{00000000-0000-0000-0000-000000000000}"/>
  <bookViews>
    <workbookView xWindow="-23148" yWindow="-660" windowWidth="23256" windowHeight="12456" xr2:uid="{00000000-000D-0000-FFFF-FFFF00000000}"/>
  </bookViews>
  <sheets>
    <sheet name="RELACIÓN EQUIPOS" sheetId="4" r:id="rId1"/>
    <sheet name="ESTUDIO DE  MERCADO  Y REGIONA" sheetId="2" r:id="rId2"/>
    <sheet name="OBSERVACIONES - E.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2" i="2" l="1"/>
  <c r="S19" i="2"/>
  <c r="S20" i="2"/>
  <c r="S21" i="2"/>
  <c r="S22" i="2"/>
  <c r="I61" i="2"/>
  <c r="J61" i="2" s="1"/>
  <c r="K61" i="2" s="1"/>
  <c r="O61" i="2" s="1"/>
  <c r="S61" i="2" s="1"/>
  <c r="I60" i="2" l="1"/>
  <c r="J60" i="2" s="1"/>
  <c r="K60" i="2" s="1"/>
  <c r="M60" i="2" s="1"/>
  <c r="S60" i="2" s="1"/>
  <c r="I59" i="2"/>
  <c r="J59" i="2" s="1"/>
  <c r="K59" i="2" s="1"/>
  <c r="M59" i="2" s="1"/>
  <c r="S59" i="2" s="1"/>
  <c r="I58" i="2"/>
  <c r="J58" i="2" s="1"/>
  <c r="K58" i="2" s="1"/>
  <c r="M58" i="2" s="1"/>
  <c r="S58" i="2" s="1"/>
  <c r="K19" i="2"/>
  <c r="K20" i="2" s="1"/>
  <c r="K21" i="2" s="1"/>
  <c r="I24" i="2" l="1"/>
  <c r="J24" i="2" s="1"/>
  <c r="K24" i="2" s="1"/>
  <c r="M24" i="2" s="1"/>
  <c r="S24" i="2" s="1"/>
  <c r="I25" i="2"/>
  <c r="J25" i="2" s="1"/>
  <c r="K25" i="2" s="1"/>
  <c r="M25" i="2" s="1"/>
  <c r="S25" i="2" s="1"/>
  <c r="I26" i="2"/>
  <c r="J26" i="2" s="1"/>
  <c r="K26" i="2" s="1"/>
  <c r="M26" i="2" s="1"/>
  <c r="S26" i="2" s="1"/>
  <c r="I27" i="2"/>
  <c r="J27" i="2" s="1"/>
  <c r="K27" i="2" s="1"/>
  <c r="N27" i="2" s="1"/>
  <c r="S27" i="2" s="1"/>
  <c r="I28" i="2"/>
  <c r="J28" i="2" s="1"/>
  <c r="K28" i="2" s="1"/>
  <c r="N28" i="2" s="1"/>
  <c r="S28" i="2" s="1"/>
  <c r="I29" i="2"/>
  <c r="J29" i="2" s="1"/>
  <c r="K29" i="2" s="1"/>
  <c r="P29" i="2" s="1"/>
  <c r="S29" i="2" s="1"/>
  <c r="I30" i="2"/>
  <c r="J30" i="2" s="1"/>
  <c r="K30" i="2" s="1"/>
  <c r="O30" i="2" s="1"/>
  <c r="S30" i="2" s="1"/>
  <c r="I31" i="2"/>
  <c r="J31" i="2" s="1"/>
  <c r="K31" i="2" s="1"/>
  <c r="O31" i="2" s="1"/>
  <c r="S31" i="2" s="1"/>
  <c r="I32" i="2"/>
  <c r="J32" i="2" s="1"/>
  <c r="K32" i="2" s="1"/>
  <c r="M32" i="2" s="1"/>
  <c r="S32" i="2" s="1"/>
  <c r="I33" i="2"/>
  <c r="J33" i="2" s="1"/>
  <c r="K33" i="2" s="1"/>
  <c r="M33" i="2" s="1"/>
  <c r="S33" i="2" s="1"/>
  <c r="I34" i="2"/>
  <c r="J34" i="2" s="1"/>
  <c r="K34" i="2" s="1"/>
  <c r="M34" i="2" s="1"/>
  <c r="S34" i="2" s="1"/>
  <c r="I35" i="2"/>
  <c r="J35" i="2" s="1"/>
  <c r="K35" i="2" s="1"/>
  <c r="M35" i="2" s="1"/>
  <c r="S35" i="2" s="1"/>
  <c r="I36" i="2"/>
  <c r="J36" i="2" s="1"/>
  <c r="K36" i="2" s="1"/>
  <c r="M36" i="2" s="1"/>
  <c r="S36" i="2" s="1"/>
  <c r="I37" i="2"/>
  <c r="J37" i="2" s="1"/>
  <c r="K37" i="2" s="1"/>
  <c r="M37" i="2" s="1"/>
  <c r="S37" i="2" s="1"/>
  <c r="I38" i="2"/>
  <c r="J38" i="2" s="1"/>
  <c r="K38" i="2" s="1"/>
  <c r="M38" i="2" s="1"/>
  <c r="S38" i="2" s="1"/>
  <c r="I39" i="2"/>
  <c r="J39" i="2" s="1"/>
  <c r="K39" i="2" s="1"/>
  <c r="M39" i="2" s="1"/>
  <c r="S39" i="2" s="1"/>
  <c r="I40" i="2"/>
  <c r="J40" i="2" s="1"/>
  <c r="K40" i="2" s="1"/>
  <c r="M40" i="2" s="1"/>
  <c r="S40" i="2" s="1"/>
  <c r="I41" i="2"/>
  <c r="J41" i="2" s="1"/>
  <c r="K41" i="2" s="1"/>
  <c r="M41" i="2" s="1"/>
  <c r="S41" i="2" s="1"/>
  <c r="I42" i="2"/>
  <c r="J42" i="2" s="1"/>
  <c r="K42" i="2" s="1"/>
  <c r="M42" i="2" s="1"/>
  <c r="S42" i="2" s="1"/>
  <c r="I43" i="2"/>
  <c r="J43" i="2" s="1"/>
  <c r="K43" i="2" s="1"/>
  <c r="M43" i="2" s="1"/>
  <c r="S43" i="2" s="1"/>
  <c r="I44" i="2"/>
  <c r="J44" i="2" s="1"/>
  <c r="K44" i="2" s="1"/>
  <c r="M44" i="2" s="1"/>
  <c r="S44" i="2" s="1"/>
  <c r="I45" i="2"/>
  <c r="J45" i="2" s="1"/>
  <c r="K45" i="2" s="1"/>
  <c r="M45" i="2" s="1"/>
  <c r="S45" i="2" s="1"/>
  <c r="I46" i="2"/>
  <c r="J46" i="2" s="1"/>
  <c r="K46" i="2" s="1"/>
  <c r="P46" i="2" s="1"/>
  <c r="S46" i="2" s="1"/>
  <c r="I47" i="2"/>
  <c r="J47" i="2" s="1"/>
  <c r="K47" i="2" s="1"/>
  <c r="P47" i="2" s="1"/>
  <c r="S47" i="2" s="1"/>
  <c r="I48" i="2"/>
  <c r="J48" i="2" s="1"/>
  <c r="K48" i="2" s="1"/>
  <c r="P48" i="2" s="1"/>
  <c r="S48" i="2" s="1"/>
  <c r="I49" i="2"/>
  <c r="J49" i="2" s="1"/>
  <c r="K49" i="2" s="1"/>
  <c r="O49" i="2" s="1"/>
  <c r="S49" i="2" s="1"/>
  <c r="I50" i="2"/>
  <c r="J50" i="2" s="1"/>
  <c r="K50" i="2" s="1"/>
  <c r="O50" i="2" s="1"/>
  <c r="S50" i="2" s="1"/>
  <c r="I51" i="2"/>
  <c r="J51" i="2" s="1"/>
  <c r="K51" i="2" s="1"/>
  <c r="N51" i="2" s="1"/>
  <c r="S51" i="2" s="1"/>
  <c r="I52" i="2"/>
  <c r="J52" i="2" s="1"/>
  <c r="K52" i="2" s="1"/>
  <c r="N52" i="2" s="1"/>
  <c r="S52" i="2" s="1"/>
  <c r="I53" i="2"/>
  <c r="J53" i="2" s="1"/>
  <c r="K53" i="2" s="1"/>
  <c r="N53" i="2" s="1"/>
  <c r="S53" i="2" s="1"/>
  <c r="I54" i="2"/>
  <c r="J54" i="2" s="1"/>
  <c r="K54" i="2" s="1"/>
  <c r="N54" i="2" s="1"/>
  <c r="S54" i="2" s="1"/>
  <c r="I55" i="2"/>
  <c r="J55" i="2" s="1"/>
  <c r="K55" i="2" s="1"/>
  <c r="N55" i="2" s="1"/>
  <c r="S55" i="2" s="1"/>
  <c r="I56" i="2"/>
  <c r="J56" i="2" s="1"/>
  <c r="K56" i="2" s="1"/>
  <c r="N56" i="2" s="1"/>
  <c r="S56" i="2" s="1"/>
  <c r="I57" i="2"/>
  <c r="J57" i="2" s="1"/>
  <c r="K57" i="2" s="1"/>
  <c r="N57" i="2" s="1"/>
  <c r="S57" i="2" s="1"/>
  <c r="I23" i="2"/>
  <c r="I18" i="2"/>
  <c r="I17" i="2"/>
  <c r="J17" i="2" s="1"/>
  <c r="K17" i="2" s="1"/>
  <c r="R17" i="2" s="1"/>
  <c r="I16" i="2"/>
  <c r="J16" i="2" s="1"/>
  <c r="K16" i="2" s="1"/>
  <c r="N16" i="2" s="1"/>
  <c r="S16" i="2" s="1"/>
  <c r="I15" i="2"/>
  <c r="J15" i="2" s="1"/>
  <c r="K15" i="2" s="1"/>
  <c r="Q15" i="2" s="1"/>
  <c r="I14" i="2"/>
  <c r="J14" i="2" s="1"/>
  <c r="K14" i="2" s="1"/>
  <c r="M14" i="2" s="1"/>
  <c r="S14" i="2" s="1"/>
  <c r="R62" i="2" l="1"/>
  <c r="S17" i="2"/>
  <c r="S15" i="2"/>
  <c r="Q62" i="2"/>
  <c r="K62" i="2"/>
  <c r="K63" i="2" s="1"/>
  <c r="K64" i="2" s="1"/>
  <c r="J23" i="2"/>
  <c r="K23" i="2" s="1"/>
  <c r="M23" i="2" s="1"/>
  <c r="S23" i="2" s="1"/>
  <c r="I4" i="2" l="1"/>
  <c r="J4" i="2" s="1"/>
  <c r="K4" i="2" s="1"/>
  <c r="M4" i="2" s="1"/>
  <c r="S4" i="2" s="1"/>
  <c r="I5" i="2"/>
  <c r="J5" i="2" s="1"/>
  <c r="K5" i="2" s="1"/>
  <c r="M5" i="2" s="1"/>
  <c r="S5" i="2" s="1"/>
  <c r="J18" i="2" l="1"/>
  <c r="K18" i="2" s="1"/>
  <c r="P18" i="2" s="1"/>
  <c r="S18" i="2" s="1"/>
  <c r="I13" i="2"/>
  <c r="J13" i="2" s="1"/>
  <c r="K13" i="2" s="1"/>
  <c r="M13" i="2" s="1"/>
  <c r="S13" i="2" s="1"/>
  <c r="I11" i="2"/>
  <c r="J11" i="2" s="1"/>
  <c r="K11" i="2" s="1"/>
  <c r="I10" i="2"/>
  <c r="J10" i="2" s="1"/>
  <c r="K10" i="2" s="1"/>
  <c r="O10" i="2" s="1"/>
  <c r="S10" i="2" s="1"/>
  <c r="I9" i="2"/>
  <c r="J9" i="2" s="1"/>
  <c r="K9" i="2" s="1"/>
  <c r="O9" i="2" s="1"/>
  <c r="I8" i="2"/>
  <c r="J8" i="2" s="1"/>
  <c r="K8" i="2" s="1"/>
  <c r="N8" i="2" s="1"/>
  <c r="S8" i="2" s="1"/>
  <c r="I7" i="2"/>
  <c r="J7" i="2" s="1"/>
  <c r="K7" i="2" s="1"/>
  <c r="N7" i="2" s="1"/>
  <c r="I6" i="2"/>
  <c r="J6" i="2" s="1"/>
  <c r="K6" i="2" s="1"/>
  <c r="M6" i="2" s="1"/>
  <c r="S6" i="2" s="1"/>
  <c r="I3" i="2"/>
  <c r="J3" i="2" s="1"/>
  <c r="K3" i="2" s="1"/>
  <c r="M3" i="2" s="1"/>
  <c r="N62" i="2" l="1"/>
  <c r="S7" i="2"/>
  <c r="S3" i="2"/>
  <c r="M62" i="2"/>
  <c r="O62" i="2"/>
  <c r="S9" i="2"/>
  <c r="P11" i="2"/>
  <c r="K65" i="2"/>
  <c r="S11" i="2" l="1"/>
  <c r="S62" i="2" s="1"/>
  <c r="S66" i="2" s="1"/>
  <c r="P62" i="2"/>
  <c r="O66" i="2"/>
  <c r="P67" i="2"/>
</calcChain>
</file>

<file path=xl/sharedStrings.xml><?xml version="1.0" encoding="utf-8"?>
<sst xmlns="http://schemas.openxmlformats.org/spreadsheetml/2006/main" count="642" uniqueCount="310">
  <si>
    <t xml:space="preserve">ITEM </t>
  </si>
  <si>
    <t xml:space="preserve">ESPECIFICACION TECNICA </t>
  </si>
  <si>
    <t>VALIDEZ DE LA OFERTA</t>
  </si>
  <si>
    <t>FIRMA</t>
  </si>
  <si>
    <t>OBSERVACIONES</t>
  </si>
  <si>
    <t>VALOR UNITARIO</t>
  </si>
  <si>
    <t>IVA</t>
  </si>
  <si>
    <t>VALOR UNITARIO CON IVA</t>
  </si>
  <si>
    <t xml:space="preserve">VALOR TOTAL CON IVA </t>
  </si>
  <si>
    <t>REGIONAL</t>
  </si>
  <si>
    <t>UNIDAD</t>
  </si>
  <si>
    <t>OCCIDENTE</t>
  </si>
  <si>
    <t>NOROCCIDENTE</t>
  </si>
  <si>
    <t>NORTE</t>
  </si>
  <si>
    <t>SUR</t>
  </si>
  <si>
    <t xml:space="preserve">ESPECIFICACIONES TÉCNICAS RELACIONADAS CON LA GARANTÍA DE LOS BIENES Y SERVICIOS.
Mano de Obra: Mínimo tres (3) meses, una vez cumplido el plazo de ejecución del contrato.
Repuestos: Mínimo seis (6) meses contados a partir de la fecha de instalación del repuesto. </t>
  </si>
  <si>
    <t xml:space="preserve">PRESENTACIÓN </t>
  </si>
  <si>
    <t>BOGOTÁ</t>
  </si>
  <si>
    <t>SUR-IBAGUÉ</t>
  </si>
  <si>
    <t>MANTENIMIETOS PREVENTIVOS</t>
  </si>
  <si>
    <t>CALIFCACIÓN OPERACIONAL</t>
  </si>
  <si>
    <t xml:space="preserve">NUMERO DE VISITAS TECNICAS.
• Se debe realizar una (1) visitas de mantenimiento preventivo y una (1) calificación OQ/PV a cada uno de los equipos objeto del contrato y a todos los periféricos de los equipos.
• Se deben realizar todas las visitas de mantenimiento correctivo que sean necesarias, durante la vigencia del contrato y el tiempo de garantía.
</t>
  </si>
  <si>
    <t>BOGOTA</t>
  </si>
  <si>
    <t>INSTITUTO NACIONAL DE MEDICINA LEGAL Y CIENCIAS FORENSES</t>
  </si>
  <si>
    <t>SUBTOTAL</t>
  </si>
  <si>
    <t>TOTAL</t>
  </si>
  <si>
    <t>TOTAL IVA INCLUIDO (SERVICIO+RESPUESTOS)</t>
  </si>
  <si>
    <t xml:space="preserve">90 días </t>
  </si>
  <si>
    <t>MANTENIMIENTO DE EQUIPOS MARCA THERMO 2025</t>
  </si>
  <si>
    <t>SERIAL</t>
  </si>
  <si>
    <t xml:space="preserve">MANTENIMIENTO PREVENTIVO, CORECTIVO Y CALIFICACIÓN OQ/PV DE CROMATÓGRAFO DE GASES (FID), MARCA THERMO SCIENTIFIC, MODELO TRACE 1310 + AS 1310 </t>
  </si>
  <si>
    <r>
      <t>MANTENIMIENTO PREVENTIVO, CORECTIVO Y CALIFICACIÓN OQ/</t>
    </r>
    <r>
      <rPr>
        <sz val="10"/>
        <color rgb="FF000000"/>
        <rFont val="Arial"/>
        <family val="2"/>
      </rPr>
      <t xml:space="preserve">PV DE CROMATÓGRAFO DE GASES MS (ISQ), MARCA THERMO SCIENTIFIC MODELO TRACE 1300 - </t>
    </r>
    <r>
      <rPr>
        <sz val="10"/>
        <color theme="1"/>
        <rFont val="Arial"/>
        <family val="2"/>
      </rPr>
      <t>ISQ</t>
    </r>
    <r>
      <rPr>
        <sz val="10"/>
        <color rgb="FF000000"/>
        <rFont val="Arial"/>
        <family val="2"/>
      </rPr>
      <t xml:space="preserve"> + TRIPLUS</t>
    </r>
    <r>
      <rPr>
        <sz val="10"/>
        <color theme="1"/>
        <rFont val="Arial"/>
        <family val="2"/>
      </rPr>
      <t xml:space="preserve"> </t>
    </r>
  </si>
  <si>
    <t xml:space="preserve">MANTENIMIENTO PREVENTIVO, CORECTIVO Y CALIFICACIÓN OQ/PV DE CROMATÓGRAFO DE GASES MS (ISQ), MARCA THERMO SCIENTIFIC MODELO TRACE 1610 - ISQ 7610 + AS 1610 GEMINI </t>
  </si>
  <si>
    <t xml:space="preserve">MANTENIMIENTO PREVENTIVO, CORECTIVO Y CALIFICACIÓN OQ/PV DE CROMATÓGRAFO DE GASES (FID), MARCA THERMO SCIENTIFIC, MODELO TRACE 1300 + AS 1310 </t>
  </si>
  <si>
    <t xml:space="preserve">MANTENIMIENTO PREVENTIVO, CORECTIVO Y CALIFICACIÓN OQ/PV DE CROMATÓGRAFO DE GASES MS (ISQ), MARCA THERMO SCIENTIFIC MODELO TRACE 1300 - ISQ + TRIPLUS </t>
  </si>
  <si>
    <t xml:space="preserve">MANTENIMIENTO PREVENTIVO, CORECTIVO Y CALIFICACIÓN OQ/PV DE CROMATÓGRAFO DE GASES (FID), MARCA THERMO SCIENTIFIC, MODELO TRACE 1310 + TRIPLUS </t>
  </si>
  <si>
    <t>713100018 -130636</t>
  </si>
  <si>
    <t>723021510 
ISQ76N2401002</t>
  </si>
  <si>
    <t xml:space="preserve">MANTENIMIENTO PREVENTIVO, CORECTIVO Y CALIFICACIÓN OQ/PV DE CROMATÓGRAFO LIQUIDO MS (TQ), MARCA THERMO SCIENTIFIC MODELO </t>
  </si>
  <si>
    <t>8350364
TSQ-Q-30365</t>
  </si>
  <si>
    <t>713109029                                                                                                                                                                                                                                                                                   131110</t>
  </si>
  <si>
    <t>715101973 - 1509523</t>
  </si>
  <si>
    <t>713000068-130714</t>
  </si>
  <si>
    <t>ESPECTROFOTOMETROS</t>
  </si>
  <si>
    <t>MANTENIMIENTO PREVENTIVO, CORECTIVO Y CALIFICACIÓN OQ/PV DE ESPECTROFOTÓMETRO UV VIS, MARCA THERMO SCIENTIFIC, MODELO EVOLUTION 201</t>
  </si>
  <si>
    <t>5A35346006</t>
  </si>
  <si>
    <t xml:space="preserve">MANTENIMIENTO PREVENTIVO, CORECTIVO Y CALIFICACIÓN OQ/PV DE ESPECTROFOTÓMETRO FT IR, MARCA THERMO SCIENTIFIC, MODELO NICOLET iS50 </t>
  </si>
  <si>
    <t>AUP1910459</t>
  </si>
  <si>
    <t xml:space="preserve">MANTENIMIENTO PREVENTIVO, CORECTIVO Y CALIFICACIÓN OQ/PV DE ESPECTROFOTÓMETRO FT IR, MARCA THERMO SCIENTIFIC, MODELO NICOLET iS20  </t>
  </si>
  <si>
    <t>BEP2311132</t>
  </si>
  <si>
    <t>MANTENIMIENTO PREVENTIVO, CORECTIVO Y CALIFICACIÓN OQ/PV DE ESPECTROFOTÓMETRO FT IR, MARCA THERMO SCIENTIFIC, MODELO NICOLET iS20</t>
  </si>
  <si>
    <t>BEP2010384</t>
  </si>
  <si>
    <t xml:space="preserve">SUR-IBAGUÉ </t>
  </si>
  <si>
    <t xml:space="preserve">MANTENIMIENTO PREVENTIVO, CORECTIVO Y CALIFICACIÓN OQ/PV DE ESPECTROFOTÓMETRO FT IR, MARCA THERMO, SCIENTIFIC MODELO NICOLET SUMMIT  </t>
  </si>
  <si>
    <t>BDM2210020</t>
  </si>
  <si>
    <t>NORORIENTE</t>
  </si>
  <si>
    <t>BEP2210427</t>
  </si>
  <si>
    <t xml:space="preserve"> REPUESTOS CROMATOGRAFOS Y ESPECTROFOTOMETROS</t>
  </si>
  <si>
    <t xml:space="preserve">ISQ QUALIFICATION STANDARD KIT </t>
  </si>
  <si>
    <t>1R120150-IQOQ</t>
  </si>
  <si>
    <t>SMALL MOLECULES SYSTEM SUITABILITY</t>
  </si>
  <si>
    <t>HAZMAT-01-00164</t>
  </si>
  <si>
    <t>HAZMAT-01-00099</t>
  </si>
  <si>
    <t>ISQ QUALIFICATION STANDARD KIT</t>
  </si>
  <si>
    <t xml:space="preserve">1R76505-3007 </t>
  </si>
  <si>
    <t>RV3 - MAJOR KITS w/BLADES RV3</t>
  </si>
  <si>
    <t>RV3A65201131MAJORKIT</t>
  </si>
  <si>
    <t>RV5A65201131MAJORKIT</t>
  </si>
  <si>
    <t>E2M1.5 - MAINTENANCE KITS OVERHAUL E2M1.5 EDWARDS</t>
  </si>
  <si>
    <t>A37101800</t>
  </si>
  <si>
    <t>DUO 2.5 - MAJOR OVERHAUL KITS DUO2.5</t>
  </si>
  <si>
    <t>PKE02008T</t>
  </si>
  <si>
    <t>DUO 3 - MAJOR OVERHAUL KITS DUO3</t>
  </si>
  <si>
    <t>PKE02070T</t>
  </si>
  <si>
    <t>A65201136</t>
  </si>
  <si>
    <t xml:space="preserve">FILTRO DE NEBLINA DE ACEITE CON ADAPTADOR NW25 </t>
  </si>
  <si>
    <t>1R76505-0036</t>
  </si>
  <si>
    <t>REPELLER (LOW ACTIVITY) - ISQ</t>
  </si>
  <si>
    <t>1R120404-1161</t>
  </si>
  <si>
    <t>ION VOLUME-REPELLER INSULATOR</t>
  </si>
  <si>
    <t>1R120404-1114</t>
  </si>
  <si>
    <t>1R120404-1118</t>
  </si>
  <si>
    <t>1R119244-0025</t>
  </si>
  <si>
    <t>ASSY CABLE MOTHERBOARD MS TRANSFER LINE</t>
  </si>
  <si>
    <t>1R119378-0056</t>
  </si>
  <si>
    <t>MS TRANSFER LINE</t>
  </si>
  <si>
    <t>1R120402-0001</t>
  </si>
  <si>
    <t>ELECTRON MULTIPLIER</t>
  </si>
  <si>
    <t>1R76022-14633</t>
  </si>
  <si>
    <t>1R120406-2000</t>
  </si>
  <si>
    <t>LENS PLATE AND SPRINGS</t>
  </si>
  <si>
    <t>1R120404-1750</t>
  </si>
  <si>
    <t>SSL INJECTOR BODY</t>
  </si>
  <si>
    <t>RETAINING NUT (FOR COLUMN ADAPTER)</t>
  </si>
  <si>
    <t>CROMATOGRAFOS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</si>
  <si>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Inspección de la condición de las conexiones eléctricas y tubería de gas.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</si>
  <si>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exterior (carcasa) e interior (tarjeta) de CPU del computador, ajuste de conexiones, verificación de estado de disco duro, prueba, verificación de voltaje de entrada, Inspección de operación de los ventiladores y pruebas del equipo.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</si>
  <si>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 xml:space="preserve">Limpieza exterior (carcasa) e interior (tarjetas) del monitor del computador, ajuste de conexiones, prueba y verificación de voltaje de entrada.  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</si>
  <si>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Prueba de impresión.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</si>
  <si>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tarjeta y ventiladores.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</si>
  <si>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de puertos de inyección y detectores.</t>
    </r>
  </si>
  <si>
    <r>
      <t>7.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Cambio de consumibles de ser necesario en el caso de cromatógrafo de gases como Liner “o” ring, Septum y sellos.</t>
    </r>
  </si>
  <si>
    <r>
      <t>8.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de las cubiertas del instrumento y aspiración del polvo dentro del equipo.</t>
    </r>
  </si>
  <si>
    <r>
      <t>9.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Verificación de funcionamiento de los ventiladores.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</si>
  <si>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Limpieza del módulo completo correspondiente al FID.</t>
    </r>
  </si>
  <si>
    <r>
      <t>11.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Ajuste de la electrónica.</t>
    </r>
  </si>
  <si>
    <r>
      <t>12.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Revisión sistema operativo y Software.</t>
    </r>
  </si>
  <si>
    <r>
      <t>13.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Prueba de desempeño del equipo dentro de los estándares y recomendaciones del fabricante.</t>
    </r>
  </si>
  <si>
    <r>
      <t>14.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Suministrar y remplazar en el mantenimiento preventivo y procedimientos OQ/PV todos los elementos y partes de consumo.</t>
    </r>
  </si>
  <si>
    <r>
      <t>15.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Limpieza, ajuste, lubricación de mecanismos y verificación de puntos de puntos de posicionamiento del automuestreador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</si>
  <si>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Verificación de temperatura, flujos y presiones con instrumentos.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</si>
  <si>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Prueba química, sensibilidad del equipo con inyección de estándar.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</si>
  <si>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Prueba de repetividad.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</si>
  <si>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Test de fugas.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</si>
  <si>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Demás pruebas descritas en los documentos que Thermo ha instituido.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</si>
  <si>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de la cámara de ionización.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</si>
  <si>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Verificación de estado del equipo, prueba de operación.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</si>
  <si>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Sintonización y ajustes del Instrumento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</si>
  <si>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Cambios de consumibles de ser necesarios en las masas como férulas de columna, férulas interface masas, tuerca interface masas.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</si>
  <si>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Inspección de la condición de las conexiones eléctricas y tuberías de gas.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</si>
  <si>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Arial"/>
        <family val="2"/>
      </rPr>
      <t>Para el ISQ</t>
    </r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</si>
  <si>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El sistema debe estar previamente apagado y venteado</t>
    </r>
  </si>
  <si>
    <r>
      <t>2.</t>
    </r>
    <r>
      <rPr>
        <sz val="7"/>
        <color theme="1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Retiro de tapas laterales y superior</t>
    </r>
  </si>
  <si>
    <r>
      <t>3.</t>
    </r>
    <r>
      <rPr>
        <sz val="7"/>
        <color theme="1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Con la herramienta sonda, sacar la fuente de iones y proceder con limpieza usando guantes de    nitrilo nuevos cada vez.</t>
    </r>
  </si>
  <si>
    <r>
      <t>4.</t>
    </r>
    <r>
      <rPr>
        <sz val="7"/>
        <color theme="1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Desconexión de las líneas de voltaje de la tarjeta RF que van hacia el cuádruplo dentro de la recamara de vacío</t>
    </r>
  </si>
  <si>
    <r>
      <t>5.</t>
    </r>
    <r>
      <rPr>
        <sz val="7"/>
        <color theme="1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Desacople cuidadoso del sistema de cuádruplo y hacer retiro completo teniendo la precaución de no golpear los pines de la tarjeta assy.</t>
    </r>
  </si>
  <si>
    <r>
      <t>6.</t>
    </r>
    <r>
      <rPr>
        <sz val="7"/>
        <color theme="1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Limpieza con hisopo seco a posibles manchas o pequeños rastros de grafito procedente de las férulas, importante realizar verificación que no queden pelusas</t>
    </r>
  </si>
  <si>
    <r>
      <t>7.</t>
    </r>
    <r>
      <rPr>
        <sz val="7"/>
        <color theme="1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Retiro del exceso de polvo soplando el equipo con nitrógeno o argón, la suciedad que no salga con el soplado se debe retirar con una brocha de cerda suave y limpia</t>
    </r>
  </si>
  <si>
    <r>
      <t>8.</t>
    </r>
    <r>
      <rPr>
        <sz val="7"/>
        <color theme="1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Se debe sacar las tarjetas electrónicas manipulando con guantes y descargando electrostática del cuerpo antes de su manipulación</t>
    </r>
  </si>
  <si>
    <r>
      <t>9.</t>
    </r>
    <r>
      <rPr>
        <sz val="7"/>
        <color theme="1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Se debe sacar ventiladores y limpiar suavemente</t>
    </r>
  </si>
  <si>
    <r>
      <t>10.</t>
    </r>
    <r>
      <rPr>
        <sz val="7"/>
        <color theme="1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Rearmar todo el sistema nuevamente, conectar columna</t>
    </r>
  </si>
  <si>
    <r>
      <t>11.</t>
    </r>
    <r>
      <rPr>
        <sz val="7"/>
        <color theme="1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Drenar el aceite de la bomba mecánica (si por su estado de uso lo requiere) en un recipiente marcado para desecho</t>
    </r>
  </si>
  <si>
    <r>
      <t>12.</t>
    </r>
    <r>
      <rPr>
        <sz val="7"/>
        <color theme="1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Adicionar aceite nuevo en la bomba hasta 1/4 antes de la marca superior</t>
    </r>
  </si>
  <si>
    <r>
      <t>13.</t>
    </r>
    <r>
      <rPr>
        <sz val="7"/>
        <color theme="1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Tapar el sistema y limpiar excesos de polvo y contaminación de la bomba</t>
    </r>
  </si>
  <si>
    <r>
      <t>14.</t>
    </r>
    <r>
      <rPr>
        <sz val="7"/>
        <color theme="1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Encender el equipo y esperar acondicionamiento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</si>
  <si>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Arial"/>
        <family val="2"/>
      </rPr>
      <t xml:space="preserve">Limpieza de periféricos que incluya: 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</si>
  <si>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exterior (carcasa) e interior (tarjetas) de CPU del computador, ajuste de conexiones, verificación del estado del disco duro, pruebas y verificación de voltajes de entrada, inspección de operación de los ventiladores, pruebas del equipo.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</si>
  <si>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Mantenimiento del software.  Si hay un software más actualizado instalarlo, de ser necesario formatear e instalar software necesario para el correcto funcionamiento del equipo.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</si>
  <si>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exterior (carcasa) e interior (tarjetas) de monitor del computador, ajuste de conexiones, pruebas y verificación de voltajes de entrada. Pruebas del equipo.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</si>
  <si>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exterior (carcasa) e interior (tarjetas, rodillos) de impresora del computador, ajuste de conexiones, pruebas y verificación de voltajes de entrada. Pruebas de impresión.</t>
    </r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</si>
  <si>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de bomba de vacío, verificación de sello de mangueras y acoples, revisión de trampa, verificación de estado de aceite y adicionar o cambiar de ser necesario; pruebas y verificación de voltajes y corrientes, ajuste de conexiones.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</si>
  <si>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externa de bomba difusora, verificación de sello de mangueras y acoples, verificación nivel de aceite y adicionar o cambiar de ser necesario, verificación del sistema de calefactor; pruebas y verificación de voltajes y corrientes, ajuste de conexiones.</t>
    </r>
  </si>
  <si>
    <r>
      <t>7.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tarjetas y ventiladores.</t>
    </r>
  </si>
  <si>
    <r>
      <t>8.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Limpieza de puertos de inyección y detectores</t>
    </r>
  </si>
  <si>
    <r>
      <t>9.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 xml:space="preserve">Cambios de consumibles de ser necesarios como Liner, “o” ring, Septum y sello de oro. </t>
    </r>
  </si>
  <si>
    <r>
      <t>10.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Limpieza de las cubiertas del instrumento y aspiración del polvo dentro del equipo.</t>
    </r>
  </si>
  <si>
    <r>
      <t>11.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Verificación de funcionamiento de los ventiladores</t>
    </r>
  </si>
  <si>
    <r>
      <t>12.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Limpieza, ajuste, lubricación de mecanismos y verificación de puntos de puntos de posicionamiento del automuestreador y bandeja</t>
    </r>
  </si>
  <si>
    <r>
      <t>13.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Ajuste de la electrónica</t>
    </r>
  </si>
  <si>
    <r>
      <t>14.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Revisión sistema operativo y Software.</t>
    </r>
  </si>
  <si>
    <r>
      <t>15.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Prueba de desempeño del equipo dentro de los estándares y recomendaciones del fabricante.</t>
    </r>
  </si>
  <si>
    <r>
      <t>1.1.2.2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Arial"/>
        <family val="2"/>
      </rPr>
      <t xml:space="preserve">Para la Calificación </t>
    </r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</si>
  <si>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>Verificación de temperaturas, flujos y presiones con instrumentos de prueba con certificación de calibración vigentes.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</si>
  <si>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 xml:space="preserve">Pruebas químicas, sensibilidad de equipo con inyección de estándar 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</si>
  <si>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 xml:space="preserve">Prueba de repetitividad 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</si>
  <si>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Arial"/>
        <family val="2"/>
      </rPr>
      <t xml:space="preserve">Test de fugas </t>
    </r>
  </si>
  <si>
    <r>
      <t>1.1.3</t>
    </r>
    <r>
      <rPr>
        <sz val="7"/>
        <color theme="1"/>
        <rFont val="Times New Roman"/>
        <family val="1"/>
      </rPr>
      <t xml:space="preserve">      </t>
    </r>
    <r>
      <rPr>
        <b/>
        <sz val="10"/>
        <color theme="1"/>
        <rFont val="Arial"/>
        <family val="2"/>
      </rPr>
      <t>ESPECIFICACIONES TÉCNICAS PARA CROMATOGRAFO DE LIQUIDO-MASAS MODELO VANQUISH -TSQ QUANTIS</t>
    </r>
  </si>
  <si>
    <r>
      <t>1.1.3.1</t>
    </r>
    <r>
      <rPr>
        <b/>
        <sz val="7"/>
        <rFont val="Times New Roman"/>
        <family val="1"/>
      </rPr>
      <t xml:space="preserve">   </t>
    </r>
    <r>
      <rPr>
        <b/>
        <sz val="10"/>
        <rFont val="Arial"/>
        <family val="2"/>
      </rPr>
      <t>Mantenimiento Preventivo</t>
    </r>
  </si>
  <si>
    <r>
      <t>1.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Infusión de solución de calibración EMRS para observar picos de iones en modo positivo</t>
    </r>
  </si>
  <si>
    <r>
      <t>2.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Apagado de instrumento</t>
    </r>
  </si>
  <si>
    <r>
      <t>3.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Desarme de cada módulo del instrumento</t>
    </r>
  </si>
  <si>
    <r>
      <t>4.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Limpieza general de cada módulo (Electrónica, ventilación y tapas)</t>
    </r>
  </si>
  <si>
    <r>
      <t>5.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Cambio de los consumibles de la bomba binaria</t>
    </r>
  </si>
  <si>
    <r>
      <t>6.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Cambio de los consumibles del automuestreador</t>
    </r>
  </si>
  <si>
    <r>
      <t>7.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Verificar energía de lampara de detector DAD</t>
    </r>
  </si>
  <si>
    <r>
      <t>8.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Chequeo de fugas en módulos de HPLC</t>
    </r>
  </si>
  <si>
    <r>
      <t>9.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Cambio de consumibles del generador de nitrógeno</t>
    </r>
  </si>
  <si>
    <r>
      <t>10.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Cambio de consumibles de los compresores</t>
    </r>
  </si>
  <si>
    <r>
      <t>11.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Cambio de la trampa purificadora de nitrógeno para la celda de colisión</t>
    </r>
  </si>
  <si>
    <r>
      <t>12.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Desarme del detector</t>
    </r>
  </si>
  <si>
    <r>
      <t>13.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Limpieza general del TSQ (Electrónica, ventilación y tapas)</t>
    </r>
  </si>
  <si>
    <r>
      <t>14.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Limpieza de la óptica del detector</t>
    </r>
  </si>
  <si>
    <r>
      <t>15.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Cambio del aceite de la bomba externa y cambio de los consumibles del TSQ</t>
    </r>
  </si>
  <si>
    <r>
      <t>16.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Ensamble del detector</t>
    </r>
  </si>
  <si>
    <r>
      <t>17.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Acondicionamiento del Vacío y HPLC</t>
    </r>
  </si>
  <si>
    <r>
      <t>18.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Verificación de las condiciones óptimas de operación</t>
    </r>
  </si>
  <si>
    <r>
      <t>19.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Test de diagnóstico de HPLC y TSQ.</t>
    </r>
  </si>
  <si>
    <r>
      <t>20.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>Calibración en modo positivo y Negativo</t>
    </r>
  </si>
  <si>
    <r>
      <t>21.</t>
    </r>
    <r>
      <rPr>
        <sz val="7"/>
        <rFont val="Times New Roman"/>
        <family val="1"/>
      </rPr>
      <t xml:space="preserve">  </t>
    </r>
    <r>
      <rPr>
        <sz val="10"/>
        <rFont val="Arial"/>
        <family val="2"/>
      </rPr>
      <t xml:space="preserve">Realizar pruebas de repetibilidad de la calificación. </t>
    </r>
  </si>
  <si>
    <r>
      <t>·</t>
    </r>
    <r>
      <rPr>
        <sz val="7"/>
        <rFont val="Times New Roman"/>
        <family val="1"/>
      </rPr>
      <t xml:space="preserve">         </t>
    </r>
    <r>
      <rPr>
        <b/>
        <sz val="10"/>
        <rFont val="Arial"/>
        <family val="2"/>
      </rPr>
      <t xml:space="preserve">Especificaciones para los periféricos:    </t>
    </r>
  </si>
  <si>
    <r>
      <t>1.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Limpieza exterior (carcasa) e interior (tarjetas) de CPU del computador, ajuste de conexiones, verificación del estado del disco duro, pruebas y verificación de voltajes de entrada, inspección de operación de los ventiladores, pruebas del equipo.</t>
    </r>
  </si>
  <si>
    <r>
      <t>2.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Limpieza exterior (carcasa) e interior (tarjetas) de monitor del computador, ajuste de conexiones, pruebas y verificación de voltajes de entrada. Pruebas del equipo.</t>
    </r>
  </si>
  <si>
    <r>
      <t>3.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Limpieza exterior (carcasa) e interior (tarjetas, rodillos) de impresora del computador, ajuste de conexiones, pruebas y verificación de voltajes de entrada. Pruebas de impresión.</t>
    </r>
  </si>
  <si>
    <r>
      <t>4.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Limpieza de bomba de vacío, verificación de sello de mangueras y acoples, revisión de trampa, verificación de estado de aceite y adicionar o cambiar de ser necesario; pruebas y verificación de voltajes y corrientes, ajuste de conexiones.</t>
    </r>
  </si>
  <si>
    <r>
      <t>5.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>Revisión de corriente, voltaje, verificar presión de descarga y lubricación de la unidad compresora del generador de nitrógeno para los cromatógrafos líquidos.</t>
    </r>
  </si>
  <si>
    <r>
      <t>6.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 xml:space="preserve">Verificación de estado de filtros del generador de nitrógeno y reemplazarlos de ser necesario. </t>
    </r>
  </si>
  <si>
    <r>
      <t>7.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 xml:space="preserve">Verificación de la presencia de fugas en la ductería, válvulas, racores y demás accesorios en el generador de nitrógeno y las conexiones con el equipo Cromatógrafo de líquidos y corregirlas. </t>
    </r>
  </si>
  <si>
    <r>
      <t>8.</t>
    </r>
    <r>
      <rPr>
        <sz val="7"/>
        <rFont val="Times New Roman"/>
        <family val="1"/>
      </rPr>
      <t xml:space="preserve">     </t>
    </r>
    <r>
      <rPr>
        <sz val="10"/>
        <rFont val="Arial"/>
        <family val="2"/>
      </rPr>
      <t xml:space="preserve">Cambio del kit de mantenimiento del generador de nitrógeno de ser necesario.    </t>
    </r>
  </si>
  <si>
    <t xml:space="preserve">3.1.3.2 Para la Calificación </t>
  </si>
  <si>
    <r>
      <t>1.</t>
    </r>
    <r>
      <rPr>
        <b/>
        <sz val="7"/>
        <rFont val="Times New Roman"/>
        <family val="1"/>
      </rPr>
      <t xml:space="preserve">     </t>
    </r>
    <r>
      <rPr>
        <sz val="10"/>
        <rFont val="Arial"/>
        <family val="2"/>
      </rPr>
      <t>Sintonizar frecuencia RF principal.</t>
    </r>
  </si>
  <si>
    <r>
      <t>2.</t>
    </r>
    <r>
      <rPr>
        <b/>
        <sz val="7"/>
        <rFont val="Times New Roman"/>
        <family val="1"/>
      </rPr>
      <t xml:space="preserve">     </t>
    </r>
    <r>
      <rPr>
        <sz val="10"/>
        <rFont val="Arial"/>
        <family val="2"/>
      </rPr>
      <t>Sintonizar voltaje de modulación de RF.</t>
    </r>
  </si>
  <si>
    <r>
      <t>3.</t>
    </r>
    <r>
      <rPr>
        <b/>
        <sz val="7"/>
        <rFont val="Times New Roman"/>
        <family val="1"/>
      </rPr>
      <t xml:space="preserve">     </t>
    </r>
    <r>
      <rPr>
        <sz val="10"/>
        <rFont val="Arial"/>
        <family val="2"/>
      </rPr>
      <t>Sintonizar voltaje del multipolo de RF.</t>
    </r>
  </si>
  <si>
    <r>
      <t>4.</t>
    </r>
    <r>
      <rPr>
        <b/>
        <sz val="7"/>
        <rFont val="Times New Roman"/>
        <family val="1"/>
      </rPr>
      <t xml:space="preserve">     </t>
    </r>
    <r>
      <rPr>
        <sz val="10"/>
        <rFont val="Arial"/>
        <family val="2"/>
      </rPr>
      <t xml:space="preserve">Correr el software de diagnóstico. </t>
    </r>
  </si>
  <si>
    <r>
      <t>5.</t>
    </r>
    <r>
      <rPr>
        <b/>
        <sz val="7"/>
        <rFont val="Times New Roman"/>
        <family val="1"/>
      </rPr>
      <t xml:space="preserve">     </t>
    </r>
    <r>
      <rPr>
        <sz val="10"/>
        <rFont val="Arial"/>
        <family val="2"/>
      </rPr>
      <t>Elaborar estándar (ESI Tuning/CalibrationSolution), o el que el fabricante del equipo recomiende.</t>
    </r>
  </si>
  <si>
    <r>
      <t>6.</t>
    </r>
    <r>
      <rPr>
        <b/>
        <sz val="7"/>
        <rFont val="Times New Roman"/>
        <family val="1"/>
      </rPr>
      <t xml:space="preserve">     </t>
    </r>
    <r>
      <rPr>
        <sz val="10"/>
        <rFont val="Arial"/>
        <family val="2"/>
      </rPr>
      <t xml:space="preserve">Preparar el estándar de </t>
    </r>
    <r>
      <rPr>
        <i/>
        <sz val="10"/>
        <rFont val="Arial"/>
        <family val="2"/>
      </rPr>
      <t>“Cafeina”</t>
    </r>
    <r>
      <rPr>
        <sz val="10"/>
        <rFont val="Arial"/>
        <family val="2"/>
      </rPr>
      <t>, o el que el fabricante del equipo recomiende, para calificar el HPLC.</t>
    </r>
  </si>
  <si>
    <r>
      <t>7.</t>
    </r>
    <r>
      <rPr>
        <b/>
        <sz val="7"/>
        <rFont val="Times New Roman"/>
        <family val="1"/>
      </rPr>
      <t xml:space="preserve">     </t>
    </r>
    <r>
      <rPr>
        <sz val="10"/>
        <rFont val="Arial"/>
        <family val="2"/>
      </rPr>
      <t>Realizar las pruebas de calificaciones que el fabricante recomiende para cada uno de los módulos del HPLC.</t>
    </r>
  </si>
  <si>
    <r>
      <t>8.</t>
    </r>
    <r>
      <rPr>
        <b/>
        <sz val="7"/>
        <rFont val="Times New Roman"/>
        <family val="1"/>
      </rPr>
      <t xml:space="preserve">     </t>
    </r>
    <r>
      <rPr>
        <sz val="10"/>
        <rFont val="Arial"/>
        <family val="2"/>
      </rPr>
      <t>Realizar la sintonización y calibración.</t>
    </r>
  </si>
  <si>
    <r>
      <t>9.</t>
    </r>
    <r>
      <rPr>
        <b/>
        <sz val="7"/>
        <rFont val="Times New Roman"/>
        <family val="1"/>
      </rPr>
      <t xml:space="preserve">     </t>
    </r>
    <r>
      <rPr>
        <sz val="10"/>
        <rFont val="Arial"/>
        <family val="2"/>
      </rPr>
      <t>Verificar la funcionalidad del equipo con el estándar utilizado.</t>
    </r>
  </si>
  <si>
    <r>
      <t>10.</t>
    </r>
    <r>
      <rPr>
        <b/>
        <sz val="7"/>
        <rFont val="Times New Roman"/>
        <family val="1"/>
      </rPr>
      <t xml:space="preserve">  </t>
    </r>
    <r>
      <rPr>
        <sz val="10"/>
        <rFont val="Arial"/>
        <family val="2"/>
      </rPr>
      <t>Limpiar el detector luego de la prueba de sintonización y calibración.</t>
    </r>
  </si>
  <si>
    <r>
      <t>11.</t>
    </r>
    <r>
      <rPr>
        <b/>
        <sz val="7"/>
        <rFont val="Times New Roman"/>
        <family val="1"/>
      </rPr>
      <t xml:space="preserve">  </t>
    </r>
    <r>
      <rPr>
        <sz val="10"/>
        <rFont val="Arial"/>
        <family val="2"/>
      </rPr>
      <t xml:space="preserve">Preparar el estándar de </t>
    </r>
    <r>
      <rPr>
        <i/>
        <sz val="10"/>
        <rFont val="Arial"/>
        <family val="2"/>
      </rPr>
      <t>“Reserpina o Cloranfenicol”</t>
    </r>
    <r>
      <rPr>
        <sz val="10"/>
        <rFont val="Arial"/>
        <family val="2"/>
      </rPr>
      <t>, o el que el fabricante del equipo recomiende.</t>
    </r>
  </si>
  <si>
    <r>
      <t>12.</t>
    </r>
    <r>
      <rPr>
        <b/>
        <sz val="7"/>
        <rFont val="Times New Roman"/>
        <family val="1"/>
      </rPr>
      <t xml:space="preserve">  </t>
    </r>
    <r>
      <rPr>
        <sz val="10"/>
        <rFont val="Arial"/>
        <family val="2"/>
      </rPr>
      <t>Adquirir los datos MSMS entregados por el equipo mediante el software.</t>
    </r>
  </si>
  <si>
    <r>
      <t>13.</t>
    </r>
    <r>
      <rPr>
        <b/>
        <sz val="7"/>
        <rFont val="Times New Roman"/>
        <family val="1"/>
      </rPr>
      <t xml:space="preserve">  </t>
    </r>
    <r>
      <rPr>
        <sz val="10"/>
        <rFont val="Arial"/>
        <family val="2"/>
      </rPr>
      <t xml:space="preserve">Determinar la relación señal a ruido, de acuerdo con la sustancia de referencia utilizada </t>
    </r>
    <r>
      <rPr>
        <i/>
        <sz val="10"/>
        <rFont val="Arial"/>
        <family val="2"/>
      </rPr>
      <t>“Reserpina o Cloranfenicol”,</t>
    </r>
    <r>
      <rPr>
        <sz val="10"/>
        <rFont val="Arial"/>
        <family val="2"/>
      </rPr>
      <t xml:space="preserve"> o la que el fabricante del equipo recomiende. </t>
    </r>
  </si>
  <si>
    <r>
      <t>14.</t>
    </r>
    <r>
      <rPr>
        <b/>
        <sz val="7"/>
        <rFont val="Times New Roman"/>
        <family val="1"/>
      </rPr>
      <t xml:space="preserve">  </t>
    </r>
    <r>
      <rPr>
        <sz val="10"/>
        <rFont val="Arial"/>
        <family val="2"/>
      </rPr>
      <t>Recolectar los datos y elaborar el certificado.</t>
    </r>
  </si>
  <si>
    <r>
      <t>15.</t>
    </r>
    <r>
      <rPr>
        <b/>
        <sz val="7"/>
        <rFont val="Times New Roman"/>
        <family val="1"/>
      </rPr>
      <t xml:space="preserve">  </t>
    </r>
    <r>
      <rPr>
        <sz val="10"/>
        <rFont val="Arial"/>
        <family val="2"/>
      </rPr>
      <t>La calificación debe realizarse en presencia de los peritos usuarios de los equipos y entregar el equipo en condiciones de operación a los mismos</t>
    </r>
  </si>
  <si>
    <r>
      <t>16.</t>
    </r>
    <r>
      <rPr>
        <b/>
        <sz val="7"/>
        <rFont val="Times New Roman"/>
        <family val="1"/>
      </rPr>
      <t xml:space="preserve">  </t>
    </r>
    <r>
      <rPr>
        <sz val="10"/>
        <rFont val="Arial"/>
        <family val="2"/>
      </rPr>
      <t>Las sustancias de referencia deben venir acompañadas de su certificado de análisis.</t>
    </r>
  </si>
  <si>
    <r>
      <t>1.1.4</t>
    </r>
    <r>
      <rPr>
        <sz val="7"/>
        <color theme="1"/>
        <rFont val="Times New Roman"/>
        <family val="1"/>
      </rPr>
      <t xml:space="preserve">      </t>
    </r>
    <r>
      <rPr>
        <b/>
        <sz val="10"/>
        <color theme="1"/>
        <rFont val="Arial"/>
        <family val="2"/>
      </rPr>
      <t>ESPECIFICACIONES TÉCNICAS PARA LOS ESPECTROFOTÓMETROS FTIR MODELOS NICOLET iS50, NICOLET iS20, NICOLET SUMMIT</t>
    </r>
  </si>
  <si>
    <t xml:space="preserve">3.1.4.1 Mantenimiento Preventivo. </t>
  </si>
  <si>
    <r>
      <t>2.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 xml:space="preserve">Chequeo del computador, versión de software y actualizaciones. </t>
    </r>
  </si>
  <si>
    <r>
      <t>3.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 xml:space="preserve">Chequeo de elementos consumibles: Desecante, láser y fuente infrarrojo. Recomendar al cliente su adquisición si han superado el tiempo de uso recomendado por el fabricante. </t>
    </r>
  </si>
  <si>
    <r>
      <t>4.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 xml:space="preserve">Chequeo del banco óptico: Inspección visual del divisor de haz (beamsplitter) por defectos o si se encuentra opaco registrar su estado en el informe, Inspección visual de los espejos y superficies ópticas, Inspección visual del estado actual de las ventanas de KBr en el compartimiento de muestra, recomendar su cambio si se requiere. </t>
    </r>
  </si>
  <si>
    <r>
      <t>5.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Chequeo del espectrofotómetro: Utilizar la opción ALIGN para registrar amplitud del interferograma en el eje Y, y el valor en cm</t>
    </r>
    <r>
      <rPr>
        <vertAlign val="superscript"/>
        <sz val="10"/>
        <color theme="1"/>
        <rFont val="Arial"/>
        <family val="2"/>
      </rPr>
      <t>-1</t>
    </r>
    <r>
      <rPr>
        <sz val="10"/>
        <color theme="1"/>
        <rFont val="Arial"/>
        <family val="2"/>
      </rPr>
      <t xml:space="preserve"> Utilizar la opción validación para verificar nivel de ruido y calibración en longitud de onda. </t>
    </r>
  </si>
  <si>
    <r>
      <t>6.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 xml:space="preserve">Chequeo y Registro de condiciones ambientales: Temperatura del laboratorio y Humedad relativa. </t>
    </r>
  </si>
  <si>
    <r>
      <t>7.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 xml:space="preserve">Verificar todas las fuentes de voltaje de la tarjeta principal trabajando a plena carga. </t>
    </r>
  </si>
  <si>
    <r>
      <t>8.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 xml:space="preserve">Verificar fuente del láser y registrar valor leído. </t>
    </r>
  </si>
  <si>
    <r>
      <t>9.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 xml:space="preserve">Verificar fuente de voltaje, fuente de infrarrojo y registrar los valores leídos. </t>
    </r>
  </si>
  <si>
    <r>
      <t>10.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 xml:space="preserve">Chequeo de buen funcionamiento del seguro (interlock) del láser. </t>
    </r>
  </si>
  <si>
    <r>
      <t>11.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 xml:space="preserve">Observar la franja del láser y ajustar el interferómetro si se requiere. </t>
    </r>
  </si>
  <si>
    <r>
      <t>12.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 xml:space="preserve">Verificación de la colimación y alineamiento del láser. </t>
    </r>
  </si>
  <si>
    <r>
      <t>13.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 xml:space="preserve">Verificar y ajustar si se requiere, el valor de ganancia en la tarjeta del detector del láser. </t>
    </r>
  </si>
  <si>
    <r>
      <t>14.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 xml:space="preserve">Verificar y ajustar si se requiere el sensor óptico de infrarrojo. </t>
    </r>
  </si>
  <si>
    <r>
      <t>15.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>Verificar motor del estándar interno de poliestireno y motor controlador del espejo hacia el microscopio.</t>
    </r>
  </si>
  <si>
    <r>
      <t>16.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>La validación y calibración de los FT IR se debe realizar con estándar certificado de POLIESTIRENO trazable NIST vigente</t>
    </r>
  </si>
  <si>
    <r>
      <t>17.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>Limpieza de tarjetas.</t>
    </r>
  </si>
  <si>
    <r>
      <t>18.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Arial"/>
        <family val="2"/>
      </rPr>
      <t xml:space="preserve">Realizar el mantenimiento de hardware y software, así como periféricos y módulos, que hagan parte integral del equipo. </t>
    </r>
  </si>
  <si>
    <r>
      <t>3.1.4.2</t>
    </r>
    <r>
      <rPr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Arial"/>
        <family val="2"/>
      </rPr>
      <t>Para la Calificación</t>
    </r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</si>
  <si>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 xml:space="preserve">Prueba de relación señal ruido. </t>
    </r>
  </si>
  <si>
    <r>
      <t>2.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Pruebas de validación, calibración e impresión de resultados</t>
    </r>
  </si>
  <si>
    <r>
      <t>3.</t>
    </r>
    <r>
      <rPr>
        <sz val="7"/>
        <color theme="1"/>
        <rFont val="Times New Roman"/>
        <family val="1"/>
      </rPr>
      <t xml:space="preserve">     </t>
    </r>
    <r>
      <rPr>
        <sz val="10"/>
        <color theme="1"/>
        <rFont val="Arial"/>
        <family val="2"/>
      </rPr>
      <t>Estándares e instrumentos de medida debidamente calibrados y certificados, con fecha vigente, acreditando su trazabilidad</t>
    </r>
  </si>
  <si>
    <r>
      <t>3.1.5</t>
    </r>
    <r>
      <rPr>
        <sz val="7"/>
        <color theme="1"/>
        <rFont val="Times New Roman"/>
        <family val="1"/>
      </rPr>
      <t xml:space="preserve">      </t>
    </r>
    <r>
      <rPr>
        <b/>
        <sz val="10"/>
        <color theme="1"/>
        <rFont val="Arial"/>
        <family val="2"/>
      </rPr>
      <t>ESPECIFICACIONES TÉCNICAS PARA LOS ESPECTROFOTÓMETROS ULTRAVIOLETA VISIBLE MODELO EVOLUTION 201</t>
    </r>
    <r>
      <rPr>
        <b/>
        <sz val="9"/>
        <color theme="1"/>
        <rFont val="Arial"/>
        <family val="2"/>
      </rPr>
      <t xml:space="preserve">    </t>
    </r>
  </si>
  <si>
    <r>
      <t>3.1.5.1</t>
    </r>
    <r>
      <rPr>
        <b/>
        <sz val="7"/>
        <color theme="1"/>
        <rFont val="Times New Roman"/>
        <family val="1"/>
      </rPr>
      <t xml:space="preserve">   </t>
    </r>
    <r>
      <rPr>
        <b/>
        <sz val="10"/>
        <color theme="1"/>
        <rFont val="Arial"/>
        <family val="2"/>
      </rPr>
      <t xml:space="preserve">Mantenimiento preventivo                                   </t>
    </r>
  </si>
  <si>
    <r>
      <t>a.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Revisión del estado actual del instrumento antes de proceder a realizar el mantenimiento, con el fin de registrar cualquier anomalía presentada en el funcionamiento del equipo durante los chequeos preliminares.</t>
    </r>
  </si>
  <si>
    <r>
      <t>b.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Pruebas de funcionamiento básicas en ABS, %T y barrido. </t>
    </r>
  </si>
  <si>
    <r>
      <t>c.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Proceder al apagado y desconexión de la potencia del equipo y el PC. </t>
    </r>
  </si>
  <si>
    <r>
      <t>d.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Retiro o apertura de tapa principal. </t>
    </r>
  </si>
  <si>
    <r>
      <t>e.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Inspección interna del instrumento, limpieza interna y externa. </t>
    </r>
  </si>
  <si>
    <r>
      <t>f.</t>
    </r>
    <r>
      <rPr>
        <sz val="7"/>
        <color rgb="FF000000"/>
        <rFont val="Times New Roman"/>
        <family val="1"/>
      </rPr>
      <t xml:space="preserve">      </t>
    </r>
    <r>
      <rPr>
        <sz val="10"/>
        <color rgb="FF000000"/>
        <rFont val="Arial"/>
        <family val="2"/>
      </rPr>
      <t xml:space="preserve">Verificación de alineamiento óptico de lámpara de Xenón. </t>
    </r>
  </si>
  <si>
    <r>
      <t>g.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Verificación alineamiento óptico de espejo fuente. </t>
    </r>
  </si>
  <si>
    <r>
      <t>h.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Chequeo de mecanismo de filtros. </t>
    </r>
  </si>
  <si>
    <r>
      <t>i.</t>
    </r>
    <r>
      <rPr>
        <sz val="7"/>
        <color rgb="FF000000"/>
        <rFont val="Times New Roman"/>
        <family val="1"/>
      </rPr>
      <t xml:space="preserve">      </t>
    </r>
    <r>
      <rPr>
        <sz val="10"/>
        <color rgb="FF000000"/>
        <rFont val="Arial"/>
        <family val="2"/>
      </rPr>
      <t xml:space="preserve">Chequeo del sistema electrónico; fuente de referencia, fuentes de potencia y fuentes de los detectores. </t>
    </r>
  </si>
  <si>
    <r>
      <t>j.</t>
    </r>
    <r>
      <rPr>
        <sz val="7"/>
        <color rgb="FF000000"/>
        <rFont val="Times New Roman"/>
        <family val="1"/>
      </rPr>
      <t xml:space="preserve">      </t>
    </r>
    <r>
      <rPr>
        <sz val="10"/>
        <color rgb="FF000000"/>
        <rFont val="Arial"/>
        <family val="2"/>
      </rPr>
      <t xml:space="preserve">Limpieza de las ventanas del compartimiento de muestra. </t>
    </r>
  </si>
  <si>
    <r>
      <t>k.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Verificación de las superficies ópticas, tarjetas electrónicas, ajustes de los circuitos integrados y conectores. </t>
    </r>
  </si>
  <si>
    <r>
      <t>l.</t>
    </r>
    <r>
      <rPr>
        <sz val="7"/>
        <color rgb="FF000000"/>
        <rFont val="Times New Roman"/>
        <family val="1"/>
      </rPr>
      <t xml:space="preserve">      </t>
    </r>
    <r>
      <rPr>
        <sz val="10"/>
        <color rgb="FF000000"/>
        <rFont val="Arial"/>
        <family val="2"/>
      </rPr>
      <t xml:space="preserve">Ensamble y pruebas de funcionamiento. </t>
    </r>
  </si>
  <si>
    <r>
      <t>m.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La validación y calibración de los espectrofotómetros UV VISIBLE se debe realizar con estándares certificados con trazabilidad internacional del tipo STARNA o similar y que se encuentren vigentes.</t>
    </r>
  </si>
  <si>
    <r>
      <t>n.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Mantenimiento del sistema de computación: Hardware y software, así como periféricos y módulos, que hagan parte integral del equipo.</t>
    </r>
  </si>
  <si>
    <r>
      <t>3.1.5.2</t>
    </r>
    <r>
      <rPr>
        <b/>
        <sz val="7"/>
        <rFont val="Times New Roman"/>
        <family val="1"/>
      </rPr>
      <t xml:space="preserve">   </t>
    </r>
    <r>
      <rPr>
        <b/>
        <sz val="10"/>
        <color rgb="FF000000"/>
        <rFont val="Arial"/>
        <family val="2"/>
      </rPr>
      <t xml:space="preserve">Procedimiento de validación y calificación operacional  </t>
    </r>
  </si>
  <si>
    <r>
      <t>a.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Verificación de los protocolos de seguridad.</t>
    </r>
  </si>
  <si>
    <r>
      <t>b.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Comportamiento de la línea base, (medición de ruido del sistema).</t>
    </r>
  </si>
  <si>
    <r>
      <t>c.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Prueba de exactitud de longitud de onda con filtros </t>
    </r>
  </si>
  <si>
    <r>
      <t>d.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Prueba de exactitud fotométrica con filtros.</t>
    </r>
  </si>
  <si>
    <r>
      <t>e.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Prueba de precisión de longitud de onda con lámpara de Xenón.</t>
    </r>
  </si>
  <si>
    <r>
      <t>f.</t>
    </r>
    <r>
      <rPr>
        <sz val="7"/>
        <color rgb="FF000000"/>
        <rFont val="Times New Roman"/>
        <family val="1"/>
      </rPr>
      <t xml:space="preserve">      </t>
    </r>
    <r>
      <rPr>
        <sz val="10"/>
        <color rgb="FF000000"/>
        <rFont val="Arial"/>
        <family val="2"/>
      </rPr>
      <t>Prueba de reproducibilidad de longitud de onda con lámpara de Xenón</t>
    </r>
  </si>
  <si>
    <r>
      <t>g.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>Prueba ruido fotométrico a 0 A</t>
    </r>
  </si>
  <si>
    <r>
      <t>h.</t>
    </r>
    <r>
      <rPr>
        <sz val="7"/>
        <color rgb="FF000000"/>
        <rFont val="Times New Roman"/>
        <family val="1"/>
      </rPr>
      <t xml:space="preserve">     </t>
    </r>
    <r>
      <rPr>
        <sz val="10"/>
        <color rgb="FF000000"/>
        <rFont val="Arial"/>
        <family val="2"/>
      </rPr>
      <t xml:space="preserve">Prueba de llanura de línea base. </t>
    </r>
  </si>
  <si>
    <r>
      <t>i.</t>
    </r>
    <r>
      <rPr>
        <sz val="7"/>
        <color rgb="FF000000"/>
        <rFont val="Times New Roman"/>
        <family val="1"/>
      </rPr>
      <t xml:space="preserve">      </t>
    </r>
    <r>
      <rPr>
        <sz val="10"/>
        <color rgb="FF000000"/>
        <rFont val="Arial"/>
        <family val="2"/>
      </rPr>
      <t>Estándares e instrumentos de medida debidamente calibrados y certificados, con fecha vigente, acreditando su trazabilidad.</t>
    </r>
  </si>
  <si>
    <r>
      <t>3.1.6</t>
    </r>
    <r>
      <rPr>
        <b/>
        <sz val="7"/>
        <color theme="1"/>
        <rFont val="Times New Roman"/>
        <family val="1"/>
      </rPr>
      <t xml:space="preserve">      </t>
    </r>
    <r>
      <rPr>
        <b/>
        <sz val="10"/>
        <color theme="1"/>
        <rFont val="Arial"/>
        <family val="2"/>
      </rPr>
      <t>MANTENIMIENTO CORRECTIVO</t>
    </r>
  </si>
  <si>
    <t>Este mantenimiento se realizará al equipo cuando éste presente un daño que no permita su funcionamiento, en virtud de lo cual, identificada la falla, se procederá a la programación de la reparación, para ello se puede utilizar elementos y/o piezas necesarias para su funcionamiento, para este mantenimiento se debe tener en cuenta lo siguiente:</t>
  </si>
  <si>
    <t>El proveedor sustentará la necesidad de reemplazar los repuestos necesarios para el normal funcionamiento de los equipos y realizará el diagnóstico de las partes afectadas (Ver “Obligaciones Específicas”)</t>
  </si>
  <si>
    <t>4. ESPECIFICACIONES TÉCNICAS RELACIONADAS CON LA GARANTÍA DE LOS BIENES Y SERVICIOS.</t>
  </si>
  <si>
    <t>El proveedor deberá anexar documento donde conste que garantiza los trabajos y/o servicios objeto del contrato y la calidad de los repuestos así:</t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</si>
  <si>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Arial"/>
        <family val="2"/>
      </rPr>
      <t>Repuestos:</t>
    </r>
    <r>
      <rPr>
        <sz val="10"/>
        <color theme="1"/>
        <rFont val="Arial"/>
        <family val="2"/>
      </rPr>
      <t xml:space="preserve"> por un periodo mínimo de seis (6) meses contados a partir de la fecha de instalación</t>
    </r>
  </si>
  <si>
    <r>
      <t>·</t>
    </r>
    <r>
      <rPr>
        <sz val="7"/>
        <color theme="1"/>
        <rFont val="Times New Roman"/>
        <family val="1"/>
      </rPr>
      <t xml:space="preserve">         </t>
    </r>
    <r>
      <rPr>
        <b/>
        <sz val="10"/>
        <color theme="1"/>
        <rFont val="Arial"/>
        <family val="2"/>
      </rPr>
      <t>Mano de obra:</t>
    </r>
    <r>
      <rPr>
        <sz val="10"/>
        <color theme="1"/>
        <rFont val="Arial"/>
        <family val="2"/>
      </rPr>
      <t xml:space="preserve"> por un periodo de mínimo tres (3) meses por el servicio de mantenimiento prestado, contados una vez cumplido el plazo de ejecución del contrato.</t>
    </r>
  </si>
  <si>
    <t>Nota: Las condiciones de garantía deben quedar por escrito dentro el contenido de la propuesta.</t>
  </si>
  <si>
    <t>5. ESPECIFICACIONES TÉCNICAS RELACIONADAS CON EL SOPORTE TÉCNICO, SERVICIO DE ATENCIÓN Y MANTENIMIENTOS</t>
  </si>
  <si>
    <t xml:space="preserve">El proveedor deberá garantizar como mínimo en el tiempo de garantía el suministro de los repuestos y accesorios a los equipos objeto de mantenimiento de la presente contratación. </t>
  </si>
  <si>
    <t>Garantizar los servicios de mantenimiento, tanto de carácter preventivo como correctivo, que se requieran durante el tiempo de garantía los cuales serán cubiertos en la totalidad por el proveedor y sin costo para el Instituto.</t>
  </si>
  <si>
    <t>El Servicio de Mantenimiento que se ofrezca debe ser prestado directamente por el personal técnico, o tecnólogo o profesional del proveedor que acrediten su idoneidad con los documentos solicitados en el ítem obligaciones específicas, en caso de presentarse inconvenientes, se deberá proceder a presentar una nueva hoja de vida con los documentos soporte para su estudio y aprobación por parte del supervisor del contrato.</t>
  </si>
  <si>
    <r>
      <rPr>
        <sz val="7"/>
        <color theme="1"/>
        <rFont val="Times New Roman"/>
        <family val="1"/>
      </rPr>
      <t xml:space="preserve">  </t>
    </r>
    <r>
      <rPr>
        <b/>
        <sz val="10"/>
        <color theme="1"/>
        <rFont val="Arial"/>
        <family val="2"/>
      </rPr>
      <t xml:space="preserve">ESPECIFICACIONES TÉCNICAS PARA LOS CROMATOGRAFOS DE GASES MODELO 1300 Y 1310 </t>
    </r>
  </si>
  <si>
    <t>Mantenimiento Preventivo</t>
  </si>
  <si>
    <r>
      <rPr>
        <b/>
        <sz val="7"/>
        <color theme="1"/>
        <rFont val="Times New Roman"/>
        <family val="1"/>
      </rPr>
      <t xml:space="preserve"> </t>
    </r>
    <r>
      <rPr>
        <b/>
        <sz val="10"/>
        <color theme="1"/>
        <rFont val="Arial"/>
        <family val="2"/>
      </rPr>
      <t xml:space="preserve">Para la Calificación Operacional </t>
    </r>
  </si>
  <si>
    <r>
      <rPr>
        <sz val="7"/>
        <color theme="1"/>
        <rFont val="Times New Roman"/>
        <family val="1"/>
      </rPr>
      <t xml:space="preserve"> </t>
    </r>
    <r>
      <rPr>
        <b/>
        <sz val="10"/>
        <color theme="1"/>
        <rFont val="Arial"/>
        <family val="2"/>
      </rPr>
      <t>ESPECIFICACIONES TÉCNICAS PARA LOS CROMATOGRAFOS DE GASES-MASAS MODELO 1300, 1310 y 1610 con ISQ</t>
    </r>
  </si>
  <si>
    <t xml:space="preserve">LUZ SANABRIA FLOREZ </t>
  </si>
  <si>
    <t>1/2" SOCKET WRENCH</t>
  </si>
  <si>
    <t xml:space="preserve">SE CORRIGE LA REFERENCIA </t>
  </si>
  <si>
    <t>3323.0010</t>
  </si>
  <si>
    <t>Kit Calificación Operacional(OQ/PQ)</t>
  </si>
  <si>
    <t xml:space="preserve">BOGOTA </t>
  </si>
  <si>
    <t>HAZMAT-01-00089</t>
  </si>
  <si>
    <t>Chloramphenicol test standard- liquid Fisher Scientific US</t>
  </si>
  <si>
    <t>Pierce™ Reserpine Standard for LC-MS  by Thermo Scientific™</t>
  </si>
  <si>
    <t>GC FID Test Mix 20ug/mL, Hexane, 1mL/ampul</t>
  </si>
  <si>
    <t xml:space="preserve">Pump Vacuum RV3 w/o Line Cord 115/230V </t>
  </si>
  <si>
    <t>RV5 - MAJOR KITS w/BLADES RV5</t>
  </si>
  <si>
    <t>SHAFT SLEEVE REPAIR KIT Edwards RV3,RV5,RV8,RV12</t>
  </si>
  <si>
    <t>ION VOLUME LOCKING PLATE ISQ</t>
  </si>
  <si>
    <t>ADAPTER, ROUGHING, NW25</t>
  </si>
  <si>
    <t>CONNECTOR-FLOW METER</t>
  </si>
  <si>
    <t>REMOVAL TOOL ASSY ISQ</t>
  </si>
  <si>
    <t>REPELLER INSULATOR ISQ</t>
  </si>
  <si>
    <t>INYECTOR MODULAR IEC SPLIT/SPLITLES SSL THERMO SCIENTIFIC</t>
  </si>
  <si>
    <t xml:space="preserve">NORTE </t>
  </si>
  <si>
    <t xml:space="preserve">REGIONAL BOGOTA </t>
  </si>
  <si>
    <t>REGIONAL  NORTE</t>
  </si>
  <si>
    <t>REGIONAL OCCIDENTE</t>
  </si>
  <si>
    <t xml:space="preserve">REGIONAL SUR </t>
  </si>
  <si>
    <t>REGIONAL NOROCCIDENTE</t>
  </si>
  <si>
    <t>REGIONAL  NORORIENTE</t>
  </si>
  <si>
    <t xml:space="preserve">TOTAL </t>
  </si>
  <si>
    <t>ITEM</t>
  </si>
  <si>
    <t xml:space="preserve">PRESENTACION </t>
  </si>
  <si>
    <t>CANTIDAD TOTAL</t>
  </si>
  <si>
    <t>MANTENIMIENTO PREVENTIVO, CORECTIVO Y CALIFICACIÓN OQ/PV DE CROMATÓGRAFO LIQUIDO MS (TQ), MARCA THERMO SCIENTIFIC MODELO VANQUISH - TSQ QUANTIS</t>
  </si>
  <si>
    <t>713100018
130636</t>
  </si>
  <si>
    <t>723021510
ISQ76N2401002</t>
  </si>
  <si>
    <t xml:space="preserve">713109029
131110 </t>
  </si>
  <si>
    <t>715101973
1509523</t>
  </si>
  <si>
    <t>713000068
130714</t>
  </si>
  <si>
    <t>REPUESTOS CROMATOGRAFOS Y ESPECTROFOTOMETROS</t>
  </si>
  <si>
    <t>NUMERO DE PARTE</t>
  </si>
  <si>
    <t>SMALL MOLECULE SYSTEM SUITABILITY STD</t>
  </si>
  <si>
    <t>CAL SOLUTION, EXTENDED MASS RANGE,
10mL (PI88340)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</si>
</sst>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theme="9" tint="-0.499984740745262"/>
      <name val="Arial"/>
      <family val="2"/>
    </font>
    <font>
      <sz val="11"/>
      <color rgb="FF000000"/>
      <name val="Aptos Narrow"/>
      <family val="2"/>
    </font>
    <font>
      <sz val="8"/>
      <color theme="1"/>
      <name val="Arial"/>
      <family val="2"/>
    </font>
    <font>
      <u/>
      <sz val="10"/>
      <color rgb="FF000000"/>
      <name val="Arial"/>
      <family val="2"/>
    </font>
    <font>
      <u/>
      <sz val="11"/>
      <color rgb="FF000000"/>
      <name val="Aptos Narrow"/>
      <family val="2"/>
    </font>
    <font>
      <u/>
      <sz val="10"/>
      <color theme="1"/>
      <name val="Arial"/>
      <family val="2"/>
    </font>
    <font>
      <sz val="9"/>
      <color rgb="FF000000"/>
      <name val="Aptos Narrow"/>
      <family val="2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b/>
      <sz val="7"/>
      <color theme="1"/>
      <name val="Times New Roman"/>
      <family val="1"/>
    </font>
    <font>
      <sz val="10"/>
      <color theme="1"/>
      <name val="Symbol"/>
      <family val="1"/>
      <charset val="2"/>
    </font>
    <font>
      <b/>
      <sz val="7"/>
      <name val="Times New Roman"/>
      <family val="1"/>
    </font>
    <font>
      <sz val="7"/>
      <name val="Times New Roman"/>
      <family val="1"/>
    </font>
    <font>
      <sz val="10"/>
      <name val="Symbol"/>
      <family val="1"/>
      <charset val="2"/>
    </font>
    <font>
      <i/>
      <sz val="10"/>
      <name val="Arial"/>
      <family val="2"/>
    </font>
    <font>
      <vertAlign val="superscript"/>
      <sz val="10"/>
      <color theme="1"/>
      <name val="Arial"/>
      <family val="2"/>
    </font>
    <font>
      <sz val="7"/>
      <color rgb="FF000000"/>
      <name val="Times New Roman"/>
      <family val="1"/>
    </font>
    <font>
      <sz val="10"/>
      <color theme="1"/>
      <name val="Arial"/>
      <family val="1"/>
    </font>
    <font>
      <b/>
      <sz val="10"/>
      <color theme="1"/>
      <name val="Arial"/>
      <family val="1"/>
    </font>
    <font>
      <sz val="10"/>
      <color rgb="FFFF0000"/>
      <name val="Arial"/>
      <family val="2"/>
    </font>
    <font>
      <b/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35">
    <xf numFmtId="0" fontId="0" fillId="0" borderId="0" xfId="0"/>
    <xf numFmtId="0" fontId="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1" fontId="4" fillId="0" borderId="6" xfId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1" fontId="4" fillId="2" borderId="6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1" fontId="7" fillId="0" borderId="6" xfId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6" xfId="0" applyNumberFormat="1" applyFont="1" applyBorder="1" applyAlignment="1">
      <alignment horizontal="center" vertical="center" wrapText="1"/>
    </xf>
    <xf numFmtId="164" fontId="4" fillId="0" borderId="11" xfId="2" applyNumberFormat="1" applyFont="1" applyFill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164" fontId="7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164" fontId="4" fillId="0" borderId="23" xfId="2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8" fillId="0" borderId="2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41" fontId="4" fillId="0" borderId="24" xfId="1" applyFont="1" applyFill="1" applyBorder="1" applyAlignment="1">
      <alignment horizontal="center" vertical="center" wrapText="1"/>
    </xf>
    <xf numFmtId="41" fontId="7" fillId="0" borderId="24" xfId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19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21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indent="5"/>
    </xf>
    <xf numFmtId="0" fontId="5" fillId="0" borderId="0" xfId="0" applyFont="1" applyAlignment="1">
      <alignment horizontal="justify" vertical="center"/>
    </xf>
    <xf numFmtId="0" fontId="24" fillId="0" borderId="0" xfId="0" applyFont="1" applyAlignment="1">
      <alignment horizontal="left" vertical="center" indent="5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28" fillId="0" borderId="0" xfId="0" applyFont="1" applyAlignment="1">
      <alignment horizontal="justify" vertical="center"/>
    </xf>
    <xf numFmtId="0" fontId="29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center" wrapText="1"/>
    </xf>
    <xf numFmtId="49" fontId="12" fillId="0" borderId="6" xfId="0" applyNumberFormat="1" applyFont="1" applyBorder="1" applyAlignment="1">
      <alignment horizontal="center" vertical="center"/>
    </xf>
    <xf numFmtId="41" fontId="2" fillId="0" borderId="0" xfId="0" applyNumberFormat="1" applyFont="1" applyAlignment="1">
      <alignment wrapText="1"/>
    </xf>
    <xf numFmtId="0" fontId="7" fillId="0" borderId="3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 wrapText="1"/>
    </xf>
    <xf numFmtId="0" fontId="30" fillId="0" borderId="27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41" fontId="6" fillId="0" borderId="6" xfId="0" applyNumberFormat="1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41" fontId="6" fillId="0" borderId="6" xfId="0" applyNumberFormat="1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41" fontId="2" fillId="0" borderId="6" xfId="0" applyNumberFormat="1" applyFont="1" applyBorder="1" applyAlignment="1">
      <alignment wrapText="1"/>
    </xf>
    <xf numFmtId="0" fontId="6" fillId="0" borderId="6" xfId="0" applyFont="1" applyBorder="1" applyAlignment="1">
      <alignment wrapText="1"/>
    </xf>
    <xf numFmtId="41" fontId="6" fillId="0" borderId="6" xfId="0" applyNumberFormat="1" applyFont="1" applyBorder="1" applyAlignment="1">
      <alignment wrapText="1"/>
    </xf>
    <xf numFmtId="41" fontId="7" fillId="4" borderId="6" xfId="0" applyNumberFormat="1" applyFont="1" applyFill="1" applyBorder="1" applyAlignment="1">
      <alignment wrapText="1"/>
    </xf>
    <xf numFmtId="41" fontId="1" fillId="4" borderId="6" xfId="0" applyNumberFormat="1" applyFont="1" applyFill="1" applyBorder="1" applyAlignment="1">
      <alignment wrapText="1"/>
    </xf>
    <xf numFmtId="41" fontId="2" fillId="4" borderId="0" xfId="0" applyNumberFormat="1" applyFont="1" applyFill="1" applyAlignment="1">
      <alignment wrapText="1"/>
    </xf>
    <xf numFmtId="0" fontId="0" fillId="0" borderId="0" xfId="0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8" fillId="0" borderId="6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6" fillId="0" borderId="25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6" fillId="0" borderId="31" xfId="0" applyFont="1" applyBorder="1" applyAlignment="1">
      <alignment horizontal="center" vertical="top" wrapText="1"/>
    </xf>
    <xf numFmtId="0" fontId="6" fillId="0" borderId="30" xfId="0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</cellXfs>
  <cellStyles count="3">
    <cellStyle name="Millares [0]" xfId="1" builtinId="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8A86C-FDC4-488D-A15E-8AD253131725}">
  <dimension ref="A1:L65"/>
  <sheetViews>
    <sheetView tabSelected="1" topLeftCell="B26" zoomScale="160" zoomScaleNormal="160" workbookViewId="0">
      <selection activeCell="B30" sqref="B30"/>
    </sheetView>
  </sheetViews>
  <sheetFormatPr baseColWidth="10" defaultRowHeight="14.4" x14ac:dyDescent="0.3"/>
  <cols>
    <col min="1" max="1" width="11.44140625" style="79"/>
    <col min="2" max="2" width="39.6640625" customWidth="1"/>
    <col min="3" max="3" width="19.33203125" customWidth="1"/>
    <col min="4" max="4" width="19.6640625" customWidth="1"/>
    <col min="5" max="5" width="16.33203125" customWidth="1"/>
  </cols>
  <sheetData>
    <row r="1" spans="1:12" ht="18" customHeight="1" x14ac:dyDescent="0.3">
      <c r="A1" s="91" t="s">
        <v>23</v>
      </c>
      <c r="B1" s="91"/>
      <c r="C1" s="91"/>
      <c r="D1" s="91"/>
      <c r="E1" s="91"/>
      <c r="F1" s="91"/>
      <c r="G1" s="87"/>
      <c r="H1" s="87"/>
      <c r="I1" s="87"/>
      <c r="J1" s="87"/>
      <c r="K1" s="87"/>
      <c r="L1" s="87"/>
    </row>
    <row r="2" spans="1:12" ht="18" customHeight="1" x14ac:dyDescent="0.3">
      <c r="A2" s="92" t="s">
        <v>28</v>
      </c>
      <c r="B2" s="92"/>
      <c r="C2" s="92"/>
      <c r="D2" s="92"/>
      <c r="E2" s="92"/>
      <c r="F2" s="92"/>
      <c r="G2" s="88"/>
      <c r="H2" s="88"/>
      <c r="I2" s="88"/>
      <c r="J2" s="88"/>
      <c r="K2" s="88"/>
      <c r="L2" s="88"/>
    </row>
    <row r="4" spans="1:12" x14ac:dyDescent="0.3">
      <c r="A4" s="93" t="s">
        <v>94</v>
      </c>
      <c r="B4" s="93"/>
      <c r="C4" s="93"/>
      <c r="D4" s="93"/>
      <c r="E4" s="93"/>
      <c r="F4" s="93"/>
    </row>
    <row r="5" spans="1:12" ht="26.4" x14ac:dyDescent="0.3">
      <c r="A5" s="85" t="s">
        <v>297</v>
      </c>
      <c r="B5" s="85" t="s">
        <v>1</v>
      </c>
      <c r="C5" s="85" t="s">
        <v>29</v>
      </c>
      <c r="D5" s="85" t="s">
        <v>298</v>
      </c>
      <c r="E5" s="6" t="s">
        <v>9</v>
      </c>
      <c r="F5" s="6" t="s">
        <v>299</v>
      </c>
    </row>
    <row r="6" spans="1:12" ht="66" x14ac:dyDescent="0.3">
      <c r="A6" s="24">
        <v>1</v>
      </c>
      <c r="B6" s="27" t="s">
        <v>30</v>
      </c>
      <c r="C6" s="11">
        <v>715001991</v>
      </c>
      <c r="D6" s="11" t="s">
        <v>10</v>
      </c>
      <c r="E6" s="11" t="s">
        <v>17</v>
      </c>
      <c r="F6" s="43">
        <v>1</v>
      </c>
    </row>
    <row r="7" spans="1:12" ht="78" customHeight="1" x14ac:dyDescent="0.3">
      <c r="A7" s="24">
        <v>2</v>
      </c>
      <c r="B7" s="27" t="s">
        <v>31</v>
      </c>
      <c r="C7" s="11" t="s">
        <v>301</v>
      </c>
      <c r="D7" s="11" t="s">
        <v>10</v>
      </c>
      <c r="E7" s="11" t="s">
        <v>17</v>
      </c>
      <c r="F7" s="43">
        <v>1</v>
      </c>
    </row>
    <row r="8" spans="1:12" ht="74.25" customHeight="1" x14ac:dyDescent="0.3">
      <c r="A8" s="80">
        <v>3</v>
      </c>
      <c r="B8" s="81" t="s">
        <v>32</v>
      </c>
      <c r="C8" s="11" t="s">
        <v>302</v>
      </c>
      <c r="D8" s="81" t="s">
        <v>10</v>
      </c>
      <c r="E8" s="81" t="s">
        <v>17</v>
      </c>
      <c r="F8" s="84">
        <v>1</v>
      </c>
    </row>
    <row r="9" spans="1:12" ht="78" customHeight="1" x14ac:dyDescent="0.3">
      <c r="A9" s="24">
        <v>4</v>
      </c>
      <c r="B9" s="27" t="s">
        <v>300</v>
      </c>
      <c r="C9" s="82" t="s">
        <v>39</v>
      </c>
      <c r="D9" s="11" t="s">
        <v>10</v>
      </c>
      <c r="E9" s="11" t="s">
        <v>17</v>
      </c>
      <c r="F9" s="43">
        <v>1</v>
      </c>
    </row>
    <row r="10" spans="1:12" ht="66" x14ac:dyDescent="0.3">
      <c r="A10" s="24">
        <v>5</v>
      </c>
      <c r="B10" s="27" t="s">
        <v>33</v>
      </c>
      <c r="C10" s="11">
        <v>712100465</v>
      </c>
      <c r="D10" s="11" t="s">
        <v>10</v>
      </c>
      <c r="E10" s="11" t="s">
        <v>18</v>
      </c>
      <c r="F10" s="43">
        <v>1</v>
      </c>
    </row>
    <row r="11" spans="1:12" ht="78" customHeight="1" x14ac:dyDescent="0.3">
      <c r="A11" s="80">
        <v>6</v>
      </c>
      <c r="B11" s="81" t="s">
        <v>34</v>
      </c>
      <c r="C11" s="82" t="s">
        <v>303</v>
      </c>
      <c r="D11" s="82" t="s">
        <v>10</v>
      </c>
      <c r="E11" s="82" t="s">
        <v>18</v>
      </c>
      <c r="F11" s="83">
        <v>1</v>
      </c>
    </row>
    <row r="12" spans="1:12" ht="66" x14ac:dyDescent="0.3">
      <c r="A12" s="24">
        <v>7</v>
      </c>
      <c r="B12" s="27" t="s">
        <v>35</v>
      </c>
      <c r="C12" s="11">
        <v>715001746</v>
      </c>
      <c r="D12" s="11" t="s">
        <v>10</v>
      </c>
      <c r="E12" s="11" t="s">
        <v>13</v>
      </c>
      <c r="F12" s="43">
        <v>1</v>
      </c>
    </row>
    <row r="13" spans="1:12" ht="90.75" customHeight="1" x14ac:dyDescent="0.3">
      <c r="A13" s="24">
        <v>8</v>
      </c>
      <c r="B13" s="27" t="s">
        <v>34</v>
      </c>
      <c r="C13" s="11" t="s">
        <v>304</v>
      </c>
      <c r="D13" s="11" t="s">
        <v>10</v>
      </c>
      <c r="E13" s="32" t="s">
        <v>13</v>
      </c>
      <c r="F13" s="43">
        <v>1</v>
      </c>
    </row>
    <row r="14" spans="1:12" ht="66" x14ac:dyDescent="0.3">
      <c r="A14" s="24">
        <v>9</v>
      </c>
      <c r="B14" s="27" t="s">
        <v>34</v>
      </c>
      <c r="C14" s="11" t="s">
        <v>305</v>
      </c>
      <c r="D14" s="11" t="s">
        <v>10</v>
      </c>
      <c r="E14" s="11" t="s">
        <v>11</v>
      </c>
      <c r="F14" s="43">
        <v>1</v>
      </c>
    </row>
    <row r="15" spans="1:12" x14ac:dyDescent="0.3">
      <c r="A15" s="90" t="s">
        <v>43</v>
      </c>
      <c r="B15" s="90"/>
      <c r="C15" s="90"/>
      <c r="D15" s="90"/>
      <c r="E15" s="90"/>
      <c r="F15" s="90"/>
    </row>
    <row r="16" spans="1:12" ht="26.4" x14ac:dyDescent="0.3">
      <c r="A16" s="85" t="s">
        <v>297</v>
      </c>
      <c r="B16" s="85" t="s">
        <v>1</v>
      </c>
      <c r="C16" s="85" t="s">
        <v>29</v>
      </c>
      <c r="D16" s="85" t="s">
        <v>298</v>
      </c>
      <c r="E16" s="6" t="s">
        <v>9</v>
      </c>
      <c r="F16" s="6" t="s">
        <v>299</v>
      </c>
    </row>
    <row r="17" spans="1:6" ht="66" x14ac:dyDescent="0.3">
      <c r="A17" s="24">
        <v>10</v>
      </c>
      <c r="B17" s="31" t="s">
        <v>44</v>
      </c>
      <c r="C17" s="32" t="s">
        <v>45</v>
      </c>
      <c r="D17" s="11" t="s">
        <v>10</v>
      </c>
      <c r="E17" s="24" t="s">
        <v>17</v>
      </c>
      <c r="F17" s="11">
        <v>1</v>
      </c>
    </row>
    <row r="18" spans="1:6" ht="66" x14ac:dyDescent="0.3">
      <c r="A18" s="24">
        <v>11</v>
      </c>
      <c r="B18" s="31" t="s">
        <v>46</v>
      </c>
      <c r="C18" s="32" t="s">
        <v>47</v>
      </c>
      <c r="D18" s="11" t="s">
        <v>10</v>
      </c>
      <c r="E18" s="24" t="s">
        <v>17</v>
      </c>
      <c r="F18" s="11">
        <v>1</v>
      </c>
    </row>
    <row r="19" spans="1:6" ht="66" x14ac:dyDescent="0.3">
      <c r="A19" s="24">
        <v>12</v>
      </c>
      <c r="B19" s="27" t="s">
        <v>48</v>
      </c>
      <c r="C19" s="32" t="s">
        <v>49</v>
      </c>
      <c r="D19" s="11" t="s">
        <v>10</v>
      </c>
      <c r="E19" s="11" t="s">
        <v>12</v>
      </c>
      <c r="F19" s="11">
        <v>1</v>
      </c>
    </row>
    <row r="20" spans="1:6" ht="66" x14ac:dyDescent="0.3">
      <c r="A20" s="24">
        <v>13</v>
      </c>
      <c r="B20" s="31" t="s">
        <v>50</v>
      </c>
      <c r="C20" s="32" t="s">
        <v>51</v>
      </c>
      <c r="D20" s="11" t="s">
        <v>10</v>
      </c>
      <c r="E20" s="24" t="s">
        <v>52</v>
      </c>
      <c r="F20" s="11">
        <v>1</v>
      </c>
    </row>
    <row r="21" spans="1:6" ht="66" x14ac:dyDescent="0.3">
      <c r="A21" s="24">
        <v>14</v>
      </c>
      <c r="B21" s="31" t="s">
        <v>53</v>
      </c>
      <c r="C21" s="32" t="s">
        <v>54</v>
      </c>
      <c r="D21" s="11" t="s">
        <v>10</v>
      </c>
      <c r="E21" s="24" t="s">
        <v>55</v>
      </c>
      <c r="F21" s="11">
        <v>1</v>
      </c>
    </row>
    <row r="22" spans="1:6" ht="66" x14ac:dyDescent="0.3">
      <c r="A22" s="24">
        <v>15</v>
      </c>
      <c r="B22" s="31" t="s">
        <v>50</v>
      </c>
      <c r="C22" s="32" t="s">
        <v>56</v>
      </c>
      <c r="D22" s="11" t="s">
        <v>10</v>
      </c>
      <c r="E22" s="24" t="s">
        <v>11</v>
      </c>
      <c r="F22" s="11">
        <v>1</v>
      </c>
    </row>
    <row r="25" spans="1:6" x14ac:dyDescent="0.3">
      <c r="A25" s="90" t="s">
        <v>306</v>
      </c>
      <c r="B25" s="90"/>
      <c r="C25" s="90"/>
      <c r="D25" s="90"/>
      <c r="E25" s="90"/>
      <c r="F25" s="90"/>
    </row>
    <row r="26" spans="1:6" ht="26.4" x14ac:dyDescent="0.3">
      <c r="A26" s="85" t="s">
        <v>297</v>
      </c>
      <c r="B26" s="85" t="s">
        <v>1</v>
      </c>
      <c r="C26" s="85" t="s">
        <v>307</v>
      </c>
      <c r="D26" s="85" t="s">
        <v>298</v>
      </c>
      <c r="E26" s="6" t="s">
        <v>9</v>
      </c>
      <c r="F26" s="6" t="s">
        <v>299</v>
      </c>
    </row>
    <row r="27" spans="1:6" x14ac:dyDescent="0.3">
      <c r="A27" s="24">
        <v>16</v>
      </c>
      <c r="B27" s="31" t="s">
        <v>279</v>
      </c>
      <c r="C27" s="43">
        <v>35108</v>
      </c>
      <c r="D27" s="11" t="s">
        <v>10</v>
      </c>
      <c r="E27" s="24" t="s">
        <v>22</v>
      </c>
      <c r="F27" s="11">
        <v>2</v>
      </c>
    </row>
    <row r="28" spans="1:6" x14ac:dyDescent="0.3">
      <c r="A28" s="24">
        <v>17</v>
      </c>
      <c r="B28" s="31" t="s">
        <v>58</v>
      </c>
      <c r="C28" s="43" t="s">
        <v>59</v>
      </c>
      <c r="D28" s="11" t="s">
        <v>10</v>
      </c>
      <c r="E28" s="24" t="s">
        <v>22</v>
      </c>
      <c r="F28" s="11">
        <v>2</v>
      </c>
    </row>
    <row r="29" spans="1:6" ht="26.4" x14ac:dyDescent="0.3">
      <c r="A29" s="24">
        <v>18</v>
      </c>
      <c r="B29" s="31" t="s">
        <v>308</v>
      </c>
      <c r="C29" s="43" t="s">
        <v>61</v>
      </c>
      <c r="D29" s="11" t="s">
        <v>10</v>
      </c>
      <c r="E29" s="24" t="s">
        <v>22</v>
      </c>
      <c r="F29" s="11">
        <v>1</v>
      </c>
    </row>
    <row r="30" spans="1:6" ht="26.4" x14ac:dyDescent="0.3">
      <c r="A30" s="44">
        <v>19</v>
      </c>
      <c r="B30" s="45" t="s">
        <v>309</v>
      </c>
      <c r="C30" s="46" t="s">
        <v>62</v>
      </c>
      <c r="D30" s="47" t="s">
        <v>10</v>
      </c>
      <c r="E30" s="44" t="s">
        <v>22</v>
      </c>
      <c r="F30" s="47">
        <v>1</v>
      </c>
    </row>
    <row r="31" spans="1:6" ht="24" customHeight="1" x14ac:dyDescent="0.3">
      <c r="A31" s="24">
        <v>20</v>
      </c>
      <c r="B31" s="31" t="s">
        <v>279</v>
      </c>
      <c r="C31" s="43">
        <v>35108</v>
      </c>
      <c r="D31" s="11" t="s">
        <v>10</v>
      </c>
      <c r="E31" s="24" t="s">
        <v>14</v>
      </c>
      <c r="F31" s="11">
        <v>1</v>
      </c>
    </row>
    <row r="32" spans="1:6" x14ac:dyDescent="0.3">
      <c r="A32" s="24">
        <v>21</v>
      </c>
      <c r="B32" s="31" t="s">
        <v>63</v>
      </c>
      <c r="C32" s="43" t="s">
        <v>59</v>
      </c>
      <c r="D32" s="11" t="s">
        <v>10</v>
      </c>
      <c r="E32" s="24" t="s">
        <v>14</v>
      </c>
      <c r="F32" s="11">
        <v>1</v>
      </c>
    </row>
    <row r="33" spans="1:6" x14ac:dyDescent="0.3">
      <c r="A33" s="24">
        <v>22</v>
      </c>
      <c r="B33" s="31" t="s">
        <v>58</v>
      </c>
      <c r="C33" s="43" t="s">
        <v>59</v>
      </c>
      <c r="D33" s="11" t="s">
        <v>10</v>
      </c>
      <c r="E33" s="32" t="s">
        <v>11</v>
      </c>
      <c r="F33" s="11">
        <v>1</v>
      </c>
    </row>
    <row r="34" spans="1:6" x14ac:dyDescent="0.3">
      <c r="A34" s="24">
        <v>23</v>
      </c>
      <c r="B34" s="31" t="s">
        <v>279</v>
      </c>
      <c r="C34" s="43">
        <v>35108</v>
      </c>
      <c r="D34" s="11" t="s">
        <v>10</v>
      </c>
      <c r="E34" s="32" t="s">
        <v>13</v>
      </c>
      <c r="F34" s="11">
        <v>1</v>
      </c>
    </row>
    <row r="35" spans="1:6" x14ac:dyDescent="0.3">
      <c r="A35" s="24">
        <v>24</v>
      </c>
      <c r="B35" s="31" t="s">
        <v>58</v>
      </c>
      <c r="C35" s="43" t="s">
        <v>59</v>
      </c>
      <c r="D35" s="11" t="s">
        <v>10</v>
      </c>
      <c r="E35" s="32" t="s">
        <v>13</v>
      </c>
      <c r="F35" s="11">
        <v>1</v>
      </c>
    </row>
    <row r="36" spans="1:6" x14ac:dyDescent="0.3">
      <c r="A36" s="24">
        <v>25</v>
      </c>
      <c r="B36" s="48" t="s">
        <v>280</v>
      </c>
      <c r="C36" s="43" t="s">
        <v>64</v>
      </c>
      <c r="D36" s="11" t="s">
        <v>10</v>
      </c>
      <c r="E36" s="24" t="s">
        <v>22</v>
      </c>
      <c r="F36" s="24">
        <v>1</v>
      </c>
    </row>
    <row r="37" spans="1:6" x14ac:dyDescent="0.3">
      <c r="A37" s="24">
        <v>26</v>
      </c>
      <c r="B37" s="48" t="s">
        <v>65</v>
      </c>
      <c r="C37" s="49" t="s">
        <v>66</v>
      </c>
      <c r="D37" s="11" t="s">
        <v>10</v>
      </c>
      <c r="E37" s="24" t="s">
        <v>22</v>
      </c>
      <c r="F37" s="24">
        <v>4</v>
      </c>
    </row>
    <row r="38" spans="1:6" x14ac:dyDescent="0.3">
      <c r="A38" s="24">
        <v>27</v>
      </c>
      <c r="B38" s="48" t="s">
        <v>281</v>
      </c>
      <c r="C38" s="49" t="s">
        <v>67</v>
      </c>
      <c r="D38" s="11" t="s">
        <v>10</v>
      </c>
      <c r="E38" s="24" t="s">
        <v>22</v>
      </c>
      <c r="F38" s="24">
        <v>2</v>
      </c>
    </row>
    <row r="39" spans="1:6" ht="26.4" x14ac:dyDescent="0.3">
      <c r="A39" s="24">
        <v>28</v>
      </c>
      <c r="B39" s="48" t="s">
        <v>68</v>
      </c>
      <c r="C39" s="43" t="s">
        <v>69</v>
      </c>
      <c r="D39" s="11" t="s">
        <v>10</v>
      </c>
      <c r="E39" s="24" t="s">
        <v>22</v>
      </c>
      <c r="F39" s="24">
        <v>4</v>
      </c>
    </row>
    <row r="40" spans="1:6" x14ac:dyDescent="0.3">
      <c r="A40" s="24">
        <v>29</v>
      </c>
      <c r="B40" s="48" t="s">
        <v>70</v>
      </c>
      <c r="C40" s="43" t="s">
        <v>71</v>
      </c>
      <c r="D40" s="11" t="s">
        <v>10</v>
      </c>
      <c r="E40" s="24" t="s">
        <v>22</v>
      </c>
      <c r="F40" s="24">
        <v>4</v>
      </c>
    </row>
    <row r="41" spans="1:6" x14ac:dyDescent="0.3">
      <c r="A41" s="24">
        <v>30</v>
      </c>
      <c r="B41" s="48" t="s">
        <v>72</v>
      </c>
      <c r="C41" s="43" t="s">
        <v>73</v>
      </c>
      <c r="D41" s="11" t="s">
        <v>10</v>
      </c>
      <c r="E41" s="24" t="s">
        <v>22</v>
      </c>
      <c r="F41" s="24">
        <v>4</v>
      </c>
    </row>
    <row r="42" spans="1:6" ht="26.4" x14ac:dyDescent="0.3">
      <c r="A42" s="24">
        <v>31</v>
      </c>
      <c r="B42" s="48" t="s">
        <v>282</v>
      </c>
      <c r="C42" s="43" t="s">
        <v>74</v>
      </c>
      <c r="D42" s="11" t="s">
        <v>10</v>
      </c>
      <c r="E42" s="24" t="s">
        <v>22</v>
      </c>
      <c r="F42" s="24">
        <v>4</v>
      </c>
    </row>
    <row r="43" spans="1:6" ht="26.4" x14ac:dyDescent="0.3">
      <c r="A43" s="24">
        <v>32</v>
      </c>
      <c r="B43" s="48" t="s">
        <v>75</v>
      </c>
      <c r="C43" s="43" t="s">
        <v>76</v>
      </c>
      <c r="D43" s="11" t="s">
        <v>10</v>
      </c>
      <c r="E43" s="24" t="s">
        <v>22</v>
      </c>
      <c r="F43" s="24">
        <v>1</v>
      </c>
    </row>
    <row r="44" spans="1:6" x14ac:dyDescent="0.3">
      <c r="A44" s="24">
        <v>33</v>
      </c>
      <c r="B44" s="48" t="s">
        <v>77</v>
      </c>
      <c r="C44" s="43" t="s">
        <v>78</v>
      </c>
      <c r="D44" s="11" t="s">
        <v>10</v>
      </c>
      <c r="E44" s="24" t="s">
        <v>22</v>
      </c>
      <c r="F44" s="24">
        <v>1</v>
      </c>
    </row>
    <row r="45" spans="1:6" x14ac:dyDescent="0.3">
      <c r="A45" s="24">
        <v>34</v>
      </c>
      <c r="B45" s="48" t="s">
        <v>79</v>
      </c>
      <c r="C45" s="43" t="s">
        <v>80</v>
      </c>
      <c r="D45" s="11" t="s">
        <v>10</v>
      </c>
      <c r="E45" s="24" t="s">
        <v>22</v>
      </c>
      <c r="F45" s="24">
        <v>2</v>
      </c>
    </row>
    <row r="46" spans="1:6" x14ac:dyDescent="0.3">
      <c r="A46" s="24">
        <v>35</v>
      </c>
      <c r="B46" s="48" t="s">
        <v>283</v>
      </c>
      <c r="C46" s="43" t="s">
        <v>81</v>
      </c>
      <c r="D46" s="11" t="s">
        <v>10</v>
      </c>
      <c r="E46" s="24" t="s">
        <v>22</v>
      </c>
      <c r="F46" s="24">
        <v>1</v>
      </c>
    </row>
    <row r="47" spans="1:6" x14ac:dyDescent="0.3">
      <c r="A47" s="24">
        <v>36</v>
      </c>
      <c r="B47" s="48" t="s">
        <v>271</v>
      </c>
      <c r="C47" s="43">
        <v>20503021</v>
      </c>
      <c r="D47" s="11" t="s">
        <v>10</v>
      </c>
      <c r="E47" s="24" t="s">
        <v>22</v>
      </c>
      <c r="F47" s="24">
        <v>1</v>
      </c>
    </row>
    <row r="48" spans="1:6" x14ac:dyDescent="0.3">
      <c r="A48" s="24">
        <v>37</v>
      </c>
      <c r="B48" s="48" t="s">
        <v>284</v>
      </c>
      <c r="C48" s="43" t="s">
        <v>82</v>
      </c>
      <c r="D48" s="11" t="s">
        <v>10</v>
      </c>
      <c r="E48" s="24" t="s">
        <v>22</v>
      </c>
      <c r="F48" s="24">
        <v>2</v>
      </c>
    </row>
    <row r="49" spans="1:6" x14ac:dyDescent="0.3">
      <c r="A49" s="24">
        <v>38</v>
      </c>
      <c r="B49" s="48" t="s">
        <v>285</v>
      </c>
      <c r="C49" s="43">
        <v>24507000</v>
      </c>
      <c r="D49" s="11" t="s">
        <v>10</v>
      </c>
      <c r="E49" s="24" t="s">
        <v>22</v>
      </c>
      <c r="F49" s="24">
        <v>1</v>
      </c>
    </row>
    <row r="50" spans="1:6" ht="26.4" x14ac:dyDescent="0.3">
      <c r="A50" s="24">
        <v>39</v>
      </c>
      <c r="B50" s="48" t="s">
        <v>83</v>
      </c>
      <c r="C50" s="43" t="s">
        <v>84</v>
      </c>
      <c r="D50" s="11" t="s">
        <v>10</v>
      </c>
      <c r="E50" s="24" t="s">
        <v>11</v>
      </c>
      <c r="F50" s="24">
        <v>1</v>
      </c>
    </row>
    <row r="51" spans="1:6" x14ac:dyDescent="0.3">
      <c r="A51" s="24">
        <v>40</v>
      </c>
      <c r="B51" s="48" t="s">
        <v>85</v>
      </c>
      <c r="C51" s="43" t="s">
        <v>86</v>
      </c>
      <c r="D51" s="11" t="s">
        <v>10</v>
      </c>
      <c r="E51" s="24" t="s">
        <v>11</v>
      </c>
      <c r="F51" s="24">
        <v>1</v>
      </c>
    </row>
    <row r="52" spans="1:6" ht="26.4" x14ac:dyDescent="0.3">
      <c r="A52" s="24">
        <v>41</v>
      </c>
      <c r="B52" s="48" t="s">
        <v>75</v>
      </c>
      <c r="C52" s="43" t="s">
        <v>76</v>
      </c>
      <c r="D52" s="11" t="s">
        <v>10</v>
      </c>
      <c r="E52" s="24" t="s">
        <v>11</v>
      </c>
      <c r="F52" s="24">
        <v>1</v>
      </c>
    </row>
    <row r="53" spans="1:6" x14ac:dyDescent="0.3">
      <c r="A53" s="24">
        <v>42</v>
      </c>
      <c r="B53" s="48" t="s">
        <v>87</v>
      </c>
      <c r="C53" s="43" t="s">
        <v>88</v>
      </c>
      <c r="D53" s="11" t="s">
        <v>10</v>
      </c>
      <c r="E53" s="24" t="s">
        <v>13</v>
      </c>
      <c r="F53" s="24">
        <v>1</v>
      </c>
    </row>
    <row r="54" spans="1:6" ht="26.4" x14ac:dyDescent="0.3">
      <c r="A54" s="24">
        <v>43</v>
      </c>
      <c r="B54" s="48" t="s">
        <v>75</v>
      </c>
      <c r="C54" s="43" t="s">
        <v>76</v>
      </c>
      <c r="D54" s="11" t="s">
        <v>10</v>
      </c>
      <c r="E54" s="24" t="s">
        <v>13</v>
      </c>
      <c r="F54" s="24">
        <v>1</v>
      </c>
    </row>
    <row r="55" spans="1:6" x14ac:dyDescent="0.3">
      <c r="A55" s="24">
        <v>44</v>
      </c>
      <c r="B55" s="48" t="s">
        <v>286</v>
      </c>
      <c r="C55" s="43" t="s">
        <v>89</v>
      </c>
      <c r="D55" s="11" t="s">
        <v>10</v>
      </c>
      <c r="E55" s="24" t="s">
        <v>14</v>
      </c>
      <c r="F55" s="24">
        <v>1</v>
      </c>
    </row>
    <row r="56" spans="1:6" x14ac:dyDescent="0.3">
      <c r="A56" s="24">
        <v>45</v>
      </c>
      <c r="B56" s="48" t="s">
        <v>90</v>
      </c>
      <c r="C56" s="43" t="s">
        <v>91</v>
      </c>
      <c r="D56" s="11" t="s">
        <v>10</v>
      </c>
      <c r="E56" s="24" t="s">
        <v>14</v>
      </c>
      <c r="F56" s="24">
        <v>1</v>
      </c>
    </row>
    <row r="57" spans="1:6" x14ac:dyDescent="0.3">
      <c r="A57" s="24">
        <v>46</v>
      </c>
      <c r="B57" s="48" t="s">
        <v>287</v>
      </c>
      <c r="C57" s="43" t="s">
        <v>80</v>
      </c>
      <c r="D57" s="11" t="s">
        <v>10</v>
      </c>
      <c r="E57" s="24" t="s">
        <v>14</v>
      </c>
      <c r="F57" s="24">
        <v>1</v>
      </c>
    </row>
    <row r="58" spans="1:6" x14ac:dyDescent="0.3">
      <c r="A58" s="24">
        <v>47</v>
      </c>
      <c r="B58" s="48" t="s">
        <v>92</v>
      </c>
      <c r="C58" s="43">
        <v>24705240</v>
      </c>
      <c r="D58" s="11" t="s">
        <v>10</v>
      </c>
      <c r="E58" s="24" t="s">
        <v>14</v>
      </c>
      <c r="F58" s="24">
        <v>1</v>
      </c>
    </row>
    <row r="59" spans="1:6" x14ac:dyDescent="0.3">
      <c r="A59" s="24">
        <v>48</v>
      </c>
      <c r="B59" s="48" t="s">
        <v>93</v>
      </c>
      <c r="C59" s="43">
        <v>35001126</v>
      </c>
      <c r="D59" s="11" t="s">
        <v>10</v>
      </c>
      <c r="E59" s="24" t="s">
        <v>14</v>
      </c>
      <c r="F59" s="24">
        <v>1</v>
      </c>
    </row>
    <row r="60" spans="1:6" x14ac:dyDescent="0.3">
      <c r="A60" s="24">
        <v>49</v>
      </c>
      <c r="B60" s="48" t="s">
        <v>271</v>
      </c>
      <c r="C60" s="43">
        <v>20503021</v>
      </c>
      <c r="D60" s="11" t="s">
        <v>10</v>
      </c>
      <c r="E60" s="24" t="s">
        <v>14</v>
      </c>
      <c r="F60" s="24">
        <v>1</v>
      </c>
    </row>
    <row r="61" spans="1:6" ht="26.4" x14ac:dyDescent="0.3">
      <c r="A61" s="24">
        <v>50</v>
      </c>
      <c r="B61" s="48" t="s">
        <v>75</v>
      </c>
      <c r="C61" s="43" t="s">
        <v>76</v>
      </c>
      <c r="D61" s="11" t="s">
        <v>10</v>
      </c>
      <c r="E61" s="24" t="s">
        <v>14</v>
      </c>
      <c r="F61" s="24">
        <v>1</v>
      </c>
    </row>
    <row r="62" spans="1:6" x14ac:dyDescent="0.3">
      <c r="A62" s="86">
        <v>51</v>
      </c>
      <c r="B62" s="48" t="s">
        <v>274</v>
      </c>
      <c r="C62" s="63" t="s">
        <v>273</v>
      </c>
      <c r="D62" s="11" t="s">
        <v>10</v>
      </c>
      <c r="E62" s="24" t="s">
        <v>275</v>
      </c>
      <c r="F62" s="24">
        <v>1</v>
      </c>
    </row>
    <row r="63" spans="1:6" ht="26.4" x14ac:dyDescent="0.3">
      <c r="A63" s="86">
        <v>52</v>
      </c>
      <c r="B63" s="48" t="s">
        <v>277</v>
      </c>
      <c r="C63" s="43" t="s">
        <v>276</v>
      </c>
      <c r="D63" s="11" t="s">
        <v>10</v>
      </c>
      <c r="E63" s="24" t="s">
        <v>22</v>
      </c>
      <c r="F63" s="24">
        <v>1</v>
      </c>
    </row>
    <row r="64" spans="1:6" ht="26.4" x14ac:dyDescent="0.3">
      <c r="A64" s="86">
        <v>53</v>
      </c>
      <c r="B64" s="48" t="s">
        <v>278</v>
      </c>
      <c r="C64" s="43">
        <v>88326</v>
      </c>
      <c r="D64" s="11" t="s">
        <v>10</v>
      </c>
      <c r="E64" s="24" t="s">
        <v>275</v>
      </c>
      <c r="F64" s="24">
        <v>1</v>
      </c>
    </row>
    <row r="65" spans="1:6" ht="26.4" x14ac:dyDescent="0.3">
      <c r="A65" s="86">
        <v>54</v>
      </c>
      <c r="B65" s="48" t="s">
        <v>288</v>
      </c>
      <c r="C65" s="43">
        <v>19070010</v>
      </c>
      <c r="D65" s="11" t="s">
        <v>10</v>
      </c>
      <c r="E65" s="24" t="s">
        <v>289</v>
      </c>
      <c r="F65" s="24">
        <v>1</v>
      </c>
    </row>
  </sheetData>
  <mergeCells count="5">
    <mergeCell ref="A25:F25"/>
    <mergeCell ref="A1:F1"/>
    <mergeCell ref="A2:F2"/>
    <mergeCell ref="A15:F15"/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8"/>
  <sheetViews>
    <sheetView topLeftCell="A18" zoomScale="80" zoomScaleNormal="80" zoomScaleSheetLayoutView="50" workbookViewId="0">
      <selection activeCell="B26" sqref="B26"/>
    </sheetView>
  </sheetViews>
  <sheetFormatPr baseColWidth="10" defaultColWidth="11.44140625" defaultRowHeight="11.4" x14ac:dyDescent="0.2"/>
  <cols>
    <col min="1" max="1" width="8.5546875" style="1" customWidth="1"/>
    <col min="2" max="2" width="50.44140625" style="1" customWidth="1"/>
    <col min="3" max="3" width="20.88671875" style="1" customWidth="1"/>
    <col min="4" max="4" width="14.88671875" style="1" customWidth="1"/>
    <col min="5" max="5" width="17.33203125" style="1" customWidth="1"/>
    <col min="6" max="6" width="18.6640625" style="1" customWidth="1"/>
    <col min="7" max="7" width="18.33203125" style="1" customWidth="1"/>
    <col min="8" max="8" width="18.88671875" style="1" customWidth="1"/>
    <col min="9" max="9" width="19.33203125" style="1" customWidth="1"/>
    <col min="10" max="10" width="16.6640625" style="1" customWidth="1"/>
    <col min="11" max="11" width="27" style="1" customWidth="1"/>
    <col min="12" max="12" width="8" style="1" customWidth="1"/>
    <col min="13" max="13" width="14.5546875" style="1" customWidth="1"/>
    <col min="14" max="14" width="18.6640625" style="1" customWidth="1"/>
    <col min="15" max="15" width="18.33203125" style="1" customWidth="1"/>
    <col min="16" max="16" width="19.5546875" style="1" customWidth="1"/>
    <col min="17" max="17" width="21.33203125" style="1" customWidth="1"/>
    <col min="18" max="18" width="21.109375" style="1" customWidth="1"/>
    <col min="19" max="19" width="18.88671875" style="1" customWidth="1"/>
    <col min="20" max="16384" width="11.44140625" style="1"/>
  </cols>
  <sheetData>
    <row r="1" spans="1:19" ht="47.25" customHeight="1" thickBot="1" x14ac:dyDescent="0.25">
      <c r="A1" s="14" t="s">
        <v>0</v>
      </c>
      <c r="B1" s="15" t="s">
        <v>1</v>
      </c>
      <c r="C1" s="15" t="s">
        <v>29</v>
      </c>
      <c r="D1" s="15" t="s">
        <v>16</v>
      </c>
      <c r="E1" s="16" t="s">
        <v>9</v>
      </c>
      <c r="F1" s="16" t="s">
        <v>19</v>
      </c>
      <c r="G1" s="16" t="s">
        <v>20</v>
      </c>
      <c r="H1" s="16" t="s">
        <v>5</v>
      </c>
      <c r="I1" s="16" t="s">
        <v>6</v>
      </c>
      <c r="J1" s="16" t="s">
        <v>7</v>
      </c>
      <c r="K1" s="16" t="s">
        <v>8</v>
      </c>
      <c r="L1" s="89" t="s">
        <v>4</v>
      </c>
      <c r="M1" s="16" t="s">
        <v>290</v>
      </c>
      <c r="N1" s="16" t="s">
        <v>293</v>
      </c>
      <c r="O1" s="16" t="s">
        <v>291</v>
      </c>
      <c r="P1" s="16" t="s">
        <v>292</v>
      </c>
      <c r="Q1" s="16" t="s">
        <v>294</v>
      </c>
      <c r="R1" s="16" t="s">
        <v>295</v>
      </c>
      <c r="S1" s="35" t="s">
        <v>296</v>
      </c>
    </row>
    <row r="2" spans="1:19" ht="47.25" customHeight="1" thickBot="1" x14ac:dyDescent="0.25">
      <c r="A2" s="104" t="s">
        <v>94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6"/>
    </row>
    <row r="3" spans="1:19" ht="107.25" customHeight="1" x14ac:dyDescent="0.2">
      <c r="A3" s="26">
        <v>1</v>
      </c>
      <c r="B3" s="33" t="s">
        <v>30</v>
      </c>
      <c r="C3" s="30">
        <v>715001991</v>
      </c>
      <c r="D3" s="30" t="s">
        <v>10</v>
      </c>
      <c r="E3" s="30" t="s">
        <v>17</v>
      </c>
      <c r="F3" s="34">
        <v>1</v>
      </c>
      <c r="G3" s="50">
        <v>1</v>
      </c>
      <c r="H3" s="40">
        <v>13936000</v>
      </c>
      <c r="I3" s="40">
        <f>H3*0.19</f>
        <v>2647840</v>
      </c>
      <c r="J3" s="40">
        <f>I3+H3</f>
        <v>16583840</v>
      </c>
      <c r="K3" s="40">
        <f>J3*F3</f>
        <v>16583840</v>
      </c>
      <c r="L3" s="112"/>
      <c r="M3" s="69">
        <f>K3</f>
        <v>16583840</v>
      </c>
      <c r="N3" s="70"/>
      <c r="O3" s="70"/>
      <c r="P3" s="70"/>
      <c r="Q3" s="70"/>
      <c r="R3" s="70"/>
      <c r="S3" s="73">
        <f>M3+N3+O3+P3+Q3+R3</f>
        <v>16583840</v>
      </c>
    </row>
    <row r="4" spans="1:19" ht="70.5" customHeight="1" x14ac:dyDescent="0.2">
      <c r="A4" s="24">
        <v>2</v>
      </c>
      <c r="B4" s="27" t="s">
        <v>31</v>
      </c>
      <c r="C4" s="11" t="s">
        <v>36</v>
      </c>
      <c r="D4" s="11" t="s">
        <v>10</v>
      </c>
      <c r="E4" s="11" t="s">
        <v>17</v>
      </c>
      <c r="F4" s="25">
        <v>1</v>
      </c>
      <c r="G4" s="5">
        <v>1</v>
      </c>
      <c r="H4" s="8">
        <v>13936000</v>
      </c>
      <c r="I4" s="8">
        <f t="shared" ref="I4:I9" si="0">H4*0.19</f>
        <v>2647840</v>
      </c>
      <c r="J4" s="8">
        <f t="shared" ref="J4:J10" si="1">I4+H4</f>
        <v>16583840</v>
      </c>
      <c r="K4" s="8">
        <f t="shared" ref="K4:K10" si="2">J4*F4</f>
        <v>16583840</v>
      </c>
      <c r="L4" s="113"/>
      <c r="M4" s="69">
        <f>K4</f>
        <v>16583840</v>
      </c>
      <c r="N4" s="70"/>
      <c r="O4" s="70"/>
      <c r="P4" s="70"/>
      <c r="Q4" s="70"/>
      <c r="R4" s="70"/>
      <c r="S4" s="73">
        <f t="shared" ref="S4:S18" si="3">M4+N4+O4+P4+Q4+R4</f>
        <v>16583840</v>
      </c>
    </row>
    <row r="5" spans="1:19" ht="149.25" customHeight="1" thickBot="1" x14ac:dyDescent="0.25">
      <c r="A5" s="24">
        <v>3</v>
      </c>
      <c r="B5" s="22" t="s">
        <v>32</v>
      </c>
      <c r="C5" s="11" t="s">
        <v>37</v>
      </c>
      <c r="D5" s="7" t="s">
        <v>10</v>
      </c>
      <c r="E5" s="11" t="s">
        <v>17</v>
      </c>
      <c r="F5" s="25">
        <v>1</v>
      </c>
      <c r="G5" s="5">
        <v>1</v>
      </c>
      <c r="H5" s="8">
        <v>15655000</v>
      </c>
      <c r="I5" s="8">
        <f t="shared" si="0"/>
        <v>2974450</v>
      </c>
      <c r="J5" s="8">
        <f t="shared" si="1"/>
        <v>18629450</v>
      </c>
      <c r="K5" s="8">
        <f t="shared" si="2"/>
        <v>18629450</v>
      </c>
      <c r="L5" s="114"/>
      <c r="M5" s="69">
        <f>K5</f>
        <v>18629450</v>
      </c>
      <c r="N5" s="70"/>
      <c r="O5" s="70"/>
      <c r="P5" s="70"/>
      <c r="Q5" s="70"/>
      <c r="R5" s="70"/>
      <c r="S5" s="73">
        <f t="shared" si="3"/>
        <v>18629450</v>
      </c>
    </row>
    <row r="6" spans="1:19" ht="111.75" customHeight="1" x14ac:dyDescent="0.2">
      <c r="A6" s="24">
        <v>4</v>
      </c>
      <c r="B6" s="22" t="s">
        <v>38</v>
      </c>
      <c r="C6" s="11" t="s">
        <v>39</v>
      </c>
      <c r="D6" s="7" t="s">
        <v>10</v>
      </c>
      <c r="E6" s="7" t="s">
        <v>17</v>
      </c>
      <c r="F6" s="25">
        <v>1</v>
      </c>
      <c r="G6" s="5">
        <v>1</v>
      </c>
      <c r="H6" s="8">
        <v>15362000</v>
      </c>
      <c r="I6" s="8">
        <f t="shared" si="0"/>
        <v>2918780</v>
      </c>
      <c r="J6" s="8">
        <f t="shared" si="1"/>
        <v>18280780</v>
      </c>
      <c r="K6" s="8">
        <f t="shared" si="2"/>
        <v>18280780</v>
      </c>
      <c r="L6" s="110"/>
      <c r="M6" s="69">
        <f>K6</f>
        <v>18280780</v>
      </c>
      <c r="N6" s="70"/>
      <c r="O6" s="70"/>
      <c r="P6" s="70"/>
      <c r="Q6" s="70"/>
      <c r="R6" s="70"/>
      <c r="S6" s="73">
        <f t="shared" si="3"/>
        <v>18280780</v>
      </c>
    </row>
    <row r="7" spans="1:19" ht="120" customHeight="1" x14ac:dyDescent="0.25">
      <c r="A7" s="24">
        <v>5</v>
      </c>
      <c r="B7" s="27" t="s">
        <v>33</v>
      </c>
      <c r="C7" s="11">
        <v>712100465</v>
      </c>
      <c r="D7" s="11" t="s">
        <v>10</v>
      </c>
      <c r="E7" s="11" t="s">
        <v>18</v>
      </c>
      <c r="F7" s="25">
        <v>1</v>
      </c>
      <c r="G7" s="5">
        <v>1</v>
      </c>
      <c r="H7" s="8">
        <v>11556000</v>
      </c>
      <c r="I7" s="8">
        <f t="shared" si="0"/>
        <v>2195640</v>
      </c>
      <c r="J7" s="8">
        <f t="shared" si="1"/>
        <v>13751640</v>
      </c>
      <c r="K7" s="8">
        <f t="shared" si="2"/>
        <v>13751640</v>
      </c>
      <c r="L7" s="111"/>
      <c r="M7" s="70"/>
      <c r="N7" s="71">
        <f>K7</f>
        <v>13751640</v>
      </c>
      <c r="O7" s="70"/>
      <c r="P7" s="70"/>
      <c r="Q7" s="70"/>
      <c r="R7" s="70"/>
      <c r="S7" s="73">
        <f t="shared" si="3"/>
        <v>13751640</v>
      </c>
    </row>
    <row r="8" spans="1:19" ht="123.75" customHeight="1" x14ac:dyDescent="0.25">
      <c r="A8" s="24">
        <v>6</v>
      </c>
      <c r="B8" s="27" t="s">
        <v>34</v>
      </c>
      <c r="C8" s="11" t="s">
        <v>40</v>
      </c>
      <c r="D8" s="11" t="s">
        <v>10</v>
      </c>
      <c r="E8" s="11" t="s">
        <v>18</v>
      </c>
      <c r="F8" s="25">
        <v>1</v>
      </c>
      <c r="G8" s="5">
        <v>1</v>
      </c>
      <c r="H8" s="8">
        <v>14827000</v>
      </c>
      <c r="I8" s="8">
        <f t="shared" si="0"/>
        <v>2817130</v>
      </c>
      <c r="J8" s="8">
        <f t="shared" si="1"/>
        <v>17644130</v>
      </c>
      <c r="K8" s="8">
        <f t="shared" si="2"/>
        <v>17644130</v>
      </c>
      <c r="L8" s="111"/>
      <c r="M8" s="72"/>
      <c r="N8" s="73">
        <f>K8</f>
        <v>17644130</v>
      </c>
      <c r="O8" s="70"/>
      <c r="P8" s="70"/>
      <c r="Q8" s="70"/>
      <c r="R8" s="70"/>
      <c r="S8" s="73">
        <f t="shared" si="3"/>
        <v>17644130</v>
      </c>
    </row>
    <row r="9" spans="1:19" ht="105.75" customHeight="1" thickBot="1" x14ac:dyDescent="0.3">
      <c r="A9" s="36">
        <v>7</v>
      </c>
      <c r="B9" s="27" t="s">
        <v>35</v>
      </c>
      <c r="C9" s="11">
        <v>715001746</v>
      </c>
      <c r="D9" s="11" t="s">
        <v>10</v>
      </c>
      <c r="E9" s="11" t="s">
        <v>13</v>
      </c>
      <c r="F9" s="38">
        <v>1</v>
      </c>
      <c r="G9" s="9">
        <v>1</v>
      </c>
      <c r="H9" s="10">
        <v>18143000</v>
      </c>
      <c r="I9" s="10">
        <f t="shared" si="0"/>
        <v>3447170</v>
      </c>
      <c r="J9" s="10">
        <f t="shared" si="1"/>
        <v>21590170</v>
      </c>
      <c r="K9" s="10">
        <f t="shared" si="2"/>
        <v>21590170</v>
      </c>
      <c r="L9" s="111"/>
      <c r="M9" s="75"/>
      <c r="N9" s="70"/>
      <c r="O9" s="73">
        <f>K9</f>
        <v>21590170</v>
      </c>
      <c r="P9" s="70"/>
      <c r="Q9" s="70"/>
      <c r="R9" s="70"/>
      <c r="S9" s="73">
        <f t="shared" si="3"/>
        <v>21590170</v>
      </c>
    </row>
    <row r="10" spans="1:19" ht="99" customHeight="1" x14ac:dyDescent="0.25">
      <c r="A10" s="37">
        <v>8</v>
      </c>
      <c r="B10" s="27" t="s">
        <v>34</v>
      </c>
      <c r="C10" s="39" t="s">
        <v>41</v>
      </c>
      <c r="D10" s="11" t="s">
        <v>10</v>
      </c>
      <c r="E10" s="32" t="s">
        <v>13</v>
      </c>
      <c r="F10" s="25">
        <v>1</v>
      </c>
      <c r="G10" s="5">
        <v>1</v>
      </c>
      <c r="H10" s="8">
        <v>18061000</v>
      </c>
      <c r="I10" s="8">
        <f>H10*0.19</f>
        <v>3431590</v>
      </c>
      <c r="J10" s="8">
        <f t="shared" si="1"/>
        <v>21492590</v>
      </c>
      <c r="K10" s="17">
        <f t="shared" si="2"/>
        <v>21492590</v>
      </c>
      <c r="L10" s="120"/>
      <c r="M10" s="74"/>
      <c r="N10" s="70"/>
      <c r="O10" s="73">
        <f>K10</f>
        <v>21492590</v>
      </c>
      <c r="P10" s="70"/>
      <c r="Q10" s="70"/>
      <c r="R10" s="70"/>
      <c r="S10" s="73">
        <f t="shared" si="3"/>
        <v>21492590</v>
      </c>
    </row>
    <row r="11" spans="1:19" ht="105" customHeight="1" thickBot="1" x14ac:dyDescent="0.25">
      <c r="A11" s="36">
        <v>9</v>
      </c>
      <c r="B11" s="27" t="s">
        <v>34</v>
      </c>
      <c r="C11" s="39" t="s">
        <v>42</v>
      </c>
      <c r="D11" s="11" t="s">
        <v>10</v>
      </c>
      <c r="E11" s="11" t="s">
        <v>11</v>
      </c>
      <c r="F11" s="29">
        <v>1</v>
      </c>
      <c r="G11" s="6">
        <v>1</v>
      </c>
      <c r="H11" s="12">
        <v>18319000</v>
      </c>
      <c r="I11" s="8">
        <f>H11*0.19</f>
        <v>3480610</v>
      </c>
      <c r="J11" s="8">
        <f>I11+H11</f>
        <v>21799610</v>
      </c>
      <c r="K11" s="8">
        <f>J11*F11</f>
        <v>21799610</v>
      </c>
      <c r="L11" s="121"/>
      <c r="M11" s="73"/>
      <c r="N11" s="70"/>
      <c r="O11" s="70"/>
      <c r="P11" s="73">
        <f>K11</f>
        <v>21799610</v>
      </c>
      <c r="Q11" s="70"/>
      <c r="R11" s="70"/>
      <c r="S11" s="73">
        <f t="shared" si="3"/>
        <v>21799610</v>
      </c>
    </row>
    <row r="12" spans="1:19" ht="69" customHeight="1" x14ac:dyDescent="0.2">
      <c r="A12" s="107" t="s">
        <v>43</v>
      </c>
      <c r="B12" s="108"/>
      <c r="C12" s="108"/>
      <c r="D12" s="108"/>
      <c r="E12" s="108"/>
      <c r="F12" s="109"/>
      <c r="G12" s="101"/>
      <c r="H12" s="102"/>
      <c r="I12" s="102"/>
      <c r="J12" s="102"/>
      <c r="K12" s="103"/>
      <c r="L12" s="121"/>
      <c r="M12" s="70"/>
      <c r="N12" s="70"/>
      <c r="O12" s="70"/>
      <c r="P12" s="70"/>
      <c r="Q12" s="70"/>
      <c r="R12" s="70"/>
      <c r="S12" s="73">
        <f t="shared" si="3"/>
        <v>0</v>
      </c>
    </row>
    <row r="13" spans="1:19" ht="75.75" customHeight="1" x14ac:dyDescent="0.2">
      <c r="A13" s="24">
        <v>10</v>
      </c>
      <c r="B13" s="31" t="s">
        <v>44</v>
      </c>
      <c r="C13" s="32" t="s">
        <v>45</v>
      </c>
      <c r="D13" s="11" t="s">
        <v>10</v>
      </c>
      <c r="E13" s="24" t="s">
        <v>17</v>
      </c>
      <c r="F13" s="29">
        <v>1</v>
      </c>
      <c r="G13" s="6">
        <v>1</v>
      </c>
      <c r="H13" s="12">
        <v>5337000</v>
      </c>
      <c r="I13" s="8">
        <f t="shared" ref="I13:I18" si="4">H13*0.19</f>
        <v>1014030</v>
      </c>
      <c r="J13" s="8">
        <f t="shared" ref="J13:J18" si="5">I13+H13</f>
        <v>6351030</v>
      </c>
      <c r="K13" s="8">
        <f t="shared" ref="K13:K18" si="6">J13*F13</f>
        <v>6351030</v>
      </c>
      <c r="L13" s="121"/>
      <c r="M13" s="73">
        <f>K13</f>
        <v>6351030</v>
      </c>
      <c r="N13" s="70"/>
      <c r="O13" s="70"/>
      <c r="P13" s="70"/>
      <c r="Q13" s="70"/>
      <c r="R13" s="70"/>
      <c r="S13" s="73">
        <f t="shared" si="3"/>
        <v>6351030</v>
      </c>
    </row>
    <row r="14" spans="1:19" ht="77.25" customHeight="1" x14ac:dyDescent="0.2">
      <c r="A14" s="24">
        <v>11</v>
      </c>
      <c r="B14" s="31" t="s">
        <v>46</v>
      </c>
      <c r="C14" s="32" t="s">
        <v>47</v>
      </c>
      <c r="D14" s="11" t="s">
        <v>10</v>
      </c>
      <c r="E14" s="24" t="s">
        <v>17</v>
      </c>
      <c r="F14" s="29">
        <v>1</v>
      </c>
      <c r="G14" s="6">
        <v>1</v>
      </c>
      <c r="H14" s="12">
        <v>6912000</v>
      </c>
      <c r="I14" s="8">
        <f t="shared" si="4"/>
        <v>1313280</v>
      </c>
      <c r="J14" s="8">
        <f t="shared" si="5"/>
        <v>8225280</v>
      </c>
      <c r="K14" s="8">
        <f t="shared" si="6"/>
        <v>8225280</v>
      </c>
      <c r="L14" s="121"/>
      <c r="M14" s="73">
        <f>K14</f>
        <v>8225280</v>
      </c>
      <c r="N14" s="70"/>
      <c r="O14" s="70"/>
      <c r="P14" s="70"/>
      <c r="Q14" s="70"/>
      <c r="R14" s="70"/>
      <c r="S14" s="73">
        <f t="shared" si="3"/>
        <v>8225280</v>
      </c>
    </row>
    <row r="15" spans="1:19" ht="72.75" customHeight="1" x14ac:dyDescent="0.2">
      <c r="A15" s="24">
        <v>12</v>
      </c>
      <c r="B15" s="27" t="s">
        <v>48</v>
      </c>
      <c r="C15" s="32" t="s">
        <v>49</v>
      </c>
      <c r="D15" s="11" t="s">
        <v>10</v>
      </c>
      <c r="E15" s="11" t="s">
        <v>12</v>
      </c>
      <c r="F15" s="29">
        <v>1</v>
      </c>
      <c r="G15" s="6">
        <v>1</v>
      </c>
      <c r="H15" s="12">
        <v>11154000</v>
      </c>
      <c r="I15" s="8">
        <f t="shared" si="4"/>
        <v>2119260</v>
      </c>
      <c r="J15" s="8">
        <f t="shared" si="5"/>
        <v>13273260</v>
      </c>
      <c r="K15" s="8">
        <f t="shared" si="6"/>
        <v>13273260</v>
      </c>
      <c r="L15" s="121"/>
      <c r="M15" s="70"/>
      <c r="N15" s="70"/>
      <c r="O15" s="70"/>
      <c r="P15" s="70"/>
      <c r="Q15" s="73">
        <f>K15</f>
        <v>13273260</v>
      </c>
      <c r="R15" s="70"/>
      <c r="S15" s="73">
        <f t="shared" si="3"/>
        <v>13273260</v>
      </c>
    </row>
    <row r="16" spans="1:19" ht="74.25" customHeight="1" x14ac:dyDescent="0.2">
      <c r="A16" s="24">
        <v>13</v>
      </c>
      <c r="B16" s="31" t="s">
        <v>50</v>
      </c>
      <c r="C16" s="32" t="s">
        <v>51</v>
      </c>
      <c r="D16" s="11" t="s">
        <v>10</v>
      </c>
      <c r="E16" s="24" t="s">
        <v>52</v>
      </c>
      <c r="F16" s="29">
        <v>1</v>
      </c>
      <c r="G16" s="6">
        <v>1</v>
      </c>
      <c r="H16" s="12">
        <v>8254000</v>
      </c>
      <c r="I16" s="8">
        <f t="shared" si="4"/>
        <v>1568260</v>
      </c>
      <c r="J16" s="8">
        <f t="shared" si="5"/>
        <v>9822260</v>
      </c>
      <c r="K16" s="8">
        <f t="shared" si="6"/>
        <v>9822260</v>
      </c>
      <c r="L16" s="121"/>
      <c r="M16" s="70"/>
      <c r="N16" s="73">
        <f>K16</f>
        <v>9822260</v>
      </c>
      <c r="O16" s="70"/>
      <c r="P16" s="70"/>
      <c r="Q16" s="70"/>
      <c r="R16" s="70"/>
      <c r="S16" s="73">
        <f t="shared" si="3"/>
        <v>9822260</v>
      </c>
    </row>
    <row r="17" spans="1:19" ht="78.75" customHeight="1" x14ac:dyDescent="0.2">
      <c r="A17" s="24">
        <v>14</v>
      </c>
      <c r="B17" s="31" t="s">
        <v>53</v>
      </c>
      <c r="C17" s="32" t="s">
        <v>54</v>
      </c>
      <c r="D17" s="11" t="s">
        <v>10</v>
      </c>
      <c r="E17" s="24" t="s">
        <v>55</v>
      </c>
      <c r="F17" s="29">
        <v>1</v>
      </c>
      <c r="G17" s="6">
        <v>1</v>
      </c>
      <c r="H17" s="12">
        <v>11154000</v>
      </c>
      <c r="I17" s="8">
        <f t="shared" si="4"/>
        <v>2119260</v>
      </c>
      <c r="J17" s="8">
        <f t="shared" si="5"/>
        <v>13273260</v>
      </c>
      <c r="K17" s="8">
        <f t="shared" si="6"/>
        <v>13273260</v>
      </c>
      <c r="L17" s="121"/>
      <c r="M17" s="70"/>
      <c r="N17" s="70"/>
      <c r="O17" s="70"/>
      <c r="P17" s="70"/>
      <c r="Q17" s="70"/>
      <c r="R17" s="73">
        <f>K17</f>
        <v>13273260</v>
      </c>
      <c r="S17" s="73">
        <f t="shared" si="3"/>
        <v>13273260</v>
      </c>
    </row>
    <row r="18" spans="1:19" ht="72" customHeight="1" thickBot="1" x14ac:dyDescent="0.25">
      <c r="A18" s="24">
        <v>15</v>
      </c>
      <c r="B18" s="31" t="s">
        <v>50</v>
      </c>
      <c r="C18" s="32" t="s">
        <v>56</v>
      </c>
      <c r="D18" s="11" t="s">
        <v>10</v>
      </c>
      <c r="E18" s="24" t="s">
        <v>11</v>
      </c>
      <c r="F18" s="29">
        <v>1</v>
      </c>
      <c r="G18" s="6">
        <v>1</v>
      </c>
      <c r="H18" s="12">
        <v>11154000</v>
      </c>
      <c r="I18" s="8">
        <f t="shared" si="4"/>
        <v>2119260</v>
      </c>
      <c r="J18" s="8">
        <f t="shared" si="5"/>
        <v>13273260</v>
      </c>
      <c r="K18" s="8">
        <f t="shared" si="6"/>
        <v>13273260</v>
      </c>
      <c r="L18" s="122"/>
      <c r="M18" s="70"/>
      <c r="N18" s="70"/>
      <c r="O18" s="70"/>
      <c r="P18" s="73">
        <f>K18</f>
        <v>13273260</v>
      </c>
      <c r="Q18" s="70"/>
      <c r="R18" s="70"/>
      <c r="S18" s="73">
        <f t="shared" si="3"/>
        <v>13273260</v>
      </c>
    </row>
    <row r="19" spans="1:19" ht="13.5" customHeight="1" x14ac:dyDescent="0.2">
      <c r="A19" s="4"/>
      <c r="B19" s="123" t="s">
        <v>24</v>
      </c>
      <c r="C19" s="124"/>
      <c r="D19" s="124"/>
      <c r="E19" s="124"/>
      <c r="F19" s="124"/>
      <c r="G19" s="124"/>
      <c r="H19" s="124"/>
      <c r="I19" s="124"/>
      <c r="J19" s="125"/>
      <c r="K19" s="23">
        <f>SUM(H3:H18)</f>
        <v>193760000</v>
      </c>
      <c r="M19" s="70"/>
      <c r="N19" s="70"/>
      <c r="O19" s="70"/>
      <c r="P19" s="70"/>
      <c r="Q19" s="70"/>
      <c r="R19" s="70"/>
      <c r="S19" s="73">
        <f t="shared" ref="S19:S61" si="7">M19+N19+O19+P19+Q19+R19</f>
        <v>0</v>
      </c>
    </row>
    <row r="20" spans="1:19" ht="13.5" customHeight="1" x14ac:dyDescent="0.2">
      <c r="A20" s="4"/>
      <c r="B20" s="126" t="s">
        <v>6</v>
      </c>
      <c r="C20" s="127"/>
      <c r="D20" s="127"/>
      <c r="E20" s="127"/>
      <c r="F20" s="127"/>
      <c r="G20" s="127"/>
      <c r="H20" s="127"/>
      <c r="I20" s="127"/>
      <c r="J20" s="128"/>
      <c r="K20" s="18">
        <f>K19*0.19</f>
        <v>36814400</v>
      </c>
      <c r="L20" s="3"/>
      <c r="M20" s="70"/>
      <c r="N20" s="70"/>
      <c r="O20" s="70"/>
      <c r="P20" s="70"/>
      <c r="Q20" s="70"/>
      <c r="R20" s="70"/>
      <c r="S20" s="73">
        <f t="shared" si="7"/>
        <v>0</v>
      </c>
    </row>
    <row r="21" spans="1:19" ht="15.75" customHeight="1" thickBot="1" x14ac:dyDescent="0.25">
      <c r="A21" s="4"/>
      <c r="B21" s="129" t="s">
        <v>25</v>
      </c>
      <c r="C21" s="130"/>
      <c r="D21" s="130"/>
      <c r="E21" s="130"/>
      <c r="F21" s="130"/>
      <c r="G21" s="130"/>
      <c r="H21" s="130"/>
      <c r="I21" s="130"/>
      <c r="J21" s="131"/>
      <c r="K21" s="20">
        <f>K20+K19</f>
        <v>230574400</v>
      </c>
      <c r="L21" s="62"/>
      <c r="M21" s="70"/>
      <c r="N21" s="70"/>
      <c r="O21" s="70"/>
      <c r="P21" s="70"/>
      <c r="Q21" s="70"/>
      <c r="R21" s="70"/>
      <c r="S21" s="73">
        <f t="shared" si="7"/>
        <v>0</v>
      </c>
    </row>
    <row r="22" spans="1:19" ht="13.2" customHeight="1" thickBot="1" x14ac:dyDescent="0.25">
      <c r="A22" s="97" t="s">
        <v>57</v>
      </c>
      <c r="B22" s="98"/>
      <c r="C22" s="98"/>
      <c r="D22" s="98"/>
      <c r="E22" s="98"/>
      <c r="F22" s="98"/>
      <c r="G22" s="99"/>
      <c r="H22" s="99"/>
      <c r="I22" s="99"/>
      <c r="J22" s="99"/>
      <c r="K22" s="100"/>
      <c r="L22" s="65" t="s">
        <v>4</v>
      </c>
      <c r="M22" s="70"/>
      <c r="N22" s="70"/>
      <c r="O22" s="70"/>
      <c r="P22" s="70"/>
      <c r="Q22" s="70"/>
      <c r="R22" s="70"/>
      <c r="S22" s="73">
        <f t="shared" si="7"/>
        <v>0</v>
      </c>
    </row>
    <row r="23" spans="1:19" ht="16.5" customHeight="1" x14ac:dyDescent="0.2">
      <c r="A23" s="24">
        <v>16</v>
      </c>
      <c r="B23" s="31" t="s">
        <v>279</v>
      </c>
      <c r="C23" s="43">
        <v>35108</v>
      </c>
      <c r="D23" s="11" t="s">
        <v>10</v>
      </c>
      <c r="E23" s="24" t="s">
        <v>22</v>
      </c>
      <c r="F23" s="11">
        <v>2</v>
      </c>
      <c r="G23" s="28"/>
      <c r="H23" s="41">
        <v>167000</v>
      </c>
      <c r="I23" s="41">
        <f>H23*F23</f>
        <v>334000</v>
      </c>
      <c r="J23" s="41">
        <f>I23*0.19</f>
        <v>63460</v>
      </c>
      <c r="K23" s="41">
        <f>J23+I23</f>
        <v>397460</v>
      </c>
      <c r="L23" s="66"/>
      <c r="M23" s="73">
        <f>K23</f>
        <v>397460</v>
      </c>
      <c r="N23" s="70"/>
      <c r="O23" s="70"/>
      <c r="P23" s="70"/>
      <c r="Q23" s="70"/>
      <c r="R23" s="70"/>
      <c r="S23" s="73">
        <f t="shared" si="7"/>
        <v>397460</v>
      </c>
    </row>
    <row r="24" spans="1:19" ht="24.75" customHeight="1" x14ac:dyDescent="0.2">
      <c r="A24" s="24">
        <v>17</v>
      </c>
      <c r="B24" s="31" t="s">
        <v>58</v>
      </c>
      <c r="C24" s="43" t="s">
        <v>59</v>
      </c>
      <c r="D24" s="11" t="s">
        <v>10</v>
      </c>
      <c r="E24" s="24" t="s">
        <v>22</v>
      </c>
      <c r="F24" s="11">
        <v>2</v>
      </c>
      <c r="G24" s="42"/>
      <c r="H24" s="41">
        <v>842000</v>
      </c>
      <c r="I24" s="41">
        <f t="shared" ref="I24:I61" si="8">H24*F24</f>
        <v>1684000</v>
      </c>
      <c r="J24" s="41">
        <f t="shared" ref="J24:J61" si="9">I24*0.19</f>
        <v>319960</v>
      </c>
      <c r="K24" s="41">
        <f t="shared" ref="K24:K61" si="10">J24+I24</f>
        <v>2003960</v>
      </c>
      <c r="L24" s="66"/>
      <c r="M24" s="73">
        <f>K24</f>
        <v>2003960</v>
      </c>
      <c r="N24" s="70"/>
      <c r="O24" s="70"/>
      <c r="P24" s="70"/>
      <c r="Q24" s="70"/>
      <c r="R24" s="70"/>
      <c r="S24" s="73">
        <f t="shared" si="7"/>
        <v>2003960</v>
      </c>
    </row>
    <row r="25" spans="1:19" ht="24.75" customHeight="1" x14ac:dyDescent="0.2">
      <c r="A25" s="24">
        <v>18</v>
      </c>
      <c r="B25" s="31" t="s">
        <v>60</v>
      </c>
      <c r="C25" s="43" t="s">
        <v>61</v>
      </c>
      <c r="D25" s="11" t="s">
        <v>10</v>
      </c>
      <c r="E25" s="24" t="s">
        <v>22</v>
      </c>
      <c r="F25" s="11">
        <v>1</v>
      </c>
      <c r="G25" s="42"/>
      <c r="H25" s="41">
        <v>3906000</v>
      </c>
      <c r="I25" s="41">
        <f t="shared" si="8"/>
        <v>3906000</v>
      </c>
      <c r="J25" s="41">
        <f t="shared" si="9"/>
        <v>742140</v>
      </c>
      <c r="K25" s="41">
        <f t="shared" si="10"/>
        <v>4648140</v>
      </c>
      <c r="L25" s="66"/>
      <c r="M25" s="73">
        <f>K25</f>
        <v>4648140</v>
      </c>
      <c r="N25" s="70"/>
      <c r="O25" s="70"/>
      <c r="P25" s="70"/>
      <c r="Q25" s="70"/>
      <c r="R25" s="70"/>
      <c r="S25" s="73">
        <f t="shared" si="7"/>
        <v>4648140</v>
      </c>
    </row>
    <row r="26" spans="1:19" ht="24.75" customHeight="1" x14ac:dyDescent="0.2">
      <c r="A26" s="44">
        <v>19</v>
      </c>
      <c r="B26" s="31" t="s">
        <v>309</v>
      </c>
      <c r="C26" s="46" t="s">
        <v>62</v>
      </c>
      <c r="D26" s="47" t="s">
        <v>10</v>
      </c>
      <c r="E26" s="44" t="s">
        <v>22</v>
      </c>
      <c r="F26" s="47">
        <v>1</v>
      </c>
      <c r="G26" s="42"/>
      <c r="H26" s="41">
        <v>2763000</v>
      </c>
      <c r="I26" s="41">
        <f t="shared" si="8"/>
        <v>2763000</v>
      </c>
      <c r="J26" s="41">
        <f t="shared" si="9"/>
        <v>524970</v>
      </c>
      <c r="K26" s="41">
        <f t="shared" si="10"/>
        <v>3287970</v>
      </c>
      <c r="L26" s="66"/>
      <c r="M26" s="73">
        <f>K26</f>
        <v>3287970</v>
      </c>
      <c r="N26" s="70"/>
      <c r="O26" s="70"/>
      <c r="P26" s="70"/>
      <c r="Q26" s="70"/>
      <c r="R26" s="70"/>
      <c r="S26" s="73">
        <f t="shared" si="7"/>
        <v>3287970</v>
      </c>
    </row>
    <row r="27" spans="1:19" ht="24.75" customHeight="1" x14ac:dyDescent="0.2">
      <c r="A27" s="24">
        <v>20</v>
      </c>
      <c r="B27" s="31" t="s">
        <v>279</v>
      </c>
      <c r="C27" s="43">
        <v>35108</v>
      </c>
      <c r="D27" s="11" t="s">
        <v>10</v>
      </c>
      <c r="E27" s="24" t="s">
        <v>14</v>
      </c>
      <c r="F27" s="11">
        <v>1</v>
      </c>
      <c r="G27" s="42"/>
      <c r="H27" s="41">
        <v>167000</v>
      </c>
      <c r="I27" s="41">
        <f t="shared" si="8"/>
        <v>167000</v>
      </c>
      <c r="J27" s="41">
        <f t="shared" si="9"/>
        <v>31730</v>
      </c>
      <c r="K27" s="41">
        <f t="shared" si="10"/>
        <v>198730</v>
      </c>
      <c r="L27" s="66"/>
      <c r="M27" s="70"/>
      <c r="N27" s="73">
        <f>K27</f>
        <v>198730</v>
      </c>
      <c r="O27" s="70"/>
      <c r="P27" s="70"/>
      <c r="Q27" s="70"/>
      <c r="R27" s="70"/>
      <c r="S27" s="73">
        <f t="shared" si="7"/>
        <v>198730</v>
      </c>
    </row>
    <row r="28" spans="1:19" ht="24.75" customHeight="1" x14ac:dyDescent="0.2">
      <c r="A28" s="24">
        <v>21</v>
      </c>
      <c r="B28" s="31" t="s">
        <v>63</v>
      </c>
      <c r="C28" s="43" t="s">
        <v>59</v>
      </c>
      <c r="D28" s="11" t="s">
        <v>10</v>
      </c>
      <c r="E28" s="24" t="s">
        <v>14</v>
      </c>
      <c r="F28" s="11">
        <v>1</v>
      </c>
      <c r="G28" s="42"/>
      <c r="H28" s="41">
        <v>842000</v>
      </c>
      <c r="I28" s="41">
        <f t="shared" si="8"/>
        <v>842000</v>
      </c>
      <c r="J28" s="41">
        <f t="shared" si="9"/>
        <v>159980</v>
      </c>
      <c r="K28" s="41">
        <f t="shared" si="10"/>
        <v>1001980</v>
      </c>
      <c r="L28" s="66"/>
      <c r="M28" s="70"/>
      <c r="N28" s="73">
        <f>K28</f>
        <v>1001980</v>
      </c>
      <c r="O28" s="70"/>
      <c r="P28" s="70"/>
      <c r="Q28" s="70"/>
      <c r="R28" s="70"/>
      <c r="S28" s="73">
        <f t="shared" si="7"/>
        <v>1001980</v>
      </c>
    </row>
    <row r="29" spans="1:19" ht="24.75" customHeight="1" x14ac:dyDescent="0.2">
      <c r="A29" s="24">
        <v>22</v>
      </c>
      <c r="B29" s="31" t="s">
        <v>58</v>
      </c>
      <c r="C29" s="43" t="s">
        <v>59</v>
      </c>
      <c r="D29" s="11" t="s">
        <v>10</v>
      </c>
      <c r="E29" s="32" t="s">
        <v>11</v>
      </c>
      <c r="F29" s="11">
        <v>1</v>
      </c>
      <c r="G29" s="42"/>
      <c r="H29" s="41">
        <v>842000</v>
      </c>
      <c r="I29" s="41">
        <f t="shared" si="8"/>
        <v>842000</v>
      </c>
      <c r="J29" s="41">
        <f t="shared" si="9"/>
        <v>159980</v>
      </c>
      <c r="K29" s="41">
        <f t="shared" si="10"/>
        <v>1001980</v>
      </c>
      <c r="L29" s="66"/>
      <c r="M29" s="70"/>
      <c r="N29" s="70"/>
      <c r="O29" s="70"/>
      <c r="P29" s="73">
        <f>K29</f>
        <v>1001980</v>
      </c>
      <c r="Q29" s="70"/>
      <c r="R29" s="70"/>
      <c r="S29" s="73">
        <f t="shared" si="7"/>
        <v>1001980</v>
      </c>
    </row>
    <row r="30" spans="1:19" ht="24.75" customHeight="1" x14ac:dyDescent="0.2">
      <c r="A30" s="24">
        <v>23</v>
      </c>
      <c r="B30" s="31" t="s">
        <v>279</v>
      </c>
      <c r="C30" s="43">
        <v>35108</v>
      </c>
      <c r="D30" s="11" t="s">
        <v>10</v>
      </c>
      <c r="E30" s="32" t="s">
        <v>13</v>
      </c>
      <c r="F30" s="11">
        <v>1</v>
      </c>
      <c r="G30" s="42"/>
      <c r="H30" s="41">
        <v>167000</v>
      </c>
      <c r="I30" s="41">
        <f t="shared" si="8"/>
        <v>167000</v>
      </c>
      <c r="J30" s="41">
        <f t="shared" si="9"/>
        <v>31730</v>
      </c>
      <c r="K30" s="41">
        <f t="shared" si="10"/>
        <v>198730</v>
      </c>
      <c r="L30" s="66"/>
      <c r="M30" s="70"/>
      <c r="N30" s="70"/>
      <c r="O30" s="73">
        <f>K30</f>
        <v>198730</v>
      </c>
      <c r="P30" s="70"/>
      <c r="Q30" s="70"/>
      <c r="R30" s="70"/>
      <c r="S30" s="73">
        <f t="shared" si="7"/>
        <v>198730</v>
      </c>
    </row>
    <row r="31" spans="1:19" ht="24.75" customHeight="1" x14ac:dyDescent="0.2">
      <c r="A31" s="24">
        <v>24</v>
      </c>
      <c r="B31" s="31" t="s">
        <v>58</v>
      </c>
      <c r="C31" s="43" t="s">
        <v>59</v>
      </c>
      <c r="D31" s="11" t="s">
        <v>10</v>
      </c>
      <c r="E31" s="32" t="s">
        <v>13</v>
      </c>
      <c r="F31" s="11">
        <v>1</v>
      </c>
      <c r="G31" s="42"/>
      <c r="H31" s="41">
        <v>842000</v>
      </c>
      <c r="I31" s="41">
        <f t="shared" si="8"/>
        <v>842000</v>
      </c>
      <c r="J31" s="41">
        <f t="shared" si="9"/>
        <v>159980</v>
      </c>
      <c r="K31" s="41">
        <f t="shared" si="10"/>
        <v>1001980</v>
      </c>
      <c r="L31" s="66"/>
      <c r="M31" s="70"/>
      <c r="N31" s="70"/>
      <c r="O31" s="73">
        <f>K31</f>
        <v>1001980</v>
      </c>
      <c r="P31" s="70"/>
      <c r="Q31" s="70"/>
      <c r="R31" s="70"/>
      <c r="S31" s="73">
        <f t="shared" si="7"/>
        <v>1001980</v>
      </c>
    </row>
    <row r="32" spans="1:19" ht="24.75" customHeight="1" x14ac:dyDescent="0.2">
      <c r="A32" s="24">
        <v>25</v>
      </c>
      <c r="B32" s="48" t="s">
        <v>280</v>
      </c>
      <c r="C32" s="43" t="s">
        <v>64</v>
      </c>
      <c r="D32" s="11" t="s">
        <v>10</v>
      </c>
      <c r="E32" s="24" t="s">
        <v>22</v>
      </c>
      <c r="F32" s="24">
        <v>1</v>
      </c>
      <c r="G32" s="42"/>
      <c r="H32" s="41">
        <v>21013000</v>
      </c>
      <c r="I32" s="41">
        <f t="shared" si="8"/>
        <v>21013000</v>
      </c>
      <c r="J32" s="41">
        <f t="shared" si="9"/>
        <v>3992470</v>
      </c>
      <c r="K32" s="41">
        <f t="shared" si="10"/>
        <v>25005470</v>
      </c>
      <c r="L32" s="66"/>
      <c r="M32" s="73">
        <f t="shared" ref="M32:M45" si="11">K32</f>
        <v>25005470</v>
      </c>
      <c r="N32" s="70"/>
      <c r="O32" s="70"/>
      <c r="P32" s="70"/>
      <c r="Q32" s="70"/>
      <c r="R32" s="70"/>
      <c r="S32" s="73">
        <f t="shared" si="7"/>
        <v>25005470</v>
      </c>
    </row>
    <row r="33" spans="1:19" ht="24.75" customHeight="1" x14ac:dyDescent="0.2">
      <c r="A33" s="24">
        <v>26</v>
      </c>
      <c r="B33" s="48" t="s">
        <v>65</v>
      </c>
      <c r="C33" s="49" t="s">
        <v>66</v>
      </c>
      <c r="D33" s="11" t="s">
        <v>10</v>
      </c>
      <c r="E33" s="24" t="s">
        <v>22</v>
      </c>
      <c r="F33" s="24">
        <v>4</v>
      </c>
      <c r="G33" s="42"/>
      <c r="H33" s="41">
        <v>4705000</v>
      </c>
      <c r="I33" s="41">
        <f t="shared" si="8"/>
        <v>18820000</v>
      </c>
      <c r="J33" s="41">
        <f t="shared" si="9"/>
        <v>3575800</v>
      </c>
      <c r="K33" s="41">
        <f t="shared" si="10"/>
        <v>22395800</v>
      </c>
      <c r="L33" s="66"/>
      <c r="M33" s="73">
        <f t="shared" si="11"/>
        <v>22395800</v>
      </c>
      <c r="N33" s="70"/>
      <c r="O33" s="70"/>
      <c r="P33" s="70"/>
      <c r="Q33" s="70"/>
      <c r="R33" s="70"/>
      <c r="S33" s="73">
        <f t="shared" si="7"/>
        <v>22395800</v>
      </c>
    </row>
    <row r="34" spans="1:19" ht="24.75" customHeight="1" x14ac:dyDescent="0.2">
      <c r="A34" s="24">
        <v>27</v>
      </c>
      <c r="B34" s="48" t="s">
        <v>281</v>
      </c>
      <c r="C34" s="49" t="s">
        <v>67</v>
      </c>
      <c r="D34" s="11" t="s">
        <v>10</v>
      </c>
      <c r="E34" s="24" t="s">
        <v>22</v>
      </c>
      <c r="F34" s="24">
        <v>2</v>
      </c>
      <c r="G34" s="42"/>
      <c r="H34" s="41">
        <v>4705000</v>
      </c>
      <c r="I34" s="41">
        <f t="shared" si="8"/>
        <v>9410000</v>
      </c>
      <c r="J34" s="41">
        <f t="shared" si="9"/>
        <v>1787900</v>
      </c>
      <c r="K34" s="41">
        <f t="shared" si="10"/>
        <v>11197900</v>
      </c>
      <c r="L34" s="66"/>
      <c r="M34" s="73">
        <f t="shared" si="11"/>
        <v>11197900</v>
      </c>
      <c r="N34" s="70"/>
      <c r="O34" s="70"/>
      <c r="P34" s="70"/>
      <c r="Q34" s="70"/>
      <c r="R34" s="70"/>
      <c r="S34" s="73">
        <f t="shared" si="7"/>
        <v>11197900</v>
      </c>
    </row>
    <row r="35" spans="1:19" ht="24.75" customHeight="1" x14ac:dyDescent="0.2">
      <c r="A35" s="24">
        <v>28</v>
      </c>
      <c r="B35" s="48" t="s">
        <v>68</v>
      </c>
      <c r="C35" s="43" t="s">
        <v>69</v>
      </c>
      <c r="D35" s="11" t="s">
        <v>10</v>
      </c>
      <c r="E35" s="24" t="s">
        <v>22</v>
      </c>
      <c r="F35" s="24">
        <v>4</v>
      </c>
      <c r="G35" s="42"/>
      <c r="H35" s="41">
        <v>5505000</v>
      </c>
      <c r="I35" s="41">
        <f t="shared" si="8"/>
        <v>22020000</v>
      </c>
      <c r="J35" s="41">
        <f t="shared" si="9"/>
        <v>4183800</v>
      </c>
      <c r="K35" s="41">
        <f t="shared" si="10"/>
        <v>26203800</v>
      </c>
      <c r="L35" s="66"/>
      <c r="M35" s="73">
        <f t="shared" si="11"/>
        <v>26203800</v>
      </c>
      <c r="N35" s="70"/>
      <c r="O35" s="70"/>
      <c r="P35" s="70"/>
      <c r="Q35" s="70"/>
      <c r="R35" s="70"/>
      <c r="S35" s="73">
        <f t="shared" si="7"/>
        <v>26203800</v>
      </c>
    </row>
    <row r="36" spans="1:19" ht="24.75" customHeight="1" x14ac:dyDescent="0.2">
      <c r="A36" s="24">
        <v>29</v>
      </c>
      <c r="B36" s="48" t="s">
        <v>70</v>
      </c>
      <c r="C36" s="43" t="s">
        <v>71</v>
      </c>
      <c r="D36" s="11" t="s">
        <v>10</v>
      </c>
      <c r="E36" s="24" t="s">
        <v>22</v>
      </c>
      <c r="F36" s="24">
        <v>4</v>
      </c>
      <c r="G36" s="42"/>
      <c r="H36" s="41">
        <v>7433000</v>
      </c>
      <c r="I36" s="41">
        <f t="shared" si="8"/>
        <v>29732000</v>
      </c>
      <c r="J36" s="41">
        <f t="shared" si="9"/>
        <v>5649080</v>
      </c>
      <c r="K36" s="41">
        <f t="shared" si="10"/>
        <v>35381080</v>
      </c>
      <c r="L36" s="66"/>
      <c r="M36" s="73">
        <f t="shared" si="11"/>
        <v>35381080</v>
      </c>
      <c r="N36" s="70"/>
      <c r="O36" s="70"/>
      <c r="P36" s="70"/>
      <c r="Q36" s="70"/>
      <c r="R36" s="70"/>
      <c r="S36" s="73">
        <f t="shared" si="7"/>
        <v>35381080</v>
      </c>
    </row>
    <row r="37" spans="1:19" ht="24.75" customHeight="1" x14ac:dyDescent="0.2">
      <c r="A37" s="24">
        <v>30</v>
      </c>
      <c r="B37" s="48" t="s">
        <v>72</v>
      </c>
      <c r="C37" s="43" t="s">
        <v>73</v>
      </c>
      <c r="D37" s="11" t="s">
        <v>10</v>
      </c>
      <c r="E37" s="24" t="s">
        <v>22</v>
      </c>
      <c r="F37" s="24">
        <v>4</v>
      </c>
      <c r="G37" s="42"/>
      <c r="H37" s="41">
        <v>5661000</v>
      </c>
      <c r="I37" s="41">
        <f t="shared" si="8"/>
        <v>22644000</v>
      </c>
      <c r="J37" s="41">
        <f t="shared" si="9"/>
        <v>4302360</v>
      </c>
      <c r="K37" s="41">
        <f t="shared" si="10"/>
        <v>26946360</v>
      </c>
      <c r="L37" s="66"/>
      <c r="M37" s="73">
        <f t="shared" si="11"/>
        <v>26946360</v>
      </c>
      <c r="N37" s="70"/>
      <c r="O37" s="70"/>
      <c r="P37" s="70"/>
      <c r="Q37" s="70"/>
      <c r="R37" s="70"/>
      <c r="S37" s="73">
        <f t="shared" si="7"/>
        <v>26946360</v>
      </c>
    </row>
    <row r="38" spans="1:19" ht="24.75" customHeight="1" x14ac:dyDescent="0.2">
      <c r="A38" s="24">
        <v>31</v>
      </c>
      <c r="B38" s="48" t="s">
        <v>282</v>
      </c>
      <c r="C38" s="43" t="s">
        <v>74</v>
      </c>
      <c r="D38" s="11" t="s">
        <v>10</v>
      </c>
      <c r="E38" s="24" t="s">
        <v>22</v>
      </c>
      <c r="F38" s="24">
        <v>4</v>
      </c>
      <c r="G38" s="42"/>
      <c r="H38" s="41">
        <v>1417000</v>
      </c>
      <c r="I38" s="41">
        <f t="shared" si="8"/>
        <v>5668000</v>
      </c>
      <c r="J38" s="41">
        <f t="shared" si="9"/>
        <v>1076920</v>
      </c>
      <c r="K38" s="41">
        <f t="shared" si="10"/>
        <v>6744920</v>
      </c>
      <c r="L38" s="66"/>
      <c r="M38" s="73">
        <f t="shared" si="11"/>
        <v>6744920</v>
      </c>
      <c r="N38" s="70"/>
      <c r="O38" s="70"/>
      <c r="P38" s="70"/>
      <c r="Q38" s="70"/>
      <c r="R38" s="70"/>
      <c r="S38" s="73">
        <f t="shared" si="7"/>
        <v>6744920</v>
      </c>
    </row>
    <row r="39" spans="1:19" ht="24.75" customHeight="1" x14ac:dyDescent="0.2">
      <c r="A39" s="24">
        <v>32</v>
      </c>
      <c r="B39" s="48" t="s">
        <v>75</v>
      </c>
      <c r="C39" s="43" t="s">
        <v>76</v>
      </c>
      <c r="D39" s="11" t="s">
        <v>10</v>
      </c>
      <c r="E39" s="24" t="s">
        <v>22</v>
      </c>
      <c r="F39" s="24">
        <v>1</v>
      </c>
      <c r="G39" s="42"/>
      <c r="H39" s="41">
        <v>1552000</v>
      </c>
      <c r="I39" s="41">
        <f t="shared" si="8"/>
        <v>1552000</v>
      </c>
      <c r="J39" s="41">
        <f t="shared" si="9"/>
        <v>294880</v>
      </c>
      <c r="K39" s="41">
        <f t="shared" si="10"/>
        <v>1846880</v>
      </c>
      <c r="L39" s="66"/>
      <c r="M39" s="73">
        <f t="shared" si="11"/>
        <v>1846880</v>
      </c>
      <c r="N39" s="70"/>
      <c r="O39" s="70"/>
      <c r="P39" s="70"/>
      <c r="Q39" s="70"/>
      <c r="R39" s="70"/>
      <c r="S39" s="73">
        <f t="shared" si="7"/>
        <v>1846880</v>
      </c>
    </row>
    <row r="40" spans="1:19" ht="24.75" customHeight="1" x14ac:dyDescent="0.2">
      <c r="A40" s="24">
        <v>33</v>
      </c>
      <c r="B40" s="48" t="s">
        <v>77</v>
      </c>
      <c r="C40" s="43" t="s">
        <v>78</v>
      </c>
      <c r="D40" s="11" t="s">
        <v>10</v>
      </c>
      <c r="E40" s="24" t="s">
        <v>22</v>
      </c>
      <c r="F40" s="24">
        <v>1</v>
      </c>
      <c r="G40" s="42"/>
      <c r="H40" s="41">
        <v>946000</v>
      </c>
      <c r="I40" s="41">
        <f t="shared" si="8"/>
        <v>946000</v>
      </c>
      <c r="J40" s="41">
        <f t="shared" si="9"/>
        <v>179740</v>
      </c>
      <c r="K40" s="41">
        <f t="shared" si="10"/>
        <v>1125740</v>
      </c>
      <c r="L40" s="66"/>
      <c r="M40" s="73">
        <f t="shared" si="11"/>
        <v>1125740</v>
      </c>
      <c r="N40" s="70"/>
      <c r="O40" s="70"/>
      <c r="P40" s="70"/>
      <c r="Q40" s="70"/>
      <c r="R40" s="70"/>
      <c r="S40" s="73">
        <f t="shared" si="7"/>
        <v>1125740</v>
      </c>
    </row>
    <row r="41" spans="1:19" ht="24.75" customHeight="1" x14ac:dyDescent="0.2">
      <c r="A41" s="24">
        <v>34</v>
      </c>
      <c r="B41" s="48" t="s">
        <v>79</v>
      </c>
      <c r="C41" s="43" t="s">
        <v>80</v>
      </c>
      <c r="D41" s="11" t="s">
        <v>10</v>
      </c>
      <c r="E41" s="24" t="s">
        <v>22</v>
      </c>
      <c r="F41" s="24">
        <v>2</v>
      </c>
      <c r="G41" s="42"/>
      <c r="H41" s="41">
        <v>569000</v>
      </c>
      <c r="I41" s="41">
        <f t="shared" si="8"/>
        <v>1138000</v>
      </c>
      <c r="J41" s="41">
        <f t="shared" si="9"/>
        <v>216220</v>
      </c>
      <c r="K41" s="41">
        <f t="shared" si="10"/>
        <v>1354220</v>
      </c>
      <c r="L41" s="66"/>
      <c r="M41" s="73">
        <f t="shared" si="11"/>
        <v>1354220</v>
      </c>
      <c r="N41" s="70"/>
      <c r="O41" s="70"/>
      <c r="P41" s="70"/>
      <c r="Q41" s="70"/>
      <c r="R41" s="70"/>
      <c r="S41" s="73">
        <f t="shared" si="7"/>
        <v>1354220</v>
      </c>
    </row>
    <row r="42" spans="1:19" ht="24.75" customHeight="1" x14ac:dyDescent="0.2">
      <c r="A42" s="24">
        <v>35</v>
      </c>
      <c r="B42" s="48" t="s">
        <v>283</v>
      </c>
      <c r="C42" s="43" t="s">
        <v>81</v>
      </c>
      <c r="D42" s="11" t="s">
        <v>10</v>
      </c>
      <c r="E42" s="24" t="s">
        <v>22</v>
      </c>
      <c r="F42" s="24">
        <v>1</v>
      </c>
      <c r="G42" s="42"/>
      <c r="H42" s="41">
        <v>285000</v>
      </c>
      <c r="I42" s="41">
        <f t="shared" si="8"/>
        <v>285000</v>
      </c>
      <c r="J42" s="41">
        <f t="shared" si="9"/>
        <v>54150</v>
      </c>
      <c r="K42" s="41">
        <f t="shared" si="10"/>
        <v>339150</v>
      </c>
      <c r="L42" s="66"/>
      <c r="M42" s="73">
        <f t="shared" si="11"/>
        <v>339150</v>
      </c>
      <c r="N42" s="70"/>
      <c r="O42" s="70"/>
      <c r="P42" s="70"/>
      <c r="Q42" s="70"/>
      <c r="R42" s="70"/>
      <c r="S42" s="73">
        <f t="shared" si="7"/>
        <v>339150</v>
      </c>
    </row>
    <row r="43" spans="1:19" ht="24.75" customHeight="1" x14ac:dyDescent="0.2">
      <c r="A43" s="24">
        <v>36</v>
      </c>
      <c r="B43" s="48" t="s">
        <v>271</v>
      </c>
      <c r="C43" s="43">
        <v>20503021</v>
      </c>
      <c r="D43" s="11" t="s">
        <v>10</v>
      </c>
      <c r="E43" s="24" t="s">
        <v>22</v>
      </c>
      <c r="F43" s="24">
        <v>1</v>
      </c>
      <c r="G43" s="42"/>
      <c r="H43" s="41">
        <v>122000</v>
      </c>
      <c r="I43" s="41">
        <f t="shared" si="8"/>
        <v>122000</v>
      </c>
      <c r="J43" s="41">
        <f t="shared" si="9"/>
        <v>23180</v>
      </c>
      <c r="K43" s="41">
        <f t="shared" si="10"/>
        <v>145180</v>
      </c>
      <c r="L43" s="67" t="s">
        <v>272</v>
      </c>
      <c r="M43" s="73">
        <f t="shared" si="11"/>
        <v>145180</v>
      </c>
      <c r="N43" s="70"/>
      <c r="O43" s="70"/>
      <c r="P43" s="70"/>
      <c r="Q43" s="70"/>
      <c r="R43" s="70"/>
      <c r="S43" s="73">
        <f t="shared" si="7"/>
        <v>145180</v>
      </c>
    </row>
    <row r="44" spans="1:19" ht="24.75" customHeight="1" x14ac:dyDescent="0.2">
      <c r="A44" s="24">
        <v>37</v>
      </c>
      <c r="B44" s="48" t="s">
        <v>284</v>
      </c>
      <c r="C44" s="43" t="s">
        <v>82</v>
      </c>
      <c r="D44" s="11" t="s">
        <v>10</v>
      </c>
      <c r="E44" s="24" t="s">
        <v>22</v>
      </c>
      <c r="F44" s="24">
        <v>2</v>
      </c>
      <c r="G44" s="42"/>
      <c r="H44" s="41">
        <v>445000</v>
      </c>
      <c r="I44" s="41">
        <f t="shared" si="8"/>
        <v>890000</v>
      </c>
      <c r="J44" s="41">
        <f t="shared" si="9"/>
        <v>169100</v>
      </c>
      <c r="K44" s="41">
        <f t="shared" si="10"/>
        <v>1059100</v>
      </c>
      <c r="L44" s="66"/>
      <c r="M44" s="73">
        <f t="shared" si="11"/>
        <v>1059100</v>
      </c>
      <c r="N44" s="70"/>
      <c r="O44" s="70"/>
      <c r="P44" s="70"/>
      <c r="Q44" s="70"/>
      <c r="R44" s="70"/>
      <c r="S44" s="73">
        <f t="shared" si="7"/>
        <v>1059100</v>
      </c>
    </row>
    <row r="45" spans="1:19" ht="24.75" customHeight="1" x14ac:dyDescent="0.2">
      <c r="A45" s="24">
        <v>38</v>
      </c>
      <c r="B45" s="48" t="s">
        <v>285</v>
      </c>
      <c r="C45" s="43">
        <v>24507000</v>
      </c>
      <c r="D45" s="11" t="s">
        <v>10</v>
      </c>
      <c r="E45" s="24" t="s">
        <v>22</v>
      </c>
      <c r="F45" s="24">
        <v>1</v>
      </c>
      <c r="G45" s="42"/>
      <c r="H45" s="41">
        <v>575000</v>
      </c>
      <c r="I45" s="41">
        <f t="shared" si="8"/>
        <v>575000</v>
      </c>
      <c r="J45" s="41">
        <f t="shared" si="9"/>
        <v>109250</v>
      </c>
      <c r="K45" s="41">
        <f t="shared" si="10"/>
        <v>684250</v>
      </c>
      <c r="L45" s="66"/>
      <c r="M45" s="73">
        <f t="shared" si="11"/>
        <v>684250</v>
      </c>
      <c r="N45" s="70"/>
      <c r="O45" s="70"/>
      <c r="P45" s="70"/>
      <c r="Q45" s="70"/>
      <c r="R45" s="70"/>
      <c r="S45" s="73">
        <f t="shared" si="7"/>
        <v>684250</v>
      </c>
    </row>
    <row r="46" spans="1:19" ht="24.75" customHeight="1" x14ac:dyDescent="0.2">
      <c r="A46" s="24">
        <v>39</v>
      </c>
      <c r="B46" s="48" t="s">
        <v>83</v>
      </c>
      <c r="C46" s="43" t="s">
        <v>84</v>
      </c>
      <c r="D46" s="11" t="s">
        <v>10</v>
      </c>
      <c r="E46" s="24" t="s">
        <v>11</v>
      </c>
      <c r="F46" s="24">
        <v>1</v>
      </c>
      <c r="G46" s="42"/>
      <c r="H46" s="41">
        <v>1848000</v>
      </c>
      <c r="I46" s="41">
        <f t="shared" si="8"/>
        <v>1848000</v>
      </c>
      <c r="J46" s="41">
        <f t="shared" si="9"/>
        <v>351120</v>
      </c>
      <c r="K46" s="41">
        <f t="shared" si="10"/>
        <v>2199120</v>
      </c>
      <c r="L46" s="66"/>
      <c r="M46" s="70"/>
      <c r="N46" s="70"/>
      <c r="O46" s="70"/>
      <c r="P46" s="73">
        <f>K46</f>
        <v>2199120</v>
      </c>
      <c r="Q46" s="70"/>
      <c r="R46" s="70"/>
      <c r="S46" s="73">
        <f t="shared" si="7"/>
        <v>2199120</v>
      </c>
    </row>
    <row r="47" spans="1:19" ht="17.25" customHeight="1" x14ac:dyDescent="0.2">
      <c r="A47" s="24">
        <v>40</v>
      </c>
      <c r="B47" s="48" t="s">
        <v>85</v>
      </c>
      <c r="C47" s="43" t="s">
        <v>86</v>
      </c>
      <c r="D47" s="11" t="s">
        <v>10</v>
      </c>
      <c r="E47" s="24" t="s">
        <v>11</v>
      </c>
      <c r="F47" s="24">
        <v>1</v>
      </c>
      <c r="G47" s="42"/>
      <c r="H47" s="41">
        <v>22497000</v>
      </c>
      <c r="I47" s="41">
        <f t="shared" si="8"/>
        <v>22497000</v>
      </c>
      <c r="J47" s="41">
        <f t="shared" si="9"/>
        <v>4274430</v>
      </c>
      <c r="K47" s="41">
        <f t="shared" si="10"/>
        <v>26771430</v>
      </c>
      <c r="L47" s="66"/>
      <c r="M47" s="70"/>
      <c r="N47" s="70"/>
      <c r="O47" s="70"/>
      <c r="P47" s="73">
        <f>K47</f>
        <v>26771430</v>
      </c>
      <c r="Q47" s="70"/>
      <c r="R47" s="70"/>
      <c r="S47" s="73">
        <f t="shared" si="7"/>
        <v>26771430</v>
      </c>
    </row>
    <row r="48" spans="1:19" ht="22.5" customHeight="1" x14ac:dyDescent="0.2">
      <c r="A48" s="24">
        <v>41</v>
      </c>
      <c r="B48" s="48" t="s">
        <v>75</v>
      </c>
      <c r="C48" s="43" t="s">
        <v>76</v>
      </c>
      <c r="D48" s="11" t="s">
        <v>10</v>
      </c>
      <c r="E48" s="24" t="s">
        <v>11</v>
      </c>
      <c r="F48" s="24">
        <v>1</v>
      </c>
      <c r="G48" s="42"/>
      <c r="H48" s="41">
        <v>1552000</v>
      </c>
      <c r="I48" s="41">
        <f t="shared" si="8"/>
        <v>1552000</v>
      </c>
      <c r="J48" s="41">
        <f t="shared" si="9"/>
        <v>294880</v>
      </c>
      <c r="K48" s="41">
        <f t="shared" si="10"/>
        <v>1846880</v>
      </c>
      <c r="L48" s="66"/>
      <c r="M48" s="70"/>
      <c r="N48" s="70"/>
      <c r="O48" s="70"/>
      <c r="P48" s="73">
        <f>K48</f>
        <v>1846880</v>
      </c>
      <c r="Q48" s="70"/>
      <c r="R48" s="70"/>
      <c r="S48" s="73">
        <f t="shared" si="7"/>
        <v>1846880</v>
      </c>
    </row>
    <row r="49" spans="1:19" ht="21.75" customHeight="1" x14ac:dyDescent="0.2">
      <c r="A49" s="24">
        <v>42</v>
      </c>
      <c r="B49" s="48" t="s">
        <v>87</v>
      </c>
      <c r="C49" s="43" t="s">
        <v>88</v>
      </c>
      <c r="D49" s="11" t="s">
        <v>10</v>
      </c>
      <c r="E49" s="24" t="s">
        <v>13</v>
      </c>
      <c r="F49" s="24">
        <v>1</v>
      </c>
      <c r="G49" s="42"/>
      <c r="H49" s="41">
        <v>4462000</v>
      </c>
      <c r="I49" s="41">
        <f t="shared" si="8"/>
        <v>4462000</v>
      </c>
      <c r="J49" s="41">
        <f t="shared" si="9"/>
        <v>847780</v>
      </c>
      <c r="K49" s="41">
        <f t="shared" si="10"/>
        <v>5309780</v>
      </c>
      <c r="L49" s="66"/>
      <c r="M49" s="70"/>
      <c r="N49" s="70"/>
      <c r="O49" s="73">
        <f>K49</f>
        <v>5309780</v>
      </c>
      <c r="P49" s="70"/>
      <c r="Q49" s="70"/>
      <c r="R49" s="70"/>
      <c r="S49" s="73">
        <f t="shared" si="7"/>
        <v>5309780</v>
      </c>
    </row>
    <row r="50" spans="1:19" ht="25.5" customHeight="1" x14ac:dyDescent="0.2">
      <c r="A50" s="24">
        <v>43</v>
      </c>
      <c r="B50" s="48" t="s">
        <v>75</v>
      </c>
      <c r="C50" s="43" t="s">
        <v>76</v>
      </c>
      <c r="D50" s="11" t="s">
        <v>10</v>
      </c>
      <c r="E50" s="24" t="s">
        <v>13</v>
      </c>
      <c r="F50" s="24">
        <v>1</v>
      </c>
      <c r="G50" s="42"/>
      <c r="H50" s="41">
        <v>1552000</v>
      </c>
      <c r="I50" s="41">
        <f t="shared" si="8"/>
        <v>1552000</v>
      </c>
      <c r="J50" s="41">
        <f t="shared" si="9"/>
        <v>294880</v>
      </c>
      <c r="K50" s="41">
        <f t="shared" si="10"/>
        <v>1846880</v>
      </c>
      <c r="L50" s="66"/>
      <c r="M50" s="70"/>
      <c r="N50" s="70"/>
      <c r="O50" s="73">
        <f>K50</f>
        <v>1846880</v>
      </c>
      <c r="P50" s="70"/>
      <c r="Q50" s="70"/>
      <c r="R50" s="70"/>
      <c r="S50" s="73">
        <f t="shared" si="7"/>
        <v>1846880</v>
      </c>
    </row>
    <row r="51" spans="1:19" ht="18.75" customHeight="1" x14ac:dyDescent="0.2">
      <c r="A51" s="24">
        <v>44</v>
      </c>
      <c r="B51" s="48" t="s">
        <v>286</v>
      </c>
      <c r="C51" s="43" t="s">
        <v>89</v>
      </c>
      <c r="D51" s="11" t="s">
        <v>10</v>
      </c>
      <c r="E51" s="24" t="s">
        <v>14</v>
      </c>
      <c r="F51" s="24">
        <v>1</v>
      </c>
      <c r="G51" s="42"/>
      <c r="H51" s="41">
        <v>27997000</v>
      </c>
      <c r="I51" s="41">
        <f t="shared" si="8"/>
        <v>27997000</v>
      </c>
      <c r="J51" s="41">
        <f t="shared" si="9"/>
        <v>5319430</v>
      </c>
      <c r="K51" s="41">
        <f t="shared" si="10"/>
        <v>33316430</v>
      </c>
      <c r="L51" s="66"/>
      <c r="M51" s="70"/>
      <c r="N51" s="73">
        <f t="shared" ref="N51:N57" si="12">K51</f>
        <v>33316430</v>
      </c>
      <c r="O51" s="70"/>
      <c r="P51" s="70"/>
      <c r="Q51" s="70"/>
      <c r="R51" s="70"/>
      <c r="S51" s="73">
        <f t="shared" si="7"/>
        <v>33316430</v>
      </c>
    </row>
    <row r="52" spans="1:19" s="2" customFormat="1" ht="14.4" x14ac:dyDescent="0.25">
      <c r="A52" s="24">
        <v>45</v>
      </c>
      <c r="B52" s="48" t="s">
        <v>90</v>
      </c>
      <c r="C52" s="43" t="s">
        <v>91</v>
      </c>
      <c r="D52" s="11" t="s">
        <v>10</v>
      </c>
      <c r="E52" s="24" t="s">
        <v>14</v>
      </c>
      <c r="F52" s="24">
        <v>1</v>
      </c>
      <c r="G52" s="29"/>
      <c r="H52" s="41">
        <v>1273000</v>
      </c>
      <c r="I52" s="41">
        <f t="shared" si="8"/>
        <v>1273000</v>
      </c>
      <c r="J52" s="41">
        <f t="shared" si="9"/>
        <v>241870</v>
      </c>
      <c r="K52" s="41">
        <f t="shared" si="10"/>
        <v>1514870</v>
      </c>
      <c r="L52" s="66"/>
      <c r="M52" s="74"/>
      <c r="N52" s="75">
        <f t="shared" si="12"/>
        <v>1514870</v>
      </c>
      <c r="O52" s="74"/>
      <c r="P52" s="74"/>
      <c r="Q52" s="74"/>
      <c r="R52" s="74"/>
      <c r="S52" s="73">
        <f t="shared" si="7"/>
        <v>1514870</v>
      </c>
    </row>
    <row r="53" spans="1:19" s="2" customFormat="1" ht="14.4" x14ac:dyDescent="0.25">
      <c r="A53" s="24">
        <v>46</v>
      </c>
      <c r="B53" s="48" t="s">
        <v>287</v>
      </c>
      <c r="C53" s="43" t="s">
        <v>80</v>
      </c>
      <c r="D53" s="11" t="s">
        <v>10</v>
      </c>
      <c r="E53" s="24" t="s">
        <v>14</v>
      </c>
      <c r="F53" s="24">
        <v>1</v>
      </c>
      <c r="G53" s="29"/>
      <c r="H53" s="41">
        <v>569000</v>
      </c>
      <c r="I53" s="41">
        <f t="shared" si="8"/>
        <v>569000</v>
      </c>
      <c r="J53" s="41">
        <f t="shared" si="9"/>
        <v>108110</v>
      </c>
      <c r="K53" s="41">
        <f t="shared" si="10"/>
        <v>677110</v>
      </c>
      <c r="L53" s="66"/>
      <c r="M53" s="74"/>
      <c r="N53" s="75">
        <f t="shared" si="12"/>
        <v>677110</v>
      </c>
      <c r="O53" s="74"/>
      <c r="P53" s="74"/>
      <c r="Q53" s="74"/>
      <c r="R53" s="74"/>
      <c r="S53" s="73">
        <f t="shared" si="7"/>
        <v>677110</v>
      </c>
    </row>
    <row r="54" spans="1:19" s="2" customFormat="1" ht="14.4" x14ac:dyDescent="0.25">
      <c r="A54" s="24">
        <v>47</v>
      </c>
      <c r="B54" s="48" t="s">
        <v>92</v>
      </c>
      <c r="C54" s="43">
        <v>24705240</v>
      </c>
      <c r="D54" s="11" t="s">
        <v>10</v>
      </c>
      <c r="E54" s="24" t="s">
        <v>14</v>
      </c>
      <c r="F54" s="24">
        <v>1</v>
      </c>
      <c r="G54" s="29"/>
      <c r="H54" s="41">
        <v>2237000</v>
      </c>
      <c r="I54" s="41">
        <f t="shared" si="8"/>
        <v>2237000</v>
      </c>
      <c r="J54" s="41">
        <f t="shared" si="9"/>
        <v>425030</v>
      </c>
      <c r="K54" s="41">
        <f t="shared" si="10"/>
        <v>2662030</v>
      </c>
      <c r="L54" s="66"/>
      <c r="M54" s="74"/>
      <c r="N54" s="75">
        <f t="shared" si="12"/>
        <v>2662030</v>
      </c>
      <c r="O54" s="74"/>
      <c r="P54" s="74"/>
      <c r="Q54" s="74"/>
      <c r="R54" s="74"/>
      <c r="S54" s="73">
        <f t="shared" si="7"/>
        <v>2662030</v>
      </c>
    </row>
    <row r="55" spans="1:19" s="2" customFormat="1" ht="14.4" x14ac:dyDescent="0.25">
      <c r="A55" s="24">
        <v>48</v>
      </c>
      <c r="B55" s="48" t="s">
        <v>93</v>
      </c>
      <c r="C55" s="43">
        <v>35001126</v>
      </c>
      <c r="D55" s="11" t="s">
        <v>10</v>
      </c>
      <c r="E55" s="24" t="s">
        <v>14</v>
      </c>
      <c r="F55" s="24">
        <v>1</v>
      </c>
      <c r="G55" s="29"/>
      <c r="H55" s="41">
        <v>116000</v>
      </c>
      <c r="I55" s="41">
        <f t="shared" si="8"/>
        <v>116000</v>
      </c>
      <c r="J55" s="41">
        <f t="shared" si="9"/>
        <v>22040</v>
      </c>
      <c r="K55" s="41">
        <f t="shared" si="10"/>
        <v>138040</v>
      </c>
      <c r="L55" s="66"/>
      <c r="M55" s="74"/>
      <c r="N55" s="75">
        <f t="shared" si="12"/>
        <v>138040</v>
      </c>
      <c r="O55" s="74"/>
      <c r="P55" s="74"/>
      <c r="Q55" s="74"/>
      <c r="R55" s="74"/>
      <c r="S55" s="73">
        <f t="shared" si="7"/>
        <v>138040</v>
      </c>
    </row>
    <row r="56" spans="1:19" s="2" customFormat="1" ht="14.4" x14ac:dyDescent="0.25">
      <c r="A56" s="24">
        <v>49</v>
      </c>
      <c r="B56" s="48" t="s">
        <v>271</v>
      </c>
      <c r="C56" s="43">
        <v>20503021</v>
      </c>
      <c r="D56" s="11" t="s">
        <v>10</v>
      </c>
      <c r="E56" s="24" t="s">
        <v>14</v>
      </c>
      <c r="F56" s="24">
        <v>1</v>
      </c>
      <c r="G56" s="29"/>
      <c r="H56" s="41">
        <v>122000</v>
      </c>
      <c r="I56" s="41">
        <f t="shared" si="8"/>
        <v>122000</v>
      </c>
      <c r="J56" s="41">
        <f t="shared" si="9"/>
        <v>23180</v>
      </c>
      <c r="K56" s="41">
        <f t="shared" si="10"/>
        <v>145180</v>
      </c>
      <c r="L56" s="67"/>
      <c r="M56" s="74"/>
      <c r="N56" s="75">
        <f t="shared" si="12"/>
        <v>145180</v>
      </c>
      <c r="O56" s="74"/>
      <c r="P56" s="74"/>
      <c r="Q56" s="74"/>
      <c r="R56" s="74"/>
      <c r="S56" s="73">
        <f t="shared" si="7"/>
        <v>145180</v>
      </c>
    </row>
    <row r="57" spans="1:19" s="2" customFormat="1" ht="21.75" customHeight="1" x14ac:dyDescent="0.25">
      <c r="A57" s="24">
        <v>50</v>
      </c>
      <c r="B57" s="48" t="s">
        <v>75</v>
      </c>
      <c r="C57" s="43" t="s">
        <v>76</v>
      </c>
      <c r="D57" s="11" t="s">
        <v>10</v>
      </c>
      <c r="E57" s="24" t="s">
        <v>14</v>
      </c>
      <c r="F57" s="24">
        <v>1</v>
      </c>
      <c r="G57" s="29"/>
      <c r="H57" s="41">
        <v>1552000</v>
      </c>
      <c r="I57" s="41">
        <f t="shared" si="8"/>
        <v>1552000</v>
      </c>
      <c r="J57" s="41">
        <f t="shared" si="9"/>
        <v>294880</v>
      </c>
      <c r="K57" s="41">
        <f t="shared" si="10"/>
        <v>1846880</v>
      </c>
      <c r="L57" s="66"/>
      <c r="M57" s="74"/>
      <c r="N57" s="75">
        <f t="shared" si="12"/>
        <v>1846880</v>
      </c>
      <c r="O57" s="74"/>
      <c r="P57" s="74"/>
      <c r="Q57" s="74"/>
      <c r="R57" s="74"/>
      <c r="S57" s="73">
        <f t="shared" si="7"/>
        <v>1846880</v>
      </c>
    </row>
    <row r="58" spans="1:19" s="2" customFormat="1" ht="21.75" customHeight="1" x14ac:dyDescent="0.25">
      <c r="A58" s="24">
        <v>51</v>
      </c>
      <c r="B58" s="48" t="s">
        <v>274</v>
      </c>
      <c r="C58" s="63" t="s">
        <v>273</v>
      </c>
      <c r="D58" s="11" t="s">
        <v>10</v>
      </c>
      <c r="E58" s="24" t="s">
        <v>275</v>
      </c>
      <c r="F58" s="24">
        <v>1</v>
      </c>
      <c r="G58" s="6"/>
      <c r="H58" s="12">
        <v>2281000</v>
      </c>
      <c r="I58" s="12">
        <f t="shared" si="8"/>
        <v>2281000</v>
      </c>
      <c r="J58" s="12">
        <f t="shared" si="9"/>
        <v>433390</v>
      </c>
      <c r="K58" s="12">
        <f t="shared" si="10"/>
        <v>2714390</v>
      </c>
      <c r="L58" s="62"/>
      <c r="M58" s="75">
        <f>K58</f>
        <v>2714390</v>
      </c>
      <c r="N58" s="74"/>
      <c r="O58" s="74"/>
      <c r="P58" s="74"/>
      <c r="Q58" s="74"/>
      <c r="R58" s="74"/>
      <c r="S58" s="73">
        <f t="shared" si="7"/>
        <v>2714390</v>
      </c>
    </row>
    <row r="59" spans="1:19" s="2" customFormat="1" ht="21.75" customHeight="1" x14ac:dyDescent="0.25">
      <c r="A59" s="24">
        <v>52</v>
      </c>
      <c r="B59" s="48" t="s">
        <v>277</v>
      </c>
      <c r="C59" s="43" t="s">
        <v>276</v>
      </c>
      <c r="D59" s="11" t="s">
        <v>10</v>
      </c>
      <c r="E59" s="24" t="s">
        <v>22</v>
      </c>
      <c r="F59" s="24">
        <v>1</v>
      </c>
      <c r="G59" s="6"/>
      <c r="H59" s="12">
        <v>1273000</v>
      </c>
      <c r="I59" s="12">
        <f t="shared" si="8"/>
        <v>1273000</v>
      </c>
      <c r="J59" s="12">
        <f t="shared" si="9"/>
        <v>241870</v>
      </c>
      <c r="K59" s="12">
        <f t="shared" si="10"/>
        <v>1514870</v>
      </c>
      <c r="L59" s="62"/>
      <c r="M59" s="75">
        <f>K59</f>
        <v>1514870</v>
      </c>
      <c r="N59" s="74"/>
      <c r="O59" s="74"/>
      <c r="P59" s="74"/>
      <c r="Q59" s="74"/>
      <c r="R59" s="74"/>
      <c r="S59" s="73">
        <f t="shared" si="7"/>
        <v>1514870</v>
      </c>
    </row>
    <row r="60" spans="1:19" s="2" customFormat="1" ht="27" customHeight="1" x14ac:dyDescent="0.25">
      <c r="A60" s="24">
        <v>53</v>
      </c>
      <c r="B60" s="48" t="s">
        <v>278</v>
      </c>
      <c r="C60" s="43">
        <v>88326</v>
      </c>
      <c r="D60" s="11" t="s">
        <v>10</v>
      </c>
      <c r="E60" s="24" t="s">
        <v>275</v>
      </c>
      <c r="F60" s="24">
        <v>1</v>
      </c>
      <c r="G60" s="6"/>
      <c r="H60" s="12">
        <v>2108000</v>
      </c>
      <c r="I60" s="12">
        <f t="shared" si="8"/>
        <v>2108000</v>
      </c>
      <c r="J60" s="12">
        <f t="shared" si="9"/>
        <v>400520</v>
      </c>
      <c r="K60" s="12">
        <f t="shared" si="10"/>
        <v>2508520</v>
      </c>
      <c r="L60" s="62"/>
      <c r="M60" s="75">
        <f>K60</f>
        <v>2508520</v>
      </c>
      <c r="N60" s="74"/>
      <c r="O60" s="74"/>
      <c r="P60" s="74"/>
      <c r="Q60" s="74"/>
      <c r="R60" s="74"/>
      <c r="S60" s="73">
        <f t="shared" si="7"/>
        <v>2508520</v>
      </c>
    </row>
    <row r="61" spans="1:19" s="2" customFormat="1" ht="27" customHeight="1" x14ac:dyDescent="0.25">
      <c r="A61" s="24">
        <v>54</v>
      </c>
      <c r="B61" s="48" t="s">
        <v>288</v>
      </c>
      <c r="C61" s="43">
        <v>19070010</v>
      </c>
      <c r="D61" s="11" t="s">
        <v>10</v>
      </c>
      <c r="E61" s="24" t="s">
        <v>289</v>
      </c>
      <c r="F61" s="24">
        <v>1</v>
      </c>
      <c r="G61" s="6"/>
      <c r="H61" s="12">
        <v>26267000</v>
      </c>
      <c r="I61" s="12">
        <f t="shared" si="8"/>
        <v>26267000</v>
      </c>
      <c r="J61" s="12">
        <f t="shared" si="9"/>
        <v>4990730</v>
      </c>
      <c r="K61" s="12">
        <f t="shared" si="10"/>
        <v>31257730</v>
      </c>
      <c r="L61" s="62"/>
      <c r="M61" s="74"/>
      <c r="N61" s="74"/>
      <c r="O61" s="75">
        <f>K61</f>
        <v>31257730</v>
      </c>
      <c r="P61" s="74"/>
      <c r="Q61" s="74"/>
      <c r="R61" s="74"/>
      <c r="S61" s="73">
        <f t="shared" si="7"/>
        <v>31257730</v>
      </c>
    </row>
    <row r="62" spans="1:19" s="2" customFormat="1" ht="15" customHeight="1" x14ac:dyDescent="0.25">
      <c r="A62" s="4"/>
      <c r="B62" s="123" t="s">
        <v>24</v>
      </c>
      <c r="C62" s="124"/>
      <c r="D62" s="124"/>
      <c r="E62" s="124"/>
      <c r="F62" s="124"/>
      <c r="G62" s="124"/>
      <c r="H62" s="124"/>
      <c r="I62" s="124"/>
      <c r="J62" s="125"/>
      <c r="K62" s="23">
        <f>SUM(I23:I61)</f>
        <v>244068000</v>
      </c>
      <c r="L62" s="62"/>
      <c r="M62" s="76">
        <f>SUM(M3:M61)</f>
        <v>262159380</v>
      </c>
      <c r="N62" s="76">
        <f t="shared" ref="N62:Q62" si="13">SUM(N3:N61)</f>
        <v>82719280</v>
      </c>
      <c r="O62" s="76">
        <f t="shared" si="13"/>
        <v>82697860</v>
      </c>
      <c r="P62" s="76">
        <f t="shared" si="13"/>
        <v>66892280</v>
      </c>
      <c r="Q62" s="76">
        <f t="shared" si="13"/>
        <v>13273260</v>
      </c>
      <c r="R62" s="76">
        <f t="shared" ref="R62" si="14">R3+R4+R5+R6+R7+R8+R9+R10+R10++R12+R11+R13+R14+R15+R16+R17+R23+R24+R25+R26+R27+R28+R29+R30+R31+R32+R33+R34+R35+R36+R37+R38+R39+R40+R41+R42+R43+R44+R45+R46+R47+R48+R49+R50+R51+R52+R53+R54+R55+R56+R57+R58+R59+R60</f>
        <v>13273260</v>
      </c>
      <c r="S62" s="77">
        <f>SUM(S3:S61)</f>
        <v>521015320</v>
      </c>
    </row>
    <row r="63" spans="1:19" s="2" customFormat="1" ht="13.2" x14ac:dyDescent="0.25">
      <c r="A63" s="4"/>
      <c r="B63" s="126" t="s">
        <v>6</v>
      </c>
      <c r="C63" s="127"/>
      <c r="D63" s="127"/>
      <c r="E63" s="127"/>
      <c r="F63" s="127"/>
      <c r="G63" s="127"/>
      <c r="H63" s="127"/>
      <c r="I63" s="127"/>
      <c r="J63" s="128"/>
      <c r="K63" s="18">
        <f>K62*0.19</f>
        <v>46372920</v>
      </c>
      <c r="L63" s="68"/>
      <c r="M63" s="74"/>
      <c r="N63" s="74"/>
      <c r="O63" s="74"/>
      <c r="P63" s="74"/>
      <c r="Q63" s="74"/>
      <c r="R63" s="74"/>
      <c r="S63" s="74"/>
    </row>
    <row r="64" spans="1:19" s="2" customFormat="1" ht="15.75" customHeight="1" thickBot="1" x14ac:dyDescent="0.3">
      <c r="A64" s="4"/>
      <c r="B64" s="129" t="s">
        <v>25</v>
      </c>
      <c r="C64" s="130"/>
      <c r="D64" s="130"/>
      <c r="E64" s="130"/>
      <c r="F64" s="130"/>
      <c r="G64" s="130"/>
      <c r="H64" s="130"/>
      <c r="I64" s="130"/>
      <c r="J64" s="131"/>
      <c r="K64" s="19">
        <f>K63+K62</f>
        <v>290440920</v>
      </c>
      <c r="L64" s="62"/>
      <c r="N64" s="74"/>
      <c r="O64" s="74"/>
      <c r="P64" s="74"/>
      <c r="Q64" s="74"/>
      <c r="R64" s="74"/>
      <c r="S64" s="74"/>
    </row>
    <row r="65" spans="1:19" s="2" customFormat="1" ht="30" customHeight="1" thickBot="1" x14ac:dyDescent="0.3">
      <c r="A65" s="4"/>
      <c r="B65" s="94" t="s">
        <v>26</v>
      </c>
      <c r="C65" s="95"/>
      <c r="D65" s="95"/>
      <c r="E65" s="95"/>
      <c r="F65" s="95"/>
      <c r="G65" s="95"/>
      <c r="H65" s="95"/>
      <c r="I65" s="95"/>
      <c r="J65" s="96"/>
      <c r="K65" s="21">
        <f>K64+K21</f>
        <v>521015320</v>
      </c>
      <c r="L65" s="62"/>
      <c r="M65" s="74"/>
      <c r="R65" s="74"/>
      <c r="S65" s="74"/>
    </row>
    <row r="66" spans="1:19" ht="78.75" customHeight="1" thickBot="1" x14ac:dyDescent="0.25">
      <c r="A66" s="132" t="s">
        <v>15</v>
      </c>
      <c r="B66" s="133"/>
      <c r="C66" s="133"/>
      <c r="D66" s="133"/>
      <c r="E66" s="133"/>
      <c r="F66" s="133"/>
      <c r="G66" s="133"/>
      <c r="H66" s="133"/>
      <c r="I66" s="133"/>
      <c r="J66" s="133"/>
      <c r="K66" s="133"/>
      <c r="L66" s="134"/>
      <c r="O66" s="78">
        <f>M62+N62+O62+P62+Q62+R62</f>
        <v>521015320</v>
      </c>
      <c r="S66" s="64">
        <f>S62-K65</f>
        <v>0</v>
      </c>
    </row>
    <row r="67" spans="1:19" ht="94.5" customHeight="1" thickBot="1" x14ac:dyDescent="0.25">
      <c r="A67" s="132" t="s">
        <v>21</v>
      </c>
      <c r="B67" s="133"/>
      <c r="C67" s="133"/>
      <c r="D67" s="133"/>
      <c r="E67" s="133"/>
      <c r="F67" s="133"/>
      <c r="G67" s="133"/>
      <c r="H67" s="133"/>
      <c r="I67" s="133"/>
      <c r="J67" s="133"/>
      <c r="K67" s="133"/>
      <c r="L67" s="134"/>
      <c r="P67" s="64">
        <f>O66-K65</f>
        <v>0</v>
      </c>
    </row>
    <row r="68" spans="1:19" ht="52.5" customHeight="1" thickBot="1" x14ac:dyDescent="0.3">
      <c r="A68" s="115" t="s">
        <v>2</v>
      </c>
      <c r="B68" s="116"/>
      <c r="C68" s="13"/>
      <c r="D68" s="117" t="s">
        <v>27</v>
      </c>
      <c r="E68" s="117"/>
      <c r="F68" s="13" t="s">
        <v>3</v>
      </c>
      <c r="G68" s="13"/>
      <c r="H68" s="118" t="s">
        <v>270</v>
      </c>
      <c r="I68" s="118"/>
      <c r="J68" s="118"/>
      <c r="K68" s="118"/>
      <c r="L68" s="119"/>
    </row>
  </sheetData>
  <mergeCells count="19">
    <mergeCell ref="A68:B68"/>
    <mergeCell ref="D68:E68"/>
    <mergeCell ref="H68:L68"/>
    <mergeCell ref="L10:L18"/>
    <mergeCell ref="B19:J19"/>
    <mergeCell ref="B20:J20"/>
    <mergeCell ref="B21:J21"/>
    <mergeCell ref="B62:J62"/>
    <mergeCell ref="B63:J63"/>
    <mergeCell ref="B64:J64"/>
    <mergeCell ref="A66:L66"/>
    <mergeCell ref="A67:L67"/>
    <mergeCell ref="B65:J65"/>
    <mergeCell ref="A22:K22"/>
    <mergeCell ref="G12:K12"/>
    <mergeCell ref="A2:L2"/>
    <mergeCell ref="A12:F12"/>
    <mergeCell ref="L6:L9"/>
    <mergeCell ref="L3:L5"/>
  </mergeCells>
  <pageMargins left="0.31496062992125984" right="0.31496062992125984" top="0.35433070866141736" bottom="0.35433070866141736" header="0.31496062992125984" footer="0.31496062992125984"/>
  <pageSetup scale="40" orientation="landscape" r:id="rId1"/>
  <rowBreaks count="3" manualBreakCount="3">
    <brk id="2" max="16383" man="1"/>
    <brk id="8" max="11" man="1"/>
    <brk id="21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80FBF-E7F6-46DA-AC9C-5BA79D79E5F4}">
  <dimension ref="A1:A184"/>
  <sheetViews>
    <sheetView topLeftCell="A128" workbookViewId="0">
      <selection activeCell="D60" sqref="D60"/>
    </sheetView>
  </sheetViews>
  <sheetFormatPr baseColWidth="10" defaultRowHeight="14.4" x14ac:dyDescent="0.3"/>
  <cols>
    <col min="1" max="1" width="77.44140625" customWidth="1"/>
  </cols>
  <sheetData>
    <row r="1" spans="1:1" ht="26.4" x14ac:dyDescent="0.3">
      <c r="A1" s="60" t="s">
        <v>266</v>
      </c>
    </row>
    <row r="2" spans="1:1" x14ac:dyDescent="0.3">
      <c r="A2" s="51"/>
    </row>
    <row r="3" spans="1:1" x14ac:dyDescent="0.3">
      <c r="A3" s="53" t="s">
        <v>267</v>
      </c>
    </row>
    <row r="4" spans="1:1" x14ac:dyDescent="0.3">
      <c r="A4" s="52"/>
    </row>
    <row r="5" spans="1:1" ht="23.25" customHeight="1" x14ac:dyDescent="0.3">
      <c r="A5" s="51" t="s">
        <v>95</v>
      </c>
    </row>
    <row r="6" spans="1:1" ht="38.25" customHeight="1" x14ac:dyDescent="0.3">
      <c r="A6" s="51" t="s">
        <v>96</v>
      </c>
    </row>
    <row r="7" spans="1:1" ht="45.75" customHeight="1" x14ac:dyDescent="0.3">
      <c r="A7" s="51" t="s">
        <v>97</v>
      </c>
    </row>
    <row r="8" spans="1:1" ht="9.75" customHeight="1" x14ac:dyDescent="0.3">
      <c r="A8" s="51" t="s">
        <v>98</v>
      </c>
    </row>
    <row r="9" spans="1:1" ht="21" customHeight="1" x14ac:dyDescent="0.3">
      <c r="A9" s="51" t="s">
        <v>99</v>
      </c>
    </row>
    <row r="10" spans="1:1" ht="30" customHeight="1" x14ac:dyDescent="0.3">
      <c r="A10" s="51" t="s">
        <v>100</v>
      </c>
    </row>
    <row r="11" spans="1:1" ht="51" customHeight="1" x14ac:dyDescent="0.3">
      <c r="A11" s="51" t="s">
        <v>101</v>
      </c>
    </row>
    <row r="12" spans="1:1" ht="27.75" customHeight="1" x14ac:dyDescent="0.3">
      <c r="A12" s="51" t="s">
        <v>102</v>
      </c>
    </row>
    <row r="13" spans="1:1" ht="43.5" customHeight="1" x14ac:dyDescent="0.3">
      <c r="A13" s="51" t="s">
        <v>103</v>
      </c>
    </row>
    <row r="14" spans="1:1" ht="40.5" customHeight="1" x14ac:dyDescent="0.3">
      <c r="A14" s="51" t="s">
        <v>104</v>
      </c>
    </row>
    <row r="15" spans="1:1" ht="33" customHeight="1" x14ac:dyDescent="0.3">
      <c r="A15" s="51" t="s">
        <v>105</v>
      </c>
    </row>
    <row r="16" spans="1:1" ht="36.75" customHeight="1" x14ac:dyDescent="0.3">
      <c r="A16" s="51" t="s">
        <v>106</v>
      </c>
    </row>
    <row r="17" spans="1:1" ht="56.25" customHeight="1" x14ac:dyDescent="0.3">
      <c r="A17" s="51" t="s">
        <v>107</v>
      </c>
    </row>
    <row r="18" spans="1:1" ht="45" customHeight="1" x14ac:dyDescent="0.3">
      <c r="A18" s="51" t="s">
        <v>108</v>
      </c>
    </row>
    <row r="19" spans="1:1" ht="63" customHeight="1" x14ac:dyDescent="0.3">
      <c r="A19" s="51" t="s">
        <v>109</v>
      </c>
    </row>
    <row r="20" spans="1:1" x14ac:dyDescent="0.3">
      <c r="A20" s="61" t="s">
        <v>268</v>
      </c>
    </row>
    <row r="21" spans="1:1" x14ac:dyDescent="0.3">
      <c r="A21" s="51"/>
    </row>
    <row r="22" spans="1:1" ht="33.75" customHeight="1" x14ac:dyDescent="0.3">
      <c r="A22" s="51" t="s">
        <v>110</v>
      </c>
    </row>
    <row r="23" spans="1:1" ht="41.25" customHeight="1" x14ac:dyDescent="0.3">
      <c r="A23" s="51" t="s">
        <v>111</v>
      </c>
    </row>
    <row r="24" spans="1:1" ht="15.75" customHeight="1" x14ac:dyDescent="0.3">
      <c r="A24" s="51" t="s">
        <v>112</v>
      </c>
    </row>
    <row r="25" spans="1:1" x14ac:dyDescent="0.3">
      <c r="A25" s="51" t="s">
        <v>113</v>
      </c>
    </row>
    <row r="26" spans="1:1" ht="41.25" customHeight="1" x14ac:dyDescent="0.3">
      <c r="A26" s="51" t="s">
        <v>114</v>
      </c>
    </row>
    <row r="27" spans="1:1" ht="26.4" x14ac:dyDescent="0.3">
      <c r="A27" s="60" t="s">
        <v>269</v>
      </c>
    </row>
    <row r="28" spans="1:1" x14ac:dyDescent="0.3">
      <c r="A28" s="53" t="s">
        <v>267</v>
      </c>
    </row>
    <row r="29" spans="1:1" x14ac:dyDescent="0.3">
      <c r="A29" s="53"/>
    </row>
    <row r="30" spans="1:1" ht="27" customHeight="1" x14ac:dyDescent="0.3">
      <c r="A30" s="51" t="s">
        <v>115</v>
      </c>
    </row>
    <row r="31" spans="1:1" ht="28.5" customHeight="1" x14ac:dyDescent="0.3">
      <c r="A31" s="51" t="s">
        <v>116</v>
      </c>
    </row>
    <row r="32" spans="1:1" ht="24" customHeight="1" x14ac:dyDescent="0.3">
      <c r="A32" s="51" t="s">
        <v>117</v>
      </c>
    </row>
    <row r="33" spans="1:1" ht="27" customHeight="1" x14ac:dyDescent="0.3">
      <c r="A33" s="51" t="s">
        <v>118</v>
      </c>
    </row>
    <row r="34" spans="1:1" ht="30.75" customHeight="1" x14ac:dyDescent="0.3">
      <c r="A34" s="51" t="s">
        <v>119</v>
      </c>
    </row>
    <row r="35" spans="1:1" x14ac:dyDescent="0.3">
      <c r="A35" s="51"/>
    </row>
    <row r="36" spans="1:1" x14ac:dyDescent="0.3">
      <c r="A36" s="54" t="s">
        <v>120</v>
      </c>
    </row>
    <row r="37" spans="1:1" x14ac:dyDescent="0.3">
      <c r="A37" s="51" t="s">
        <v>121</v>
      </c>
    </row>
    <row r="38" spans="1:1" ht="33.75" customHeight="1" x14ac:dyDescent="0.3">
      <c r="A38" s="51" t="s">
        <v>122</v>
      </c>
    </row>
    <row r="39" spans="1:1" ht="37.5" customHeight="1" x14ac:dyDescent="0.3">
      <c r="A39" s="51" t="s">
        <v>123</v>
      </c>
    </row>
    <row r="40" spans="1:1" ht="24" customHeight="1" x14ac:dyDescent="0.3">
      <c r="A40" s="51" t="s">
        <v>124</v>
      </c>
    </row>
    <row r="41" spans="1:1" ht="42.75" customHeight="1" x14ac:dyDescent="0.3">
      <c r="A41" s="51" t="s">
        <v>125</v>
      </c>
    </row>
    <row r="42" spans="1:1" ht="33" customHeight="1" x14ac:dyDescent="0.3">
      <c r="A42" s="51" t="s">
        <v>126</v>
      </c>
    </row>
    <row r="43" spans="1:1" ht="36" customHeight="1" x14ac:dyDescent="0.3">
      <c r="A43" s="51" t="s">
        <v>127</v>
      </c>
    </row>
    <row r="44" spans="1:1" ht="33.75" customHeight="1" x14ac:dyDescent="0.3">
      <c r="A44" s="51" t="s">
        <v>128</v>
      </c>
    </row>
    <row r="45" spans="1:1" ht="31.5" customHeight="1" x14ac:dyDescent="0.3">
      <c r="A45" s="51" t="s">
        <v>129</v>
      </c>
    </row>
    <row r="46" spans="1:1" ht="30" customHeight="1" x14ac:dyDescent="0.3">
      <c r="A46" s="51" t="s">
        <v>130</v>
      </c>
    </row>
    <row r="47" spans="1:1" ht="38.25" customHeight="1" x14ac:dyDescent="0.3">
      <c r="A47" s="51" t="s">
        <v>131</v>
      </c>
    </row>
    <row r="48" spans="1:1" ht="29.25" customHeight="1" x14ac:dyDescent="0.3">
      <c r="A48" s="51" t="s">
        <v>132</v>
      </c>
    </row>
    <row r="49" spans="1:1" ht="38.25" customHeight="1" x14ac:dyDescent="0.3">
      <c r="A49" s="51" t="s">
        <v>133</v>
      </c>
    </row>
    <row r="50" spans="1:1" ht="28.5" customHeight="1" x14ac:dyDescent="0.3">
      <c r="A50" s="51" t="s">
        <v>134</v>
      </c>
    </row>
    <row r="51" spans="1:1" x14ac:dyDescent="0.3">
      <c r="A51" s="54" t="s">
        <v>135</v>
      </c>
    </row>
    <row r="52" spans="1:1" x14ac:dyDescent="0.3">
      <c r="A52" s="53"/>
    </row>
    <row r="53" spans="1:1" ht="48" customHeight="1" x14ac:dyDescent="0.3">
      <c r="A53" s="51" t="s">
        <v>136</v>
      </c>
    </row>
    <row r="54" spans="1:1" ht="35.25" customHeight="1" x14ac:dyDescent="0.3">
      <c r="A54" s="51" t="s">
        <v>137</v>
      </c>
    </row>
    <row r="55" spans="1:1" ht="41.25" customHeight="1" x14ac:dyDescent="0.3">
      <c r="A55" s="51" t="s">
        <v>138</v>
      </c>
    </row>
    <row r="56" spans="1:1" ht="57.75" customHeight="1" x14ac:dyDescent="0.3">
      <c r="A56" s="51" t="s">
        <v>139</v>
      </c>
    </row>
    <row r="57" spans="1:1" ht="45" customHeight="1" x14ac:dyDescent="0.3">
      <c r="A57" s="51" t="s">
        <v>140</v>
      </c>
    </row>
    <row r="58" spans="1:1" ht="39.75" customHeight="1" x14ac:dyDescent="0.3">
      <c r="A58" s="51" t="s">
        <v>141</v>
      </c>
    </row>
    <row r="59" spans="1:1" ht="30" customHeight="1" x14ac:dyDescent="0.3">
      <c r="A59" s="51" t="s">
        <v>142</v>
      </c>
    </row>
    <row r="60" spans="1:1" ht="38.25" customHeight="1" x14ac:dyDescent="0.3">
      <c r="A60" s="51" t="s">
        <v>143</v>
      </c>
    </row>
    <row r="61" spans="1:1" ht="45.75" customHeight="1" x14ac:dyDescent="0.3">
      <c r="A61" s="51" t="s">
        <v>144</v>
      </c>
    </row>
    <row r="62" spans="1:1" ht="21.75" customHeight="1" x14ac:dyDescent="0.3">
      <c r="A62" s="51" t="s">
        <v>145</v>
      </c>
    </row>
    <row r="63" spans="1:1" ht="24.75" customHeight="1" x14ac:dyDescent="0.3">
      <c r="A63" s="51" t="s">
        <v>146</v>
      </c>
    </row>
    <row r="64" spans="1:1" ht="31.5" customHeight="1" x14ac:dyDescent="0.3">
      <c r="A64" s="51" t="s">
        <v>147</v>
      </c>
    </row>
    <row r="65" spans="1:1" ht="27.75" customHeight="1" x14ac:dyDescent="0.3">
      <c r="A65" s="51" t="s">
        <v>148</v>
      </c>
    </row>
    <row r="66" spans="1:1" ht="35.25" customHeight="1" x14ac:dyDescent="0.3">
      <c r="A66" s="51" t="s">
        <v>149</v>
      </c>
    </row>
    <row r="67" spans="1:1" ht="46.5" customHeight="1" x14ac:dyDescent="0.3">
      <c r="A67" s="51" t="s">
        <v>150</v>
      </c>
    </row>
    <row r="68" spans="1:1" x14ac:dyDescent="0.3">
      <c r="A68" s="53" t="s">
        <v>151</v>
      </c>
    </row>
    <row r="69" spans="1:1" ht="28.5" customHeight="1" x14ac:dyDescent="0.3">
      <c r="A69" s="51" t="s">
        <v>152</v>
      </c>
    </row>
    <row r="70" spans="1:1" ht="26.25" customHeight="1" x14ac:dyDescent="0.3">
      <c r="A70" s="51" t="s">
        <v>153</v>
      </c>
    </row>
    <row r="71" spans="1:1" ht="30.75" customHeight="1" x14ac:dyDescent="0.3">
      <c r="A71" s="51" t="s">
        <v>154</v>
      </c>
    </row>
    <row r="72" spans="1:1" x14ac:dyDescent="0.3">
      <c r="A72" s="51" t="s">
        <v>155</v>
      </c>
    </row>
    <row r="73" spans="1:1" ht="26.4" x14ac:dyDescent="0.3">
      <c r="A73" s="51" t="s">
        <v>156</v>
      </c>
    </row>
    <row r="74" spans="1:1" x14ac:dyDescent="0.3">
      <c r="A74" s="55" t="s">
        <v>157</v>
      </c>
    </row>
    <row r="75" spans="1:1" ht="24" customHeight="1" x14ac:dyDescent="0.3">
      <c r="A75" s="56" t="s">
        <v>158</v>
      </c>
    </row>
    <row r="76" spans="1:1" ht="24.75" customHeight="1" x14ac:dyDescent="0.3">
      <c r="A76" s="56" t="s">
        <v>159</v>
      </c>
    </row>
    <row r="77" spans="1:1" ht="24" customHeight="1" x14ac:dyDescent="0.3">
      <c r="A77" s="56" t="s">
        <v>160</v>
      </c>
    </row>
    <row r="78" spans="1:1" ht="32.25" customHeight="1" x14ac:dyDescent="0.3">
      <c r="A78" s="56" t="s">
        <v>161</v>
      </c>
    </row>
    <row r="79" spans="1:1" ht="24" customHeight="1" x14ac:dyDescent="0.3">
      <c r="A79" s="56" t="s">
        <v>162</v>
      </c>
    </row>
    <row r="80" spans="1:1" ht="32.25" customHeight="1" x14ac:dyDescent="0.3">
      <c r="A80" s="56" t="s">
        <v>163</v>
      </c>
    </row>
    <row r="81" spans="1:1" ht="33.75" customHeight="1" x14ac:dyDescent="0.3">
      <c r="A81" s="56" t="s">
        <v>164</v>
      </c>
    </row>
    <row r="82" spans="1:1" ht="27.75" customHeight="1" x14ac:dyDescent="0.3">
      <c r="A82" s="56" t="s">
        <v>165</v>
      </c>
    </row>
    <row r="83" spans="1:1" ht="30" customHeight="1" x14ac:dyDescent="0.3">
      <c r="A83" s="56" t="s">
        <v>166</v>
      </c>
    </row>
    <row r="84" spans="1:1" ht="30" customHeight="1" x14ac:dyDescent="0.3">
      <c r="A84" s="56" t="s">
        <v>167</v>
      </c>
    </row>
    <row r="85" spans="1:1" ht="31.5" customHeight="1" x14ac:dyDescent="0.3">
      <c r="A85" s="56" t="s">
        <v>168</v>
      </c>
    </row>
    <row r="86" spans="1:1" x14ac:dyDescent="0.3">
      <c r="A86" s="56" t="s">
        <v>169</v>
      </c>
    </row>
    <row r="87" spans="1:1" ht="27.75" customHeight="1" x14ac:dyDescent="0.3">
      <c r="A87" s="56" t="s">
        <v>170</v>
      </c>
    </row>
    <row r="88" spans="1:1" ht="33.75" customHeight="1" x14ac:dyDescent="0.3">
      <c r="A88" s="56" t="s">
        <v>171</v>
      </c>
    </row>
    <row r="89" spans="1:1" ht="24.75" customHeight="1" x14ac:dyDescent="0.3">
      <c r="A89" s="56" t="s">
        <v>172</v>
      </c>
    </row>
    <row r="90" spans="1:1" ht="18" customHeight="1" x14ac:dyDescent="0.3">
      <c r="A90" s="56" t="s">
        <v>173</v>
      </c>
    </row>
    <row r="91" spans="1:1" ht="29.25" customHeight="1" x14ac:dyDescent="0.3">
      <c r="A91" s="56" t="s">
        <v>174</v>
      </c>
    </row>
    <row r="92" spans="1:1" ht="24.75" customHeight="1" x14ac:dyDescent="0.3">
      <c r="A92" s="56" t="s">
        <v>175</v>
      </c>
    </row>
    <row r="93" spans="1:1" ht="35.25" customHeight="1" x14ac:dyDescent="0.3">
      <c r="A93" s="56" t="s">
        <v>176</v>
      </c>
    </row>
    <row r="94" spans="1:1" ht="28.5" customHeight="1" x14ac:dyDescent="0.3">
      <c r="A94" s="56" t="s">
        <v>177</v>
      </c>
    </row>
    <row r="95" spans="1:1" ht="26.25" customHeight="1" x14ac:dyDescent="0.3">
      <c r="A95" s="56" t="s">
        <v>178</v>
      </c>
    </row>
    <row r="96" spans="1:1" x14ac:dyDescent="0.3">
      <c r="A96" s="57" t="s">
        <v>179</v>
      </c>
    </row>
    <row r="97" spans="1:1" ht="39.6" x14ac:dyDescent="0.3">
      <c r="A97" s="56" t="s">
        <v>180</v>
      </c>
    </row>
    <row r="98" spans="1:1" ht="31.5" customHeight="1" x14ac:dyDescent="0.3">
      <c r="A98" s="56" t="s">
        <v>181</v>
      </c>
    </row>
    <row r="99" spans="1:1" ht="34.5" customHeight="1" x14ac:dyDescent="0.3">
      <c r="A99" s="56" t="s">
        <v>182</v>
      </c>
    </row>
    <row r="100" spans="1:1" ht="40.5" customHeight="1" x14ac:dyDescent="0.3">
      <c r="A100" s="56" t="s">
        <v>183</v>
      </c>
    </row>
    <row r="101" spans="1:1" ht="40.5" customHeight="1" x14ac:dyDescent="0.3">
      <c r="A101" s="56" t="s">
        <v>184</v>
      </c>
    </row>
    <row r="102" spans="1:1" ht="42.75" customHeight="1" x14ac:dyDescent="0.3">
      <c r="A102" s="56" t="s">
        <v>185</v>
      </c>
    </row>
    <row r="103" spans="1:1" ht="40.5" customHeight="1" x14ac:dyDescent="0.3">
      <c r="A103" s="56" t="s">
        <v>186</v>
      </c>
    </row>
    <row r="104" spans="1:1" ht="36.75" customHeight="1" x14ac:dyDescent="0.3">
      <c r="A104" s="56" t="s">
        <v>187</v>
      </c>
    </row>
    <row r="105" spans="1:1" x14ac:dyDescent="0.3">
      <c r="A105" s="58" t="s">
        <v>188</v>
      </c>
    </row>
    <row r="106" spans="1:1" ht="22.5" customHeight="1" x14ac:dyDescent="0.3">
      <c r="A106" s="58" t="s">
        <v>189</v>
      </c>
    </row>
    <row r="107" spans="1:1" ht="23.25" customHeight="1" x14ac:dyDescent="0.3">
      <c r="A107" s="58" t="s">
        <v>190</v>
      </c>
    </row>
    <row r="108" spans="1:1" ht="16.5" customHeight="1" x14ac:dyDescent="0.3">
      <c r="A108" s="58" t="s">
        <v>191</v>
      </c>
    </row>
    <row r="109" spans="1:1" ht="25.5" customHeight="1" x14ac:dyDescent="0.3">
      <c r="A109" s="58" t="s">
        <v>192</v>
      </c>
    </row>
    <row r="110" spans="1:1" ht="30" customHeight="1" x14ac:dyDescent="0.3">
      <c r="A110" s="58" t="s">
        <v>193</v>
      </c>
    </row>
    <row r="111" spans="1:1" ht="33.75" customHeight="1" x14ac:dyDescent="0.3">
      <c r="A111" s="58" t="s">
        <v>194</v>
      </c>
    </row>
    <row r="112" spans="1:1" ht="25.5" customHeight="1" x14ac:dyDescent="0.3">
      <c r="A112" s="58" t="s">
        <v>195</v>
      </c>
    </row>
    <row r="113" spans="1:1" ht="28.5" customHeight="1" x14ac:dyDescent="0.3">
      <c r="A113" s="58" t="s">
        <v>196</v>
      </c>
    </row>
    <row r="114" spans="1:1" ht="26.25" customHeight="1" x14ac:dyDescent="0.3">
      <c r="A114" s="58" t="s">
        <v>197</v>
      </c>
    </row>
    <row r="115" spans="1:1" ht="26.25" customHeight="1" x14ac:dyDescent="0.3">
      <c r="A115" s="58" t="s">
        <v>198</v>
      </c>
    </row>
    <row r="116" spans="1:1" ht="25.5" customHeight="1" x14ac:dyDescent="0.3">
      <c r="A116" s="58" t="s">
        <v>199</v>
      </c>
    </row>
    <row r="117" spans="1:1" ht="31.5" customHeight="1" x14ac:dyDescent="0.3">
      <c r="A117" s="58" t="s">
        <v>200</v>
      </c>
    </row>
    <row r="118" spans="1:1" ht="33" customHeight="1" x14ac:dyDescent="0.3">
      <c r="A118" s="58" t="s">
        <v>201</v>
      </c>
    </row>
    <row r="119" spans="1:1" ht="25.5" customHeight="1" x14ac:dyDescent="0.3">
      <c r="A119" s="58" t="s">
        <v>202</v>
      </c>
    </row>
    <row r="120" spans="1:1" ht="30" customHeight="1" x14ac:dyDescent="0.3">
      <c r="A120" s="58" t="s">
        <v>203</v>
      </c>
    </row>
    <row r="121" spans="1:1" ht="31.5" customHeight="1" x14ac:dyDescent="0.3">
      <c r="A121" s="58" t="s">
        <v>204</v>
      </c>
    </row>
    <row r="122" spans="1:1" ht="26.4" x14ac:dyDescent="0.3">
      <c r="A122" s="51" t="s">
        <v>205</v>
      </c>
    </row>
    <row r="123" spans="1:1" x14ac:dyDescent="0.3">
      <c r="A123" s="53"/>
    </row>
    <row r="124" spans="1:1" ht="31.5" customHeight="1" x14ac:dyDescent="0.3">
      <c r="A124" s="53" t="s">
        <v>206</v>
      </c>
    </row>
    <row r="125" spans="1:1" x14ac:dyDescent="0.3">
      <c r="A125" s="51">
        <v>0</v>
      </c>
    </row>
    <row r="126" spans="1:1" ht="31.5" customHeight="1" x14ac:dyDescent="0.3">
      <c r="A126" s="51" t="s">
        <v>207</v>
      </c>
    </row>
    <row r="127" spans="1:1" ht="45.75" customHeight="1" x14ac:dyDescent="0.3">
      <c r="A127" s="51" t="s">
        <v>208</v>
      </c>
    </row>
    <row r="128" spans="1:1" ht="57.75" customHeight="1" x14ac:dyDescent="0.3">
      <c r="A128" s="51" t="s">
        <v>209</v>
      </c>
    </row>
    <row r="129" spans="1:1" ht="54.75" customHeight="1" x14ac:dyDescent="0.3">
      <c r="A129" s="51" t="s">
        <v>210</v>
      </c>
    </row>
    <row r="130" spans="1:1" ht="47.25" customHeight="1" x14ac:dyDescent="0.3">
      <c r="A130" s="51" t="s">
        <v>211</v>
      </c>
    </row>
    <row r="131" spans="1:1" ht="30" customHeight="1" x14ac:dyDescent="0.3">
      <c r="A131" s="51" t="s">
        <v>212</v>
      </c>
    </row>
    <row r="132" spans="1:1" ht="28.5" customHeight="1" x14ac:dyDescent="0.3">
      <c r="A132" s="51" t="s">
        <v>213</v>
      </c>
    </row>
    <row r="133" spans="1:1" ht="36.75" customHeight="1" x14ac:dyDescent="0.3">
      <c r="A133" s="51" t="s">
        <v>214</v>
      </c>
    </row>
    <row r="134" spans="1:1" ht="30" customHeight="1" x14ac:dyDescent="0.3">
      <c r="A134" s="51" t="s">
        <v>215</v>
      </c>
    </row>
    <row r="135" spans="1:1" ht="33.75" customHeight="1" x14ac:dyDescent="0.3">
      <c r="A135" s="51" t="s">
        <v>216</v>
      </c>
    </row>
    <row r="136" spans="1:1" ht="31.5" customHeight="1" x14ac:dyDescent="0.3">
      <c r="A136" s="51" t="s">
        <v>217</v>
      </c>
    </row>
    <row r="137" spans="1:1" ht="29.25" customHeight="1" x14ac:dyDescent="0.3">
      <c r="A137" s="51" t="s">
        <v>218</v>
      </c>
    </row>
    <row r="138" spans="1:1" ht="24" customHeight="1" x14ac:dyDescent="0.3">
      <c r="A138" s="51" t="s">
        <v>219</v>
      </c>
    </row>
    <row r="139" spans="1:1" ht="46.5" customHeight="1" x14ac:dyDescent="0.3">
      <c r="A139" s="51" t="s">
        <v>220</v>
      </c>
    </row>
    <row r="140" spans="1:1" ht="40.5" customHeight="1" x14ac:dyDescent="0.3">
      <c r="A140" s="51" t="s">
        <v>221</v>
      </c>
    </row>
    <row r="141" spans="1:1" ht="12" customHeight="1" x14ac:dyDescent="0.3">
      <c r="A141" s="51" t="s">
        <v>222</v>
      </c>
    </row>
    <row r="142" spans="1:1" ht="24" customHeight="1" x14ac:dyDescent="0.3">
      <c r="A142" s="51" t="s">
        <v>223</v>
      </c>
    </row>
    <row r="143" spans="1:1" ht="31.5" customHeight="1" x14ac:dyDescent="0.3">
      <c r="A143" s="51" t="s">
        <v>224</v>
      </c>
    </row>
    <row r="144" spans="1:1" ht="30.75" customHeight="1" x14ac:dyDescent="0.3">
      <c r="A144" s="51" t="s">
        <v>225</v>
      </c>
    </row>
    <row r="145" spans="1:1" x14ac:dyDescent="0.3">
      <c r="A145" s="51" t="s">
        <v>226</v>
      </c>
    </row>
    <row r="146" spans="1:1" ht="26.4" x14ac:dyDescent="0.3">
      <c r="A146" s="51" t="s">
        <v>227</v>
      </c>
    </row>
    <row r="147" spans="1:1" ht="26.4" x14ac:dyDescent="0.3">
      <c r="A147" s="51" t="s">
        <v>228</v>
      </c>
    </row>
    <row r="148" spans="1:1" x14ac:dyDescent="0.3">
      <c r="A148" s="53" t="s">
        <v>229</v>
      </c>
    </row>
    <row r="149" spans="1:1" ht="39.6" x14ac:dyDescent="0.3">
      <c r="A149" s="59" t="s">
        <v>230</v>
      </c>
    </row>
    <row r="150" spans="1:1" ht="29.25" customHeight="1" x14ac:dyDescent="0.3">
      <c r="A150" s="59" t="s">
        <v>231</v>
      </c>
    </row>
    <row r="151" spans="1:1" ht="33.75" customHeight="1" x14ac:dyDescent="0.3">
      <c r="A151" s="59" t="s">
        <v>232</v>
      </c>
    </row>
    <row r="152" spans="1:1" ht="21.75" customHeight="1" x14ac:dyDescent="0.3">
      <c r="A152" s="59" t="s">
        <v>233</v>
      </c>
    </row>
    <row r="153" spans="1:1" ht="25.5" customHeight="1" x14ac:dyDescent="0.3">
      <c r="A153" s="59" t="s">
        <v>234</v>
      </c>
    </row>
    <row r="154" spans="1:1" ht="20.25" customHeight="1" x14ac:dyDescent="0.3">
      <c r="A154" s="59" t="s">
        <v>235</v>
      </c>
    </row>
    <row r="155" spans="1:1" ht="21.75" customHeight="1" x14ac:dyDescent="0.3">
      <c r="A155" s="59" t="s">
        <v>236</v>
      </c>
    </row>
    <row r="156" spans="1:1" ht="22.5" customHeight="1" x14ac:dyDescent="0.3">
      <c r="A156" s="59" t="s">
        <v>237</v>
      </c>
    </row>
    <row r="157" spans="1:1" ht="36.75" customHeight="1" x14ac:dyDescent="0.3">
      <c r="A157" s="59" t="s">
        <v>238</v>
      </c>
    </row>
    <row r="158" spans="1:1" ht="24.75" customHeight="1" x14ac:dyDescent="0.3">
      <c r="A158" s="59" t="s">
        <v>239</v>
      </c>
    </row>
    <row r="159" spans="1:1" ht="33.75" customHeight="1" x14ac:dyDescent="0.3">
      <c r="A159" s="59" t="s">
        <v>240</v>
      </c>
    </row>
    <row r="160" spans="1:1" ht="23.25" customHeight="1" x14ac:dyDescent="0.3">
      <c r="A160" s="59" t="s">
        <v>241</v>
      </c>
    </row>
    <row r="161" spans="1:1" ht="41.25" customHeight="1" x14ac:dyDescent="0.3">
      <c r="A161" s="59" t="s">
        <v>242</v>
      </c>
    </row>
    <row r="162" spans="1:1" ht="36" customHeight="1" x14ac:dyDescent="0.3">
      <c r="A162" s="59" t="s">
        <v>243</v>
      </c>
    </row>
    <row r="163" spans="1:1" x14ac:dyDescent="0.3">
      <c r="A163" s="58" t="s">
        <v>244</v>
      </c>
    </row>
    <row r="164" spans="1:1" x14ac:dyDescent="0.3">
      <c r="A164" s="59" t="s">
        <v>245</v>
      </c>
    </row>
    <row r="165" spans="1:1" ht="20.25" customHeight="1" x14ac:dyDescent="0.3">
      <c r="A165" s="59" t="s">
        <v>246</v>
      </c>
    </row>
    <row r="166" spans="1:1" ht="27.75" customHeight="1" x14ac:dyDescent="0.3">
      <c r="A166" s="59" t="s">
        <v>247</v>
      </c>
    </row>
    <row r="167" spans="1:1" ht="29.25" customHeight="1" x14ac:dyDescent="0.3">
      <c r="A167" s="59" t="s">
        <v>248</v>
      </c>
    </row>
    <row r="168" spans="1:1" ht="31.5" customHeight="1" x14ac:dyDescent="0.3">
      <c r="A168" s="59" t="s">
        <v>249</v>
      </c>
    </row>
    <row r="169" spans="1:1" ht="34.5" customHeight="1" x14ac:dyDescent="0.3">
      <c r="A169" s="59" t="s">
        <v>250</v>
      </c>
    </row>
    <row r="170" spans="1:1" ht="26.25" customHeight="1" x14ac:dyDescent="0.3">
      <c r="A170" s="59" t="s">
        <v>251</v>
      </c>
    </row>
    <row r="171" spans="1:1" ht="23.25" customHeight="1" x14ac:dyDescent="0.3">
      <c r="A171" s="59" t="s">
        <v>252</v>
      </c>
    </row>
    <row r="172" spans="1:1" ht="28.5" customHeight="1" x14ac:dyDescent="0.3">
      <c r="A172" s="59" t="s">
        <v>253</v>
      </c>
    </row>
    <row r="173" spans="1:1" x14ac:dyDescent="0.3">
      <c r="A173" s="53" t="s">
        <v>254</v>
      </c>
    </row>
    <row r="174" spans="1:1" ht="52.8" x14ac:dyDescent="0.3">
      <c r="A174" s="51" t="s">
        <v>255</v>
      </c>
    </row>
    <row r="175" spans="1:1" ht="39.6" x14ac:dyDescent="0.3">
      <c r="A175" s="51" t="s">
        <v>256</v>
      </c>
    </row>
    <row r="176" spans="1:1" ht="26.4" x14ac:dyDescent="0.3">
      <c r="A176" s="53" t="s">
        <v>257</v>
      </c>
    </row>
    <row r="177" spans="1:1" ht="26.4" x14ac:dyDescent="0.3">
      <c r="A177" s="51" t="s">
        <v>258</v>
      </c>
    </row>
    <row r="178" spans="1:1" ht="33" customHeight="1" x14ac:dyDescent="0.3">
      <c r="A178" s="54" t="s">
        <v>259</v>
      </c>
    </row>
    <row r="179" spans="1:1" ht="39.75" customHeight="1" x14ac:dyDescent="0.3">
      <c r="A179" s="54" t="s">
        <v>260</v>
      </c>
    </row>
    <row r="180" spans="1:1" ht="26.4" x14ac:dyDescent="0.3">
      <c r="A180" s="51" t="s">
        <v>261</v>
      </c>
    </row>
    <row r="181" spans="1:1" ht="26.4" x14ac:dyDescent="0.3">
      <c r="A181" s="53" t="s">
        <v>262</v>
      </c>
    </row>
    <row r="182" spans="1:1" ht="39.75" customHeight="1" x14ac:dyDescent="0.3">
      <c r="A182" s="59" t="s">
        <v>263</v>
      </c>
    </row>
    <row r="183" spans="1:1" ht="45" customHeight="1" x14ac:dyDescent="0.3">
      <c r="A183" s="59" t="s">
        <v>264</v>
      </c>
    </row>
    <row r="184" spans="1:1" ht="66" x14ac:dyDescent="0.3">
      <c r="A184" s="59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RELACIÓN EQUIPOS</vt:lpstr>
      <vt:lpstr>ESTUDIO DE  MERCADO  Y REGIONA</vt:lpstr>
      <vt:lpstr>OBSERVACIONES - E.T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Paola Gamboa Piñeros</dc:creator>
  <cp:lastModifiedBy>Caterin Marisol Garzon Ancinez</cp:lastModifiedBy>
  <cp:lastPrinted>2025-11-07T21:10:29Z</cp:lastPrinted>
  <dcterms:created xsi:type="dcterms:W3CDTF">2019-05-17T14:59:17Z</dcterms:created>
  <dcterms:modified xsi:type="dcterms:W3CDTF">2026-01-19T13:27:15Z</dcterms:modified>
</cp:coreProperties>
</file>