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sena\Downloads\"/>
    </mc:Choice>
  </mc:AlternateContent>
  <xr:revisionPtr revIDLastSave="0" documentId="13_ncr:1_{75F59306-CA4E-4A14-97DB-05FC18D71304}" xr6:coauthVersionLast="47" xr6:coauthVersionMax="47" xr10:uidLastSave="{00000000-0000-0000-0000-000000000000}"/>
  <bookViews>
    <workbookView xWindow="-110" yWindow="-110" windowWidth="19420" windowHeight="11500" xr2:uid="{A34F309F-9096-4E2E-960C-B8CD357B908E}"/>
  </bookViews>
  <sheets>
    <sheet name="ANEXO 2 (20 DE ENERO 2026)" sheetId="2" r:id="rId1"/>
  </sheets>
  <definedNames>
    <definedName name="_xlnm._FilterDatabase" localSheetId="0" hidden="1">'ANEXO 2 (20 DE ENERO 2026)'!$A$15:$T$18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2" l="1"/>
  <c r="P17" i="2"/>
  <c r="L17" i="2"/>
  <c r="P16" i="2"/>
  <c r="N16" i="2"/>
  <c r="N17" i="2" l="1"/>
</calcChain>
</file>

<file path=xl/sharedStrings.xml><?xml version="1.0" encoding="utf-8"?>
<sst xmlns="http://schemas.openxmlformats.org/spreadsheetml/2006/main" count="63" uniqueCount="59">
  <si>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</si>
  <si>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</si>
  <si>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</si>
  <si>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</si>
  <si>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VIGENCIA 2026</t>
  </si>
  <si>
    <t xml:space="preserve">PERIODO : </t>
  </si>
  <si>
    <t>AÑO 2026</t>
  </si>
  <si>
    <t>HONORARIOS 2025</t>
  </si>
  <si>
    <t>HONORARIOS 2026</t>
  </si>
  <si>
    <t>TOPE GLOBAL PROGRAMADO</t>
  </si>
  <si>
    <t xml:space="preserve">Hora </t>
  </si>
  <si>
    <t>Tec/tecno</t>
  </si>
  <si>
    <t>Tecnico</t>
  </si>
  <si>
    <t>Coordinación:</t>
  </si>
  <si>
    <t>SALDO</t>
  </si>
  <si>
    <t xml:space="preserve">Prof </t>
  </si>
  <si>
    <t>Prof / tecnol</t>
  </si>
  <si>
    <t>Nombre:</t>
  </si>
  <si>
    <t xml:space="preserve">% UTILIZADO: </t>
  </si>
  <si>
    <t>Profe esp</t>
  </si>
  <si>
    <t>Mail:</t>
  </si>
  <si>
    <t>LUGAR</t>
  </si>
  <si>
    <t>NIVEL INSTRUCTOR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</si>
  <si>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</si>
  <si>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</si>
  <si>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</si>
  <si>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</si>
  <si>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</si>
  <si>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 xml:space="preserve">CANTIDAD HORAS </t>
  </si>
  <si>
    <t xml:space="preserve">COSTO HORA </t>
  </si>
  <si>
    <t xml:space="preserve">COSTO TOTAL HORAS </t>
  </si>
  <si>
    <t>COSTO HONORARIO MES</t>
  </si>
  <si>
    <t>COSTO TOTAL HONORARIOS</t>
  </si>
  <si>
    <t>DURACION DEL PROGRAMA</t>
  </si>
  <si>
    <t>OBSERVACIONES</t>
  </si>
  <si>
    <t>INSTRUCTOR</t>
  </si>
  <si>
    <t>Inicio
 (D-M-A)</t>
  </si>
  <si>
    <t>Terminación
(D-M-A)</t>
  </si>
  <si>
    <t>LECTIVA</t>
  </si>
  <si>
    <t>MESES</t>
  </si>
  <si>
    <t>DIAS</t>
  </si>
  <si>
    <t xml:space="preserve">HORAS </t>
  </si>
  <si>
    <t>PROFESIONALES</t>
  </si>
  <si>
    <t>TECNICOS Y/O TECNOLOGOS</t>
  </si>
  <si>
    <t xml:space="preserve">PERFIL </t>
  </si>
  <si>
    <t xml:space="preserve">EXPERIENCIA </t>
  </si>
  <si>
    <t>CENTRO DE TECNOLOGIAS PARA LA CONSTRUCCIÓN Y LA MADERA</t>
  </si>
  <si>
    <t>Prestación servicios</t>
  </si>
  <si>
    <t>TOTALES</t>
  </si>
  <si>
    <t xml:space="preserve">CARLOS ARTURO SALGAR RAMIREZ </t>
  </si>
  <si>
    <t>Interventor Administrativo del Centro de Tecnologías para la Construcción y la Madera</t>
  </si>
  <si>
    <t>TECNOLOGO</t>
  </si>
  <si>
    <t>Técnico en Operación de Maquinaria Pesada para Excavación</t>
  </si>
  <si>
    <t>CERTIFICADO DE TÉCNICO EN EL ÁREA OCUPACIONAL 82: CONTRATISTAS Y SUPERVISORES DE OFICIOS Y DE OPERADORES DE EQUIPOS Y TRANSPORTE GRUPO 821: CONTRATISTAS Y SUPERVISORES DE OFICIOS Y OPERACIÓN DE EQUIPOS. SUBGRUPO 8217: CONTRATISTA Y SUPERVISORES DE OPERACIÓN DE EQUIPO PESADO.
CERTIFICADO DE TÉCNICO EN EL ÁREA OCUPACIONAL 84: OFICIOS Y OCUPACIONES EN TRANSPORTE, OPERACIÓN DE EQUIPO, INSTALACIÓN Y MANTENIMIENTO. GRUPO 844: OPERADORES DE GRÚA Y PERFORADORES. SUBGRUPO 8442: PERFORADORES Y OPERARIOS DE VOLADURA PARA MINERÍA DE SUPERFICIE, CANTERAS Y CONSTRUCCIÓN.
GRUPO 845: OPERADORES DE EQUIPO PESADO. SUBGRUPO 8451: OPERADORES DE QUIPO PESADO (VER ANEXO C.N.O)
ALTERNATIVA 1: TÍTULO DE TÉCNICO PROFESIONAL EN EL NÚCLEO BÁSICO DE CONOCIMIENTO DE: ADMINISTRACIÓN. VER ANEXOS: (N.B.C.), (TÍTULOS SENA)
ALTERNATIVA 2: TÍTULO DE TECNÓLOGO EN EL NÚCLEO BÁSICO DE CONOCIMIENTO DE: INGENIERÍA MECÁNICA Y AFINES; O INGENIERÍA ELÉCTRICA Y AFINES. VER ANEXOS: (N.B.C.), (TÍTULOS SENA)
ALTERNATIVA 3: TÍTULO PROFESIONAL UNIVERSITARIO EL NÚCLEO BÁSICO DE CONOCIMIENTO</t>
  </si>
  <si>
    <t>CUARENTA Y DOS (42) MESES DE EXPERIENCIA RELACIONADA DISTRIBUIDA ASÍ: TREINTA (30) MESES DE EXPERIENCIA RELACIONADA CON EL EJERCICIO DE OPERADOR DE EQUIPO PESADO PARA EXCAVACIÓN Y MOVIMIENTO DE TIERRA Y DOCE (12) MESES EN DOCENCIA O INSTRUCCIÓN CERTIFICADA POR ENTIDAD LEGALMENTE RECONOCIDA.
ALTERNATIVA 1: VEINTICUATRO (24) MESES DE EXPERIENCIA RELACIONADA CON EL EJERCICIO DE OPERADOR DE EQUIPO PESADO PARA EXCAVACIÓN Y MOVIMIENTO DE TIERRA.
ALTERNATIVA 2: DIECIOCHO (18) MESES DE EXPERIENCIA RELACIONADA CON EL EJERCICIO DE EJERCICIO DE OPERADOR DE EQUIPO PESADO PARA EXCAVACIÓN Y MOVIMIENTO DE TIERRA
ALTERNATIVA 3: DOCE (12) MESES DE EXPERIENCIA RELACIONADA CON EL EJERCICIO DE OPERADOR DE EQUIPO PESADO PARA EXCAVACIÓN Y MOVIMIENTO DE TIERRA
EXPERIENCIA PEDAGÓGICA</t>
  </si>
  <si>
    <t>URIEL ALBINO GARCIA CADENA</t>
  </si>
  <si>
    <t>CONSTRUCCIÓN E INFRAESTRUCTURA</t>
  </si>
  <si>
    <t>NELSON EDUARDO VELANDIA</t>
  </si>
  <si>
    <t>nvelandiat@sena.edu.co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</si>
</sst>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_(* #,##0_);_(* \(#,##0\);_(* &quot;-&quot;??_);_(@_)"/>
    <numFmt numFmtId="167" formatCode="_-* #,##0.00_-;\-* #,##0.00_-;_-* &quot;-&quot;??_-;_-@"/>
    <numFmt numFmtId="168" formatCode="_-* #,##0_-;\-* #,##0_-;_-* &quot;-&quot;_-;_-@"/>
  </numFmts>
  <fonts count="11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 Light"/>
      <family val="2"/>
    </font>
    <font>
      <sz val="10"/>
      <name val="Calibri Light"/>
      <family val="2"/>
    </font>
    <font>
      <b/>
      <sz val="11"/>
      <name val="Calibri Light"/>
      <family val="2"/>
    </font>
    <font>
      <b/>
      <sz val="8"/>
      <name val="Calibri Light"/>
      <family val="2"/>
    </font>
    <font>
      <b/>
      <sz val="10"/>
      <color rgb="FF000000"/>
      <name val="Calibri Light"/>
      <family val="2"/>
    </font>
    <font>
      <sz val="8"/>
      <name val="Calibri Light"/>
      <family val="2"/>
    </font>
    <font>
      <sz val="9"/>
      <name val="Calibri Light"/>
      <family val="2"/>
    </font>
    <font>
      <b/>
      <sz val="9"/>
      <name val="Calibri Light"/>
      <family val="2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E0B3"/>
        <bgColor rgb="FFC5E0B3"/>
      </patternFill>
    </fill>
    <fill>
      <patternFill patternType="solid">
        <fgColor rgb="FF00B050"/>
        <bgColor rgb="FFC5E0B3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rgb="FF000000"/>
      </patternFill>
    </fill>
  </fills>
  <borders count="4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5">
    <xf numFmtId="0" fontId="0" fillId="0" borderId="0" xfId="0"/>
    <xf numFmtId="0" fontId="3" fillId="0" borderId="0" xfId="2" applyFont="1"/>
    <xf numFmtId="0" fontId="3" fillId="3" borderId="0" xfId="2" applyFont="1" applyFill="1"/>
    <xf numFmtId="0" fontId="3" fillId="3" borderId="0" xfId="2" applyFont="1" applyFill="1" applyAlignment="1">
      <alignment horizontal="center"/>
    </xf>
    <xf numFmtId="0" fontId="6" fillId="3" borderId="0" xfId="2" applyFont="1" applyFill="1"/>
    <xf numFmtId="0" fontId="6" fillId="3" borderId="0" xfId="2" applyFont="1" applyFill="1" applyAlignment="1">
      <alignment horizontal="left"/>
    </xf>
    <xf numFmtId="0" fontId="6" fillId="3" borderId="0" xfId="2" applyFont="1" applyFill="1" applyAlignment="1">
      <alignment vertical="center"/>
    </xf>
    <xf numFmtId="0" fontId="8" fillId="3" borderId="0" xfId="2" applyFont="1" applyFill="1" applyAlignment="1">
      <alignment horizontal="center" vertical="center"/>
    </xf>
    <xf numFmtId="0" fontId="3" fillId="3" borderId="14" xfId="2" applyFont="1" applyFill="1" applyBorder="1"/>
    <xf numFmtId="164" fontId="6" fillId="0" borderId="15" xfId="3" applyNumberFormat="1" applyFont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/>
    </xf>
    <xf numFmtId="165" fontId="6" fillId="0" borderId="15" xfId="4" applyNumberFormat="1" applyFont="1" applyBorder="1" applyAlignment="1">
      <alignment horizontal="center" vertical="center" wrapText="1"/>
    </xf>
    <xf numFmtId="166" fontId="6" fillId="3" borderId="0" xfId="2" applyNumberFormat="1" applyFont="1" applyFill="1" applyAlignment="1">
      <alignment horizontal="center" vertical="center" wrapText="1"/>
    </xf>
    <xf numFmtId="0" fontId="3" fillId="3" borderId="18" xfId="2" applyFont="1" applyFill="1" applyBorder="1"/>
    <xf numFmtId="164" fontId="6" fillId="0" borderId="19" xfId="3" applyNumberFormat="1" applyFont="1" applyBorder="1" applyAlignment="1">
      <alignment horizontal="center" vertical="center" wrapText="1"/>
    </xf>
    <xf numFmtId="0" fontId="3" fillId="3" borderId="18" xfId="2" applyFont="1" applyFill="1" applyBorder="1" applyAlignment="1">
      <alignment horizontal="center"/>
    </xf>
    <xf numFmtId="165" fontId="6" fillId="0" borderId="19" xfId="4" applyNumberFormat="1" applyFont="1" applyBorder="1" applyAlignment="1">
      <alignment horizontal="center" vertical="center" wrapText="1"/>
    </xf>
    <xf numFmtId="166" fontId="6" fillId="3" borderId="20" xfId="2" applyNumberFormat="1" applyFont="1" applyFill="1" applyBorder="1" applyAlignment="1">
      <alignment vertical="center" wrapText="1"/>
    </xf>
    <xf numFmtId="0" fontId="8" fillId="0" borderId="3" xfId="2" applyFont="1" applyBorder="1" applyAlignment="1">
      <alignment horizontal="left" vertical="center" wrapText="1"/>
    </xf>
    <xf numFmtId="3" fontId="6" fillId="0" borderId="25" xfId="2" applyNumberFormat="1" applyFont="1" applyBorder="1" applyAlignment="1">
      <alignment horizontal="center" vertical="center" wrapText="1"/>
    </xf>
    <xf numFmtId="166" fontId="6" fillId="0" borderId="18" xfId="2" applyNumberFormat="1" applyFont="1" applyBorder="1" applyAlignment="1">
      <alignment horizontal="left" vertical="center" wrapText="1"/>
    </xf>
    <xf numFmtId="9" fontId="6" fillId="0" borderId="25" xfId="2" applyNumberFormat="1" applyFont="1" applyBorder="1" applyAlignment="1">
      <alignment horizontal="center" vertical="center" wrapText="1"/>
    </xf>
    <xf numFmtId="0" fontId="3" fillId="3" borderId="26" xfId="2" applyFont="1" applyFill="1" applyBorder="1"/>
    <xf numFmtId="164" fontId="6" fillId="0" borderId="27" xfId="3" applyNumberFormat="1" applyFont="1" applyBorder="1" applyAlignment="1">
      <alignment horizontal="center" vertical="center" wrapText="1"/>
    </xf>
    <xf numFmtId="0" fontId="3" fillId="3" borderId="26" xfId="2" applyFont="1" applyFill="1" applyBorder="1" applyAlignment="1">
      <alignment horizontal="center"/>
    </xf>
    <xf numFmtId="165" fontId="6" fillId="0" borderId="27" xfId="4" applyNumberFormat="1" applyFont="1" applyBorder="1" applyAlignment="1">
      <alignment horizontal="center" vertical="center" wrapText="1"/>
    </xf>
    <xf numFmtId="166" fontId="6" fillId="0" borderId="26" xfId="2" applyNumberFormat="1" applyFont="1" applyBorder="1" applyAlignment="1">
      <alignment horizontal="left" vertical="center" wrapText="1"/>
    </xf>
    <xf numFmtId="0" fontId="5" fillId="0" borderId="0" xfId="2" applyFont="1"/>
    <xf numFmtId="3" fontId="6" fillId="2" borderId="17" xfId="2" applyNumberFormat="1" applyFont="1" applyFill="1" applyBorder="1" applyAlignment="1">
      <alignment horizontal="center" vertical="center" wrapText="1"/>
    </xf>
    <xf numFmtId="0" fontId="5" fillId="0" borderId="3" xfId="2" applyFont="1" applyBorder="1"/>
    <xf numFmtId="3" fontId="6" fillId="2" borderId="24" xfId="2" applyNumberFormat="1" applyFont="1" applyFill="1" applyBorder="1" applyAlignment="1">
      <alignment horizontal="center" vertical="center" wrapText="1"/>
    </xf>
    <xf numFmtId="0" fontId="6" fillId="5" borderId="35" xfId="2" applyFont="1" applyFill="1" applyBorder="1" applyAlignment="1">
      <alignment horizontal="center" vertical="center" wrapText="1"/>
    </xf>
    <xf numFmtId="0" fontId="6" fillId="5" borderId="23" xfId="2" applyFont="1" applyFill="1" applyBorder="1" applyAlignment="1">
      <alignment horizontal="center" vertical="center" wrapText="1"/>
    </xf>
    <xf numFmtId="3" fontId="6" fillId="5" borderId="42" xfId="2" applyNumberFormat="1" applyFont="1" applyFill="1" applyBorder="1" applyAlignment="1">
      <alignment horizontal="center" vertical="center" wrapText="1"/>
    </xf>
    <xf numFmtId="0" fontId="6" fillId="5" borderId="30" xfId="2" applyFont="1" applyFill="1" applyBorder="1" applyAlignment="1">
      <alignment horizontal="center"/>
    </xf>
    <xf numFmtId="0" fontId="6" fillId="5" borderId="4" xfId="2" applyFont="1" applyFill="1" applyBorder="1" applyAlignment="1">
      <alignment horizontal="center"/>
    </xf>
    <xf numFmtId="0" fontId="9" fillId="0" borderId="3" xfId="2" applyFont="1" applyBorder="1" applyAlignment="1">
      <alignment vertical="center" wrapText="1"/>
    </xf>
    <xf numFmtId="0" fontId="10" fillId="0" borderId="35" xfId="2" applyFont="1" applyBorder="1" applyAlignment="1">
      <alignment horizontal="center" vertical="center"/>
    </xf>
    <xf numFmtId="14" fontId="9" fillId="0" borderId="35" xfId="2" applyNumberFormat="1" applyFont="1" applyBorder="1" applyAlignment="1">
      <alignment horizontal="center" vertical="center"/>
    </xf>
    <xf numFmtId="14" fontId="9" fillId="0" borderId="39" xfId="2" applyNumberFormat="1" applyFont="1" applyBorder="1" applyAlignment="1">
      <alignment horizontal="center" vertical="center"/>
    </xf>
    <xf numFmtId="14" fontId="9" fillId="0" borderId="43" xfId="2" applyNumberFormat="1" applyFont="1" applyBorder="1" applyAlignment="1">
      <alignment vertical="center"/>
    </xf>
    <xf numFmtId="165" fontId="9" fillId="0" borderId="39" xfId="4" applyNumberFormat="1" applyFont="1" applyBorder="1" applyAlignment="1">
      <alignment horizontal="center" vertical="center" wrapText="1"/>
    </xf>
    <xf numFmtId="165" fontId="9" fillId="0" borderId="38" xfId="4" applyNumberFormat="1" applyFont="1" applyFill="1" applyBorder="1" applyAlignment="1">
      <alignment horizontal="center" vertical="center" wrapText="1"/>
    </xf>
    <xf numFmtId="165" fontId="9" fillId="0" borderId="43" xfId="4" applyNumberFormat="1" applyFont="1" applyFill="1" applyBorder="1" applyAlignment="1">
      <alignment vertical="center"/>
    </xf>
    <xf numFmtId="165" fontId="9" fillId="0" borderId="44" xfId="4" applyNumberFormat="1" applyFont="1" applyFill="1" applyBorder="1" applyAlignment="1">
      <alignment horizontal="center" vertical="center" wrapText="1"/>
    </xf>
    <xf numFmtId="165" fontId="9" fillId="0" borderId="43" xfId="4" applyNumberFormat="1" applyFont="1" applyFill="1" applyBorder="1" applyAlignment="1">
      <alignment horizontal="center" vertical="center" wrapText="1"/>
    </xf>
    <xf numFmtId="3" fontId="9" fillId="0" borderId="24" xfId="2" applyNumberFormat="1" applyFont="1" applyBorder="1" applyAlignment="1">
      <alignment horizontal="center" vertical="center" wrapText="1"/>
    </xf>
    <xf numFmtId="0" fontId="3" fillId="0" borderId="0" xfId="2" applyFont="1" applyAlignment="1">
      <alignment vertical="center"/>
    </xf>
    <xf numFmtId="0" fontId="5" fillId="7" borderId="45" xfId="2" applyFont="1" applyFill="1" applyBorder="1" applyAlignment="1">
      <alignment horizontal="right"/>
    </xf>
    <xf numFmtId="0" fontId="5" fillId="7" borderId="46" xfId="2" applyFont="1" applyFill="1" applyBorder="1" applyAlignment="1">
      <alignment horizontal="right"/>
    </xf>
    <xf numFmtId="165" fontId="5" fillId="7" borderId="47" xfId="4" applyNumberFormat="1" applyFont="1" applyFill="1" applyBorder="1" applyAlignment="1">
      <alignment horizontal="center" vertical="center" wrapText="1"/>
    </xf>
    <xf numFmtId="165" fontId="5" fillId="7" borderId="45" xfId="4" applyNumberFormat="1" applyFont="1" applyFill="1" applyBorder="1"/>
    <xf numFmtId="165" fontId="5" fillId="7" borderId="47" xfId="4" applyNumberFormat="1" applyFont="1" applyFill="1" applyBorder="1" applyAlignment="1">
      <alignment vertical="center" wrapText="1"/>
    </xf>
    <xf numFmtId="0" fontId="5" fillId="7" borderId="24" xfId="2" applyFont="1" applyFill="1" applyBorder="1"/>
    <xf numFmtId="0" fontId="5" fillId="7" borderId="3" xfId="2" applyFont="1" applyFill="1" applyBorder="1"/>
    <xf numFmtId="0" fontId="5" fillId="7" borderId="25" xfId="2" applyFont="1" applyFill="1" applyBorder="1"/>
    <xf numFmtId="0" fontId="3" fillId="0" borderId="3" xfId="2" applyFont="1" applyBorder="1"/>
    <xf numFmtId="0" fontId="9" fillId="0" borderId="0" xfId="2" applyFont="1" applyAlignment="1">
      <alignment horizontal="center"/>
    </xf>
    <xf numFmtId="0" fontId="8" fillId="0" borderId="0" xfId="2" applyFont="1" applyAlignment="1">
      <alignment wrapText="1"/>
    </xf>
    <xf numFmtId="0" fontId="8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3" fontId="8" fillId="0" borderId="0" xfId="2" applyNumberFormat="1" applyFont="1" applyAlignment="1">
      <alignment horizontal="center" vertical="center" wrapText="1"/>
    </xf>
    <xf numFmtId="14" fontId="8" fillId="0" borderId="0" xfId="2" applyNumberFormat="1" applyFont="1" applyAlignment="1">
      <alignment horizontal="center" vertical="center" wrapText="1"/>
    </xf>
    <xf numFmtId="3" fontId="6" fillId="0" borderId="0" xfId="2" applyNumberFormat="1" applyFont="1" applyAlignment="1">
      <alignment horizontal="center" vertical="center" wrapText="1"/>
    </xf>
    <xf numFmtId="167" fontId="3" fillId="0" borderId="0" xfId="2" applyNumberFormat="1" applyFont="1"/>
    <xf numFmtId="3" fontId="3" fillId="0" borderId="0" xfId="2" applyNumberFormat="1" applyFont="1"/>
    <xf numFmtId="168" fontId="3" fillId="0" borderId="0" xfId="2" applyNumberFormat="1" applyFont="1"/>
    <xf numFmtId="2" fontId="8" fillId="0" borderId="0" xfId="2" applyNumberFormat="1" applyFont="1" applyAlignment="1">
      <alignment horizontal="center" vertical="center" wrapText="1"/>
    </xf>
    <xf numFmtId="0" fontId="8" fillId="0" borderId="0" xfId="2" applyFont="1"/>
    <xf numFmtId="0" fontId="9" fillId="8" borderId="3" xfId="0" applyFont="1" applyFill="1" applyBorder="1" applyAlignment="1">
      <alignment vertical="center" wrapText="1"/>
    </xf>
    <xf numFmtId="0" fontId="4" fillId="8" borderId="35" xfId="0" applyFont="1" applyFill="1" applyBorder="1" applyAlignment="1">
      <alignment vertical="center" wrapText="1"/>
    </xf>
    <xf numFmtId="0" fontId="5" fillId="7" borderId="23" xfId="2" applyFont="1" applyFill="1" applyBorder="1" applyAlignment="1">
      <alignment horizontal="right"/>
    </xf>
    <xf numFmtId="0" fontId="5" fillId="7" borderId="24" xfId="2" applyFont="1" applyFill="1" applyBorder="1" applyAlignment="1">
      <alignment horizontal="right"/>
    </xf>
    <xf numFmtId="0" fontId="5" fillId="0" borderId="0" xfId="2" applyFont="1" applyAlignment="1">
      <alignment horizontal="center"/>
    </xf>
    <xf numFmtId="0" fontId="3" fillId="0" borderId="0" xfId="2" applyFont="1"/>
    <xf numFmtId="0" fontId="5" fillId="2" borderId="34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6" fillId="2" borderId="35" xfId="2" applyFont="1" applyFill="1" applyBorder="1" applyAlignment="1">
      <alignment horizontal="center" vertical="center" wrapText="1"/>
    </xf>
    <xf numFmtId="0" fontId="5" fillId="0" borderId="35" xfId="2" applyFont="1" applyBorder="1" applyAlignment="1">
      <alignment horizontal="center"/>
    </xf>
    <xf numFmtId="3" fontId="6" fillId="6" borderId="36" xfId="2" applyNumberFormat="1" applyFont="1" applyFill="1" applyBorder="1" applyAlignment="1">
      <alignment horizontal="center" vertical="center" wrapText="1"/>
    </xf>
    <xf numFmtId="3" fontId="6" fillId="6" borderId="3" xfId="2" applyNumberFormat="1" applyFont="1" applyFill="1" applyBorder="1" applyAlignment="1">
      <alignment horizontal="center" vertical="center" wrapText="1"/>
    </xf>
    <xf numFmtId="3" fontId="6" fillId="6" borderId="19" xfId="2" applyNumberFormat="1" applyFont="1" applyFill="1" applyBorder="1" applyAlignment="1">
      <alignment horizontal="center" vertical="center" wrapText="1"/>
    </xf>
    <xf numFmtId="3" fontId="6" fillId="5" borderId="40" xfId="2" applyNumberFormat="1" applyFont="1" applyFill="1" applyBorder="1" applyAlignment="1">
      <alignment horizontal="center" vertical="center" wrapText="1"/>
    </xf>
    <xf numFmtId="0" fontId="5" fillId="0" borderId="41" xfId="2" applyFont="1" applyBorder="1"/>
    <xf numFmtId="3" fontId="6" fillId="2" borderId="21" xfId="2" applyNumberFormat="1" applyFont="1" applyFill="1" applyBorder="1" applyAlignment="1">
      <alignment horizontal="center" vertical="center" wrapText="1"/>
    </xf>
    <xf numFmtId="0" fontId="5" fillId="0" borderId="3" xfId="2" applyFont="1" applyBorder="1"/>
    <xf numFmtId="3" fontId="6" fillId="2" borderId="22" xfId="2" applyNumberFormat="1" applyFont="1" applyFill="1" applyBorder="1" applyAlignment="1">
      <alignment horizontal="center" vertical="center" wrapText="1"/>
    </xf>
    <xf numFmtId="0" fontId="5" fillId="0" borderId="19" xfId="2" applyFont="1" applyBorder="1"/>
    <xf numFmtId="3" fontId="6" fillId="2" borderId="32" xfId="2" applyNumberFormat="1" applyFont="1" applyFill="1" applyBorder="1" applyAlignment="1">
      <alignment horizontal="center" vertical="center" wrapText="1"/>
    </xf>
    <xf numFmtId="0" fontId="5" fillId="0" borderId="37" xfId="2" applyFont="1" applyBorder="1"/>
    <xf numFmtId="3" fontId="6" fillId="2" borderId="33" xfId="2" applyNumberFormat="1" applyFont="1" applyFill="1" applyBorder="1" applyAlignment="1">
      <alignment horizontal="center" vertical="center" wrapText="1"/>
    </xf>
    <xf numFmtId="0" fontId="5" fillId="0" borderId="38" xfId="2" applyFont="1" applyBorder="1"/>
    <xf numFmtId="0" fontId="6" fillId="0" borderId="23" xfId="2" applyFont="1" applyBorder="1" applyAlignment="1">
      <alignment horizontal="left" vertical="center" wrapText="1"/>
    </xf>
    <xf numFmtId="0" fontId="3" fillId="0" borderId="24" xfId="2" applyFont="1" applyBorder="1"/>
    <xf numFmtId="166" fontId="1" fillId="0" borderId="28" xfId="1" applyNumberFormat="1" applyBorder="1" applyAlignment="1">
      <alignment horizontal="center" vertical="center" wrapText="1"/>
    </xf>
    <xf numFmtId="166" fontId="6" fillId="0" borderId="28" xfId="2" applyNumberFormat="1" applyFont="1" applyBorder="1" applyAlignment="1">
      <alignment horizontal="center" vertical="center" wrapText="1"/>
    </xf>
    <xf numFmtId="166" fontId="6" fillId="0" borderId="27" xfId="2" applyNumberFormat="1" applyFont="1" applyBorder="1" applyAlignment="1">
      <alignment horizontal="center" vertical="center" wrapText="1"/>
    </xf>
    <xf numFmtId="0" fontId="6" fillId="2" borderId="29" xfId="2" applyFont="1" applyFill="1" applyBorder="1" applyAlignment="1">
      <alignment horizontal="center" vertical="center"/>
    </xf>
    <xf numFmtId="0" fontId="5" fillId="0" borderId="30" xfId="2" applyFont="1" applyBorder="1"/>
    <xf numFmtId="0" fontId="5" fillId="0" borderId="39" xfId="2" applyFont="1" applyBorder="1"/>
    <xf numFmtId="0" fontId="6" fillId="2" borderId="29" xfId="2" applyFont="1" applyFill="1" applyBorder="1" applyAlignment="1">
      <alignment horizontal="center" vertical="center" wrapText="1"/>
    </xf>
    <xf numFmtId="0" fontId="6" fillId="2" borderId="30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5" fillId="0" borderId="0" xfId="2" applyFont="1"/>
    <xf numFmtId="0" fontId="5" fillId="0" borderId="16" xfId="2" applyFont="1" applyBorder="1"/>
    <xf numFmtId="0" fontId="5" fillId="0" borderId="17" xfId="2" applyFont="1" applyBorder="1"/>
    <xf numFmtId="166" fontId="6" fillId="2" borderId="30" xfId="2" applyNumberFormat="1" applyFont="1" applyFill="1" applyBorder="1" applyAlignment="1">
      <alignment horizontal="center" vertical="center" wrapText="1"/>
    </xf>
    <xf numFmtId="0" fontId="5" fillId="0" borderId="30" xfId="2" applyFont="1" applyBorder="1" applyAlignment="1">
      <alignment horizontal="center"/>
    </xf>
    <xf numFmtId="3" fontId="6" fillId="2" borderId="31" xfId="2" applyNumberFormat="1" applyFont="1" applyFill="1" applyBorder="1" applyAlignment="1">
      <alignment horizontal="center" vertical="center" wrapText="1"/>
    </xf>
    <xf numFmtId="0" fontId="5" fillId="0" borderId="36" xfId="2" applyFont="1" applyBorder="1"/>
    <xf numFmtId="166" fontId="6" fillId="0" borderId="3" xfId="2" applyNumberFormat="1" applyFont="1" applyBorder="1" applyAlignment="1">
      <alignment horizontal="center" vertical="center" wrapText="1"/>
    </xf>
    <xf numFmtId="166" fontId="6" fillId="0" borderId="19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2" xfId="2" applyFont="1" applyBorder="1"/>
    <xf numFmtId="0" fontId="3" fillId="0" borderId="4" xfId="2" applyFont="1" applyBorder="1"/>
    <xf numFmtId="0" fontId="4" fillId="0" borderId="3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3" borderId="0" xfId="2" applyFont="1" applyFill="1" applyAlignment="1">
      <alignment horizontal="center"/>
    </xf>
    <xf numFmtId="0" fontId="7" fillId="3" borderId="4" xfId="2" applyFont="1" applyFill="1" applyBorder="1" applyAlignment="1">
      <alignment horizontal="center"/>
    </xf>
    <xf numFmtId="0" fontId="7" fillId="3" borderId="0" xfId="2" applyFont="1" applyFill="1" applyAlignment="1">
      <alignment horizontal="center"/>
    </xf>
    <xf numFmtId="0" fontId="5" fillId="4" borderId="12" xfId="2" applyFont="1" applyFill="1" applyBorder="1" applyAlignment="1">
      <alignment horizontal="center"/>
    </xf>
    <xf numFmtId="0" fontId="5" fillId="4" borderId="13" xfId="2" applyFont="1" applyFill="1" applyBorder="1" applyAlignment="1">
      <alignment horizontal="center"/>
    </xf>
    <xf numFmtId="0" fontId="8" fillId="3" borderId="16" xfId="2" applyFont="1" applyFill="1" applyBorder="1" applyAlignment="1">
      <alignment horizontal="left" vertical="center" wrapText="1"/>
    </xf>
    <xf numFmtId="0" fontId="3" fillId="3" borderId="17" xfId="2" applyFont="1" applyFill="1" applyBorder="1"/>
    <xf numFmtId="166" fontId="6" fillId="3" borderId="21" xfId="2" applyNumberFormat="1" applyFont="1" applyFill="1" applyBorder="1" applyAlignment="1">
      <alignment horizontal="center" vertical="center" wrapText="1"/>
    </xf>
    <xf numFmtId="166" fontId="6" fillId="3" borderId="22" xfId="2" applyNumberFormat="1" applyFont="1" applyFill="1" applyBorder="1" applyAlignment="1">
      <alignment horizontal="center" vertical="center" wrapText="1"/>
    </xf>
  </cellXfs>
  <cellStyles count="5">
    <cellStyle name="Hipervínculo" xfId="1" builtinId="8"/>
    <cellStyle name="Millares 2" xfId="3" xr:uid="{C57B4B69-2409-489B-BACF-140100EFE5FC}"/>
    <cellStyle name="Moneda 2" xfId="4" xr:uid="{1A6F9894-14D0-472A-B2B4-CB145CC543AC}"/>
    <cellStyle name="Normal" xfId="0" builtinId="0"/>
    <cellStyle name="Normal 2" xfId="2" xr:uid="{968C4162-9AB2-4695-A33B-0F2F3EA1FD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0</xdr:rowOff>
    </xdr:from>
    <xdr:ext cx="704850" cy="685800"/>
    <xdr:pic>
      <xdr:nvPicPr>
        <xdr:cNvPr id="2" name="image1.png">
          <a:extLst>
            <a:ext uri="{FF2B5EF4-FFF2-40B4-BE49-F238E27FC236}">
              <a16:creationId xmlns:a16="http://schemas.microsoft.com/office/drawing/2014/main" id="{86B6CCD8-F8A8-440C-9C44-B4A39DADC3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29250" y="0"/>
          <a:ext cx="704850" cy="6858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velandiat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655E4-451B-4FE0-B848-38740731D3B9}">
  <dimension ref="A1:T92"/>
  <sheetViews>
    <sheetView tabSelected="1" topLeftCell="A7" zoomScale="85" zoomScaleNormal="85" workbookViewId="0">
      <selection activeCell="A16" sqref="A16"/>
    </sheetView>
  </sheetViews>
  <sheetFormatPr baseColWidth="10" defaultColWidth="14.453125" defaultRowHeight="15" customHeight="1" x14ac:dyDescent="0.35"/>
  <cols>
    <col min="1" max="1" width="15.453125" style="1" customWidth="1"/>
    <col min="2" max="2" width="11.26953125" style="1" customWidth="1"/>
    <col min="3" max="3" width="16.7265625" style="1" customWidth="1"/>
    <col min="4" max="4" width="11.54296875" style="1" customWidth="1"/>
    <col min="5" max="5" width="9" style="1" customWidth="1"/>
    <col min="6" max="6" width="9.453125" style="1" customWidth="1"/>
    <col min="7" max="7" width="9.54296875" style="1" customWidth="1"/>
    <col min="8" max="8" width="11.54296875" style="60" customWidth="1"/>
    <col min="9" max="9" width="11.1796875" style="60" customWidth="1"/>
    <col min="10" max="10" width="6.1796875" style="1" hidden="1" customWidth="1"/>
    <col min="11" max="11" width="7.81640625" style="1" hidden="1" customWidth="1"/>
    <col min="12" max="12" width="8.54296875" style="1" hidden="1" customWidth="1"/>
    <col min="13" max="13" width="18.453125" style="1" customWidth="1"/>
    <col min="14" max="14" width="26.453125" style="1" customWidth="1"/>
    <col min="15" max="15" width="10.1796875" style="1" customWidth="1"/>
    <col min="16" max="16" width="8.1796875" style="1" customWidth="1"/>
    <col min="17" max="17" width="8.26953125" style="1" hidden="1" customWidth="1"/>
    <col min="18" max="18" width="31.54296875" style="1" customWidth="1"/>
    <col min="19" max="19" width="56.453125" style="1" customWidth="1"/>
    <col min="20" max="20" width="39.54296875" style="1" customWidth="1"/>
    <col min="21" max="16384" width="14.453125" style="1"/>
  </cols>
  <sheetData>
    <row r="1" spans="1:20" ht="21.75" customHeight="1" x14ac:dyDescent="0.35">
      <c r="A1" s="115"/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8" t="s">
        <v>0</v>
      </c>
      <c r="S1" s="118"/>
    </row>
    <row r="2" spans="1:20" ht="30.75" customHeight="1" x14ac:dyDescent="0.35">
      <c r="A2" s="117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119" t="s">
        <v>1</v>
      </c>
      <c r="S2" s="119"/>
    </row>
    <row r="3" spans="1:20" ht="34.5" customHeight="1" x14ac:dyDescent="0.35">
      <c r="A3" s="120" t="s">
        <v>2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</row>
    <row r="4" spans="1:20" ht="14.25" customHeight="1" x14ac:dyDescent="0.35">
      <c r="A4" s="123" t="s">
        <v>3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5"/>
    </row>
    <row r="5" spans="1:20" s="2" customFormat="1" ht="14.25" customHeight="1" x14ac:dyDescent="0.35">
      <c r="A5" s="126"/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</row>
    <row r="6" spans="1:20" s="2" customFormat="1" ht="14.25" customHeight="1" x14ac:dyDescent="0.35">
      <c r="A6" s="127" t="s">
        <v>4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</row>
    <row r="7" spans="1:20" s="2" customFormat="1" ht="14.25" customHeight="1" thickBot="1" x14ac:dyDescent="0.4">
      <c r="H7" s="3"/>
      <c r="I7" s="3"/>
    </row>
    <row r="8" spans="1:20" s="2" customFormat="1" ht="14.25" customHeight="1" thickBot="1" x14ac:dyDescent="0.4">
      <c r="A8" s="4" t="s">
        <v>5</v>
      </c>
      <c r="B8" s="2" t="s">
        <v>6</v>
      </c>
      <c r="F8" s="129" t="s">
        <v>7</v>
      </c>
      <c r="G8" s="130"/>
      <c r="H8" s="129" t="s">
        <v>8</v>
      </c>
      <c r="I8" s="130"/>
      <c r="N8" s="5"/>
      <c r="O8" s="5"/>
      <c r="P8" s="5"/>
      <c r="Q8" s="5"/>
    </row>
    <row r="9" spans="1:20" s="2" customFormat="1" ht="14.25" customHeight="1" thickBot="1" x14ac:dyDescent="0.4">
      <c r="A9" s="6" t="s">
        <v>9</v>
      </c>
      <c r="E9" s="7"/>
      <c r="F9" s="8" t="s">
        <v>10</v>
      </c>
      <c r="G9" s="9">
        <v>39710</v>
      </c>
      <c r="H9" s="10" t="s">
        <v>10</v>
      </c>
      <c r="I9" s="11">
        <v>40901</v>
      </c>
      <c r="M9" s="12"/>
      <c r="N9" s="12"/>
      <c r="O9" s="12"/>
      <c r="P9" s="12"/>
      <c r="Q9" s="12"/>
    </row>
    <row r="10" spans="1:20" s="2" customFormat="1" ht="14.25" customHeight="1" x14ac:dyDescent="0.35">
      <c r="A10" s="131"/>
      <c r="B10" s="132"/>
      <c r="C10" s="132"/>
      <c r="F10" s="13" t="s">
        <v>11</v>
      </c>
      <c r="G10" s="14">
        <v>3555872</v>
      </c>
      <c r="H10" s="15" t="s">
        <v>12</v>
      </c>
      <c r="I10" s="16">
        <v>3662548</v>
      </c>
      <c r="M10" s="17" t="s">
        <v>13</v>
      </c>
      <c r="N10" s="133" t="s">
        <v>56</v>
      </c>
      <c r="O10" s="133"/>
      <c r="P10" s="133"/>
      <c r="Q10" s="133"/>
      <c r="R10" s="133"/>
      <c r="S10" s="134"/>
    </row>
    <row r="11" spans="1:20" ht="14.25" customHeight="1" x14ac:dyDescent="0.35">
      <c r="A11" s="95" t="s">
        <v>14</v>
      </c>
      <c r="B11" s="96"/>
      <c r="C11" s="96"/>
      <c r="D11" s="18"/>
      <c r="E11" s="19"/>
      <c r="F11" s="13" t="s">
        <v>15</v>
      </c>
      <c r="G11" s="14">
        <v>4599511</v>
      </c>
      <c r="H11" s="15" t="s">
        <v>16</v>
      </c>
      <c r="I11" s="16">
        <v>4737497</v>
      </c>
      <c r="J11" s="2"/>
      <c r="K11" s="2"/>
      <c r="L11" s="2"/>
      <c r="M11" s="20" t="s">
        <v>17</v>
      </c>
      <c r="N11" s="113" t="s">
        <v>57</v>
      </c>
      <c r="O11" s="113"/>
      <c r="P11" s="113"/>
      <c r="Q11" s="113"/>
      <c r="R11" s="113"/>
      <c r="S11" s="114"/>
    </row>
    <row r="12" spans="1:20" ht="14.25" customHeight="1" thickBot="1" x14ac:dyDescent="0.4">
      <c r="A12" s="95" t="s">
        <v>18</v>
      </c>
      <c r="B12" s="96"/>
      <c r="C12" s="96"/>
      <c r="D12" s="18"/>
      <c r="E12" s="21"/>
      <c r="F12" s="22" t="s">
        <v>19</v>
      </c>
      <c r="G12" s="23">
        <v>4793312</v>
      </c>
      <c r="H12" s="24" t="s">
        <v>19</v>
      </c>
      <c r="I12" s="25">
        <v>4937111</v>
      </c>
      <c r="J12" s="2"/>
      <c r="K12" s="2"/>
      <c r="L12" s="2"/>
      <c r="M12" s="26" t="s">
        <v>20</v>
      </c>
      <c r="N12" s="97" t="s">
        <v>58</v>
      </c>
      <c r="O12" s="98"/>
      <c r="P12" s="98"/>
      <c r="Q12" s="98"/>
      <c r="R12" s="98"/>
      <c r="S12" s="99"/>
    </row>
    <row r="13" spans="1:20" s="27" customFormat="1" ht="42.75" customHeight="1" x14ac:dyDescent="0.35">
      <c r="A13" s="100" t="s">
        <v>21</v>
      </c>
      <c r="B13" s="103" t="s">
        <v>22</v>
      </c>
      <c r="C13" s="103" t="s">
        <v>23</v>
      </c>
      <c r="D13" s="104" t="s">
        <v>24</v>
      </c>
      <c r="E13" s="104" t="s">
        <v>25</v>
      </c>
      <c r="F13" s="105" t="s">
        <v>26</v>
      </c>
      <c r="G13" s="106"/>
      <c r="H13" s="109" t="s">
        <v>27</v>
      </c>
      <c r="I13" s="110"/>
      <c r="J13" s="111" t="s">
        <v>28</v>
      </c>
      <c r="K13" s="87" t="s">
        <v>29</v>
      </c>
      <c r="L13" s="89" t="s">
        <v>30</v>
      </c>
      <c r="M13" s="91" t="s">
        <v>31</v>
      </c>
      <c r="N13" s="93" t="s">
        <v>32</v>
      </c>
      <c r="O13" s="91" t="s">
        <v>31</v>
      </c>
      <c r="P13" s="93" t="s">
        <v>32</v>
      </c>
      <c r="Q13" s="28" t="s">
        <v>33</v>
      </c>
      <c r="R13" s="75" t="s">
        <v>34</v>
      </c>
      <c r="S13" s="76"/>
      <c r="T13" s="79" t="s">
        <v>35</v>
      </c>
    </row>
    <row r="14" spans="1:20" s="27" customFormat="1" ht="30.75" customHeight="1" x14ac:dyDescent="0.35">
      <c r="A14" s="101"/>
      <c r="B14" s="101"/>
      <c r="C14" s="101"/>
      <c r="D14" s="101"/>
      <c r="E14" s="101"/>
      <c r="F14" s="107"/>
      <c r="G14" s="108"/>
      <c r="H14" s="80" t="s">
        <v>36</v>
      </c>
      <c r="I14" s="80" t="s">
        <v>37</v>
      </c>
      <c r="J14" s="112"/>
      <c r="K14" s="88"/>
      <c r="L14" s="90"/>
      <c r="M14" s="92"/>
      <c r="N14" s="94"/>
      <c r="O14" s="92"/>
      <c r="P14" s="94"/>
      <c r="Q14" s="30" t="s">
        <v>38</v>
      </c>
      <c r="R14" s="77"/>
      <c r="S14" s="78"/>
      <c r="T14" s="79"/>
    </row>
    <row r="15" spans="1:20" s="27" customFormat="1" ht="15.75" customHeight="1" x14ac:dyDescent="0.35">
      <c r="A15" s="102"/>
      <c r="B15" s="102"/>
      <c r="C15" s="102"/>
      <c r="D15" s="102"/>
      <c r="E15" s="102"/>
      <c r="F15" s="31" t="s">
        <v>39</v>
      </c>
      <c r="G15" s="32" t="s">
        <v>40</v>
      </c>
      <c r="H15" s="81"/>
      <c r="I15" s="81"/>
      <c r="J15" s="82" t="s">
        <v>41</v>
      </c>
      <c r="K15" s="83"/>
      <c r="L15" s="84"/>
      <c r="M15" s="85" t="s">
        <v>42</v>
      </c>
      <c r="N15" s="86"/>
      <c r="O15" s="85" t="s">
        <v>43</v>
      </c>
      <c r="P15" s="86"/>
      <c r="Q15" s="33"/>
      <c r="R15" s="34" t="s">
        <v>44</v>
      </c>
      <c r="S15" s="35" t="s">
        <v>45</v>
      </c>
      <c r="T15" s="29"/>
    </row>
    <row r="16" spans="1:20" s="47" customFormat="1" ht="105" customHeight="1" thickBot="1" x14ac:dyDescent="0.4">
      <c r="A16" s="36" t="s">
        <v>46</v>
      </c>
      <c r="B16" s="69" t="s">
        <v>51</v>
      </c>
      <c r="C16" s="70" t="s">
        <v>52</v>
      </c>
      <c r="D16" s="36" t="s">
        <v>47</v>
      </c>
      <c r="E16" s="37">
        <v>1</v>
      </c>
      <c r="F16" s="37">
        <v>6</v>
      </c>
      <c r="G16" s="37">
        <v>28</v>
      </c>
      <c r="H16" s="38">
        <v>46055</v>
      </c>
      <c r="I16" s="39">
        <v>46264</v>
      </c>
      <c r="J16" s="40"/>
      <c r="K16" s="41"/>
      <c r="L16" s="42"/>
      <c r="M16" s="43">
        <v>4737497</v>
      </c>
      <c r="N16" s="44">
        <f t="shared" ref="N16" si="0">+IF(M16&gt;1,(((M16*$F16)+((M16/30)*$G16))),0)*E16</f>
        <v>32846645.866666667</v>
      </c>
      <c r="O16" s="45">
        <v>0</v>
      </c>
      <c r="P16" s="44">
        <f>+IF(O16&gt;1,(((O16*$F16)+((O16/30)*$G16))),0)</f>
        <v>0</v>
      </c>
      <c r="Q16" s="46">
        <v>9</v>
      </c>
      <c r="R16" s="69" t="s">
        <v>53</v>
      </c>
      <c r="S16" s="69" t="s">
        <v>54</v>
      </c>
      <c r="T16" s="69" t="s">
        <v>55</v>
      </c>
    </row>
    <row r="17" spans="1:20" ht="14.25" customHeight="1" thickBot="1" x14ac:dyDescent="0.4">
      <c r="A17" s="71" t="s">
        <v>48</v>
      </c>
      <c r="B17" s="72"/>
      <c r="C17" s="72"/>
      <c r="D17" s="72"/>
      <c r="E17" s="72"/>
      <c r="F17" s="72"/>
      <c r="G17" s="72"/>
      <c r="H17" s="72"/>
      <c r="I17" s="72"/>
      <c r="J17" s="48"/>
      <c r="K17" s="49"/>
      <c r="L17" s="50">
        <f>+SUM(L16:L16)</f>
        <v>0</v>
      </c>
      <c r="M17" s="51"/>
      <c r="N17" s="52">
        <f>+SUM(N16:N16)</f>
        <v>32846645.866666667</v>
      </c>
      <c r="O17" s="51"/>
      <c r="P17" s="50" t="e">
        <f>+SUM(#REF!)</f>
        <v>#REF!</v>
      </c>
      <c r="Q17" s="53"/>
      <c r="R17" s="54"/>
      <c r="S17" s="55"/>
      <c r="T17" s="56"/>
    </row>
    <row r="18" spans="1:20" ht="14.25" customHeight="1" x14ac:dyDescent="0.35">
      <c r="A18" s="57"/>
      <c r="B18" s="58"/>
      <c r="C18" s="59"/>
      <c r="D18" s="60"/>
      <c r="E18" s="61">
        <f>SUM(E16:E16)</f>
        <v>1</v>
      </c>
      <c r="F18" s="62"/>
      <c r="G18" s="61"/>
      <c r="H18" s="63"/>
      <c r="M18" s="64"/>
      <c r="N18" s="65"/>
      <c r="O18" s="65"/>
      <c r="P18" s="65"/>
    </row>
    <row r="19" spans="1:20" ht="14.25" customHeight="1" x14ac:dyDescent="0.35">
      <c r="A19" s="57"/>
      <c r="B19" s="58"/>
      <c r="C19" s="59"/>
      <c r="D19" s="60"/>
      <c r="E19" s="62"/>
      <c r="F19" s="62"/>
      <c r="G19" s="61"/>
      <c r="H19" s="63"/>
      <c r="M19" s="64"/>
      <c r="R19" s="66"/>
    </row>
    <row r="20" spans="1:20" ht="14.25" customHeight="1" x14ac:dyDescent="0.35">
      <c r="A20" s="57"/>
      <c r="B20" s="58"/>
      <c r="C20" s="59"/>
      <c r="D20" s="60"/>
      <c r="E20" s="67"/>
      <c r="F20" s="62"/>
      <c r="G20" s="61"/>
      <c r="H20" s="63"/>
      <c r="M20" s="64"/>
      <c r="R20" s="66"/>
    </row>
    <row r="21" spans="1:20" ht="14.25" customHeight="1" x14ac:dyDescent="0.35">
      <c r="B21" s="68"/>
      <c r="O21" s="64"/>
      <c r="R21" s="66"/>
    </row>
    <row r="22" spans="1:20" ht="14.25" customHeight="1" x14ac:dyDescent="0.35">
      <c r="N22" s="64"/>
      <c r="O22" s="64"/>
      <c r="P22" s="64"/>
      <c r="R22" s="66"/>
    </row>
    <row r="23" spans="1:20" ht="14.25" customHeight="1" x14ac:dyDescent="0.35">
      <c r="A23" s="73" t="s">
        <v>49</v>
      </c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</row>
    <row r="24" spans="1:20" ht="14.25" customHeight="1" x14ac:dyDescent="0.35">
      <c r="A24" s="73" t="s">
        <v>50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</row>
    <row r="25" spans="1:20" ht="14.25" customHeight="1" x14ac:dyDescent="0.35"/>
    <row r="26" spans="1:20" ht="14.25" customHeight="1" x14ac:dyDescent="0.35"/>
    <row r="27" spans="1:20" ht="14.25" customHeight="1" x14ac:dyDescent="0.35"/>
    <row r="28" spans="1:20" ht="14.25" customHeight="1" x14ac:dyDescent="0.35"/>
    <row r="29" spans="1:20" ht="14.25" customHeight="1" x14ac:dyDescent="0.35"/>
    <row r="30" spans="1:20" ht="14.25" customHeight="1" x14ac:dyDescent="0.35"/>
    <row r="31" spans="1:20" ht="14.25" customHeight="1" x14ac:dyDescent="0.35"/>
    <row r="32" spans="1:20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</sheetData>
  <autoFilter ref="A15:T18" xr:uid="{00000000-0001-0000-0000-000000000000}">
    <filterColumn colId="9" showButton="0"/>
    <filterColumn colId="10" showButton="0"/>
    <filterColumn colId="12" showButton="0"/>
    <filterColumn colId="14" showButton="0"/>
  </autoFilter>
  <mergeCells count="39">
    <mergeCell ref="A11:C11"/>
    <mergeCell ref="N11:S11"/>
    <mergeCell ref="A1:Q2"/>
    <mergeCell ref="R1:S1"/>
    <mergeCell ref="R2:S2"/>
    <mergeCell ref="A3:S3"/>
    <mergeCell ref="A4:S4"/>
    <mergeCell ref="A5:S5"/>
    <mergeCell ref="A6:S6"/>
    <mergeCell ref="F8:G8"/>
    <mergeCell ref="H8:I8"/>
    <mergeCell ref="A10:C10"/>
    <mergeCell ref="N10:S10"/>
    <mergeCell ref="A12:C12"/>
    <mergeCell ref="N12:S12"/>
    <mergeCell ref="A13:A15"/>
    <mergeCell ref="B13:B15"/>
    <mergeCell ref="C13:C15"/>
    <mergeCell ref="D13:D15"/>
    <mergeCell ref="E13:E15"/>
    <mergeCell ref="F13:G14"/>
    <mergeCell ref="H13:I13"/>
    <mergeCell ref="J13:J14"/>
    <mergeCell ref="A17:I17"/>
    <mergeCell ref="A23:R23"/>
    <mergeCell ref="A24:R24"/>
    <mergeCell ref="R13:S14"/>
    <mergeCell ref="T13:T14"/>
    <mergeCell ref="H14:H15"/>
    <mergeCell ref="I14:I15"/>
    <mergeCell ref="J15:L15"/>
    <mergeCell ref="M15:N15"/>
    <mergeCell ref="O15:P15"/>
    <mergeCell ref="K13:K14"/>
    <mergeCell ref="L13:L14"/>
    <mergeCell ref="M13:M14"/>
    <mergeCell ref="N13:N14"/>
    <mergeCell ref="O13:O14"/>
    <mergeCell ref="P13:P14"/>
  </mergeCells>
  <hyperlinks>
    <hyperlink ref="N12" r:id="rId1" xr:uid="{019EE90B-4EFD-45F2-989B-206A785FFDBB}"/>
  </hyperlinks>
  <pageMargins left="0.7" right="0.7" top="0.75" bottom="0.75" header="0" footer="0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(20 DE ENERO 2026)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Lucía Olmos Trujillo</dc:creator>
  <cp:lastModifiedBy>Mayra Alejandra Aponte Daza</cp:lastModifiedBy>
  <dcterms:created xsi:type="dcterms:W3CDTF">2026-01-20T21:47:04Z</dcterms:created>
  <dcterms:modified xsi:type="dcterms:W3CDTF">2026-01-21T03:24:09Z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2026-01-20T21:48:07Z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1dedb432-d0aa-4446-bcb3-3ef0da462065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