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E:\SENA\SENA-2026-LFCR\INSTRUCTORES\ESTUDIOS PREVIOS INSTRUCTORES 2026\REGULAR\"/>
    </mc:Choice>
  </mc:AlternateContent>
  <xr:revisionPtr revIDLastSave="0" documentId="13_ncr:1_{F3C058C0-F61C-45E8-8FF7-80EB351C36DB}" xr6:coauthVersionLast="47" xr6:coauthVersionMax="47" xr10:uidLastSave="{00000000-0000-0000-0000-000000000000}"/>
  <bookViews>
    <workbookView xWindow="-110" yWindow="-110" windowWidth="19420" windowHeight="10300" tabRatio="598" xr2:uid="{00000000-000D-0000-FFFF-FFFF00000000}"/>
  </bookViews>
  <sheets>
    <sheet name="ANEXO 2 REGULAR-2026  " sheetId="23" r:id="rId1"/>
    <sheet name="Instrucciones" sheetId="18" r:id="rId2"/>
  </sheets>
  <definedNames>
    <definedName name="_xlnm._FilterDatabase" localSheetId="0" hidden="1">'ANEXO 2 REGULAR-2026  '!$A$15:$R$46</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45" i="23" l="1"/>
  <c r="K45" i="23"/>
  <c r="N44" i="23"/>
  <c r="K44" i="23"/>
  <c r="N43" i="23"/>
  <c r="K43" i="23"/>
  <c r="K18" i="23" l="1"/>
  <c r="N40" i="23" l="1"/>
  <c r="K40" i="23"/>
  <c r="N39" i="23" l="1"/>
  <c r="K39" i="23"/>
  <c r="N37" i="23" l="1"/>
  <c r="K16" i="23" l="1"/>
  <c r="K29" i="23" l="1"/>
  <c r="K33" i="23" l="1"/>
  <c r="K30" i="23"/>
  <c r="K42" i="23"/>
  <c r="K28" i="23"/>
  <c r="K41" i="23"/>
  <c r="K25" i="23"/>
  <c r="K26" i="23"/>
  <c r="K24" i="23"/>
  <c r="K22" i="23"/>
  <c r="K23" i="23"/>
  <c r="K17" i="23"/>
  <c r="K19" i="23"/>
  <c r="K20" i="23"/>
  <c r="K21" i="23"/>
  <c r="N31" i="23" l="1"/>
  <c r="K31" i="23"/>
  <c r="N42" i="23"/>
  <c r="N30" i="23"/>
  <c r="N26" i="23"/>
  <c r="N23" i="23"/>
  <c r="N20" i="23"/>
  <c r="N18" i="23"/>
  <c r="N32" i="23"/>
  <c r="N33" i="23"/>
  <c r="N34" i="23"/>
  <c r="N35" i="23"/>
  <c r="N36" i="23"/>
  <c r="K34" i="23"/>
  <c r="K35" i="23"/>
  <c r="K36" i="23"/>
  <c r="K32" i="23"/>
  <c r="N38" i="23" l="1"/>
  <c r="N29" i="23"/>
  <c r="K37" i="23"/>
  <c r="N28" i="23"/>
  <c r="N41" i="23"/>
  <c r="N27" i="23"/>
  <c r="K27" i="23"/>
  <c r="K46" i="23" s="1"/>
  <c r="N25" i="23"/>
  <c r="N24" i="23"/>
  <c r="N16" i="23" l="1"/>
  <c r="N22" i="23" l="1"/>
  <c r="N21" i="23"/>
  <c r="N19" i="23"/>
  <c r="N46" i="23" l="1"/>
  <c r="N48" i="23" s="1"/>
  <c r="N51" i="23" s="1"/>
  <c r="D12" i="23" l="1"/>
  <c r="B11" i="23"/>
</calcChain>
</file>

<file path=xl/sharedStrings.xml><?xml version="1.0" encoding="utf-8"?>
<sst xmlns="http://schemas.openxmlformats.org/spreadsheetml/2006/main" count="235" uniqueCount="127">
  <si>
    <t>Nombre:</t>
  </si>
  <si>
    <t>Teléfono:</t>
  </si>
  <si>
    <t>LUGAR</t>
  </si>
  <si>
    <t>NIVEL</t>
  </si>
  <si>
    <t>COSTO HONORARIO MES</t>
  </si>
  <si>
    <t>COSTO TOTAL HONORARIOS</t>
  </si>
  <si>
    <t>OBSERVACIONES</t>
  </si>
  <si>
    <t>Inicio
 (D-M-A)</t>
  </si>
  <si>
    <t>Terminación
(D-M-A)</t>
  </si>
  <si>
    <t>CONTRATO</t>
  </si>
  <si>
    <t>DURACION DEL PROGRAMA</t>
  </si>
  <si>
    <t>LECTIVA</t>
  </si>
  <si>
    <t>MESES</t>
  </si>
  <si>
    <t>DIAS</t>
  </si>
  <si>
    <t>PROFESIONALES</t>
  </si>
  <si>
    <t>TECNICOS Y/O TECNOLOGOS</t>
  </si>
  <si>
    <t>NOMBRE DEL PROGRAMA
(TE-TP-TGO)</t>
  </si>
  <si>
    <t>No. CONTRATOS</t>
  </si>
  <si>
    <t>No. DE MESES Y DIAS A CONTRATAR</t>
  </si>
  <si>
    <t>FECHAS PREVISTAS PARA LA CONTRATACIÓN</t>
  </si>
  <si>
    <t>Versión: 01</t>
  </si>
  <si>
    <t>GESTIÓN DE FORMACIÓN PROFESIONAL INTEGRAL</t>
  </si>
  <si>
    <t>ANEXO 2: PLAN DE CONTRATACIÓN DE INSTRUCTORES  -  APOYOS ADMINISTRATIVOS Y OTROS PERFILES RELACIONADOS CON LA FORMACIÓN PROFESIONAL</t>
  </si>
  <si>
    <t>INSTRUCCIONES PARA EL DILIGENCIAMIENTO DEL FORMATO</t>
  </si>
  <si>
    <t>NO IMPRIMIR</t>
  </si>
  <si>
    <t xml:space="preserve">1. Generalidades </t>
  </si>
  <si>
    <t>b) Si hay un procedimiento que refiera este formato (Nombre y código).</t>
  </si>
  <si>
    <t>f) Si se requiere imprimir (en lo posible no)</t>
  </si>
  <si>
    <t>h) Otros, según se requiera</t>
  </si>
  <si>
    <t>2. Instrucciones para diligenciar las casillas</t>
  </si>
  <si>
    <t>NOMBRE DE LA CASILLA</t>
  </si>
  <si>
    <t>INSTRUCCIONES</t>
  </si>
  <si>
    <t>TENER EN CUENTA</t>
  </si>
  <si>
    <r>
      <t xml:space="preserve">GESTIÓN DE FORMACIÓN PROFESIONAL INTEGRAL 
</t>
    </r>
    <r>
      <rPr>
        <b/>
        <sz val="12"/>
        <rFont val="Arial"/>
        <family val="2"/>
      </rPr>
      <t>ANEXO 2: PLAN DE CONTRATACIÓN DE INSTRUCTORES  -  APOYOS ADMINISTRATIVOS Y OTROS PERFILES RELACIONADOS CON LA FORMACIÓN PROFESIONAL</t>
    </r>
  </si>
  <si>
    <t xml:space="preserve">Señalar el año en el que se va hacer la solicitud </t>
  </si>
  <si>
    <t xml:space="preserve">TOPE GLOBAL PROGRAMADO </t>
  </si>
  <si>
    <t>PERIODO</t>
  </si>
  <si>
    <t xml:space="preserve">Señalar el numero total de contratos que se pretende contratar </t>
  </si>
  <si>
    <t xml:space="preserve">Señalar el presupuesto que se tiene disponible para la contratación </t>
  </si>
  <si>
    <t xml:space="preserve">SALDO: </t>
  </si>
  <si>
    <t>% UTILIZADO:</t>
  </si>
  <si>
    <t xml:space="preserve"> Señalar el presupuesto utilizado </t>
  </si>
  <si>
    <t>ELABORADO POR:</t>
  </si>
  <si>
    <t xml:space="preserve">  Señalar el nombre de  la persona que realizo el documento, asi como su numero telefonico o IP. </t>
  </si>
  <si>
    <t xml:space="preserve"> Señalar la Regional y Centro de formación que realiza la solicitud. </t>
  </si>
  <si>
    <t>LUGAR:</t>
  </si>
  <si>
    <t>Señalar el nivel de formación con el que se relaciona la contratación</t>
  </si>
  <si>
    <t xml:space="preserve">NIVEL: </t>
  </si>
  <si>
    <t>NOMBRE DEL PROGRAMA</t>
  </si>
  <si>
    <t xml:space="preserve">Señalar el nombre del programa con el que se relaciona la contratación </t>
  </si>
  <si>
    <t>CONTRATO:</t>
  </si>
  <si>
    <t xml:space="preserve"> Señalar que tipo de contrato se pretende suscribir </t>
  </si>
  <si>
    <t xml:space="preserve">Señalar el numero de contratos que se pretenden suscribir. </t>
  </si>
  <si>
    <t>No. DE MESES Y DIAS A CONTRATAR:</t>
  </si>
  <si>
    <t xml:space="preserve"> Señalar el numero de meses y dias que se pretende contratar al personal de acuerdo con el calendario academico. </t>
  </si>
  <si>
    <t>Señalar fechas en las que se pretende realizar el proceso de contratación</t>
  </si>
  <si>
    <t>Valor de los honorarios de acuerdo con las tablas establecidas por la Dirección General</t>
  </si>
  <si>
    <t>Señalar el Valor total del contrato de acuerdo con el valor mensual y el tiempo solicitado</t>
  </si>
  <si>
    <t>Señalar la duracion del programa con la que se relaciona la contratacion</t>
  </si>
  <si>
    <t xml:space="preserve">DURACION DEL PROGRAMA: </t>
  </si>
  <si>
    <t>OBSERVACIONES:</t>
  </si>
  <si>
    <t xml:space="preserve">Señalar las observaciones que tenga el Centro de Formación o Regional </t>
  </si>
  <si>
    <t xml:space="preserve">c) Quién(es) lo diligencian: Regionales que realizan solicitudes de autorización al Director de Formación  en donde el Subdirector es el mismo Director Regional </t>
  </si>
  <si>
    <t xml:space="preserve">d) Frecuencia de diligenciamiento: Cada vez que se realice una solicitud de autorización de contratacion al Director de Formación. </t>
  </si>
  <si>
    <t xml:space="preserve">e) Qué trámite surte el formato una vez diligenciado: Es revisado por el equipo Técnico y Juridico de la Dirección de Formación </t>
  </si>
  <si>
    <t xml:space="preserve">g) Quíén lo guarda: Las Direcciones Regionales y la Dirección de Formación </t>
  </si>
  <si>
    <t xml:space="preserve">a) Objetivo:  Implementar un formato en donde se pueda evidenciar el plan de contratación de instructores -  apoyos administrativos y otros perfiles relacionados con la formación profesional con el fin de tener un control de lo autorizado y solicitado </t>
  </si>
  <si>
    <t>Código: 
GFPI-F-139</t>
  </si>
  <si>
    <t>Código: 
GFPI-F139</t>
  </si>
  <si>
    <t xml:space="preserve">ELABORADO POR: </t>
  </si>
  <si>
    <t>AMAZONAS - CBTA</t>
  </si>
  <si>
    <t>PRESTACION DE SERVICIOS PERSONALES</t>
  </si>
  <si>
    <t>% UTILIZADO:  0,0%</t>
  </si>
  <si>
    <t>Profesional</t>
  </si>
  <si>
    <t>Título profesional en los núcleos de conocimiento de: Contaduría pública. Tarjeta Profesional en los Casos Exigidos por la Ley Veinticuatro (24) meses de experiencia distribuida así: Doce (12) meses de experiencia laboral relacionada con el desempeño en el área de CONTABILIDAD y doce (12) meses en docencia o instrucción.</t>
  </si>
  <si>
    <t>Título profesional en los núcleos de conocimiento de: Administración, o Economía, Psicología, Tarjeta Profesional en los Casos Exigidos por la Ley Veinticuatro (24) meses de experiencia distribuida así: Doce (12) meses de experiencia laboral relacionada con el desempeño en el área de TALENTO HUMANO y doce (12) meses en docencia o instrucción</t>
  </si>
  <si>
    <t>JOSE DANILO ARANGO BARRAGAN</t>
  </si>
  <si>
    <t>Requisitos Academicos profesional con título en licenciatura en idiomas o profesional en cualquier área de conocimiento.
nivel mínimo b2 de suficiencia en inglés, acreditado mediante una de las siguientes pruebas internacionales:
- fce (first certificate in english) bec (vantage o higher)
- cels (vantage o higher) ielts (mínimo 5,5)
- ise ii (integrated skills in english) toefl pbt (mínimo 567
- toefl cbt (mínimo 227)
- toefl ibt (mínimo 87)
- bulats (b2 en todas las habilidades) cae (certificate in advanced english) cpe
(certificate of proficiency in english) aptis (b2 en todas las habilidades)</t>
  </si>
  <si>
    <t>NIVEL PROFESIONAL: Profesional con título en licenciatura en idiomas o Profesional en cualquier área de conocimiento; Veinticuatro (24) meses de experiencia en la instrucción y/o docencia de la lengua o lenguas a impartir.
NIVEL TECNÓLOGO: Título tecnólogo en cualquier núcleo básico de conocimiento EXPERIENCIA MÍNIMA Treinta y seis (36) meses de experiencia en la instrucción y/o docencia de la lengua o lenguas a impartir.
OBLIGATORIO: DAPLE: Diploma Avanzado de portugués como Lengua Extranjera (C1), DUPLE: Diploma Universitario de portugués como Lengua Extranjera, acreditado mediante Certificado oficial de lengua portuguesa CELPE-Bras.</t>
  </si>
  <si>
    <t>"Requisitos academicos: TITULO PROFESIONAL EN DISCIPLINA ACADÉMICA DEL NÚCLEO, O MEDICINA VETERINARIA, O ZOOTÉCNIA.
ALTERNATIVA 1. TITULO DE TECNÓLOGO O TÉCNICO PROFESIONAL O TÉCNICO EN DISCIPLINA ACADÉMICA DEL NÚCLEO BÁSICO DE CONOCIMIENTO EN: AGRONOMÍA, O MEDICINA VETERINARIA, O ZOOTÉCNIA Experiencia Laboral;¿VEINTICUATRO (24) MESES DE EXPERIENCIA: DE LOS CUALES: DIECIOCHO (18) MESES ESTARAN RELACIONADOS CON EL EJERCICIO DE LA PROFESIÓN U OFICIO OBJETO DE LA FORMACIÓN PROFESIONAL Y SEIS (6) MESES EN LABORES DE DOCENCIA.
ALTERNATIVA 1. TREINTA Y SEIS (36) MESES DE EXPERIENCIA: DE LOS CUALES VEINTE Y OCHO (28) MESES ESTARAN RELACIONADOS CON EL EJERCICIO DE LA PROFESIÓN U OFICIO OBJETO DE LA FORMACIÓN PROFESIONAL Y OCHO (8) MESES EN LABORES DE DOCENCIA"</t>
  </si>
  <si>
    <t>Técnico</t>
  </si>
  <si>
    <t>Título de Técnico en: Patronee industrial de prendas de vestir, o Diseño, o Confección y alta costura y afines. Cuarenta y dos (42) meses de experiencia distribuida así: Treinta (30) meses de experiencia laboral relacionada con el desempeño en el área de PATRONAJE y doce (12) meses en docencia o instrucción</t>
  </si>
  <si>
    <t>Título profesional Universitario en el núcleo básico de conocimiento de: deportes, educación física y recreación, o Educación con énfasis en educación física, Tarjeta Profesional en los Casos Exigidos por la Ley.
Veinticuatro (24) meses de experiencia distribuida así: Doce (12) meses de experiencia relacionada con el desempeño en GESTIÓN DEPORTIVA y doce (12) meses en docencia o instrucción.</t>
  </si>
  <si>
    <t>Título Profesional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Tarjeta Profesional en los Casos Exigidos por la Ley Veinticuatro (24) meses de experiencia distribuida así: Doce (12) meses de experiencia laboral y relacionada con el área temática del diseño curricular en el que se impartirá la formación y doce (12) meses como instructor de formación virtual. Experiencia en el campo de acción según los títulos acreditados.</t>
  </si>
  <si>
    <t>Título profesional en disciplina académica del núcleo básico de conocimiento en otras ingenierías: ingeniería náutica, ingeniería pesquera, otras ingenierías relacionadas con la navegación fluvial o marítima,título de tecnólogo, o técnico profesional, en disciplina académica de los núcleos básicos de conocimiento en: otras ingenierías relacionadas con la navegación fluvial o marítima, con título en: tecnología en navegación fluvial, tecnología pesquera, título de técnico, cap en disciplina académica de los núcleos básicos de conocimiento en: otras ingenierías relacionadas con la navegación fluvial o marítima. Nota: cualquiera de los perfiles anteriores debe presentar certificación en la norma de competencia laboral salvaguardar la vida humana según procedimientos técnicos y normativa de navegación código 280604008 o la que la reemplace; o licencia fluvial</t>
  </si>
  <si>
    <r>
      <t xml:space="preserve">Prestar los servicios profesionales como Instructor para impartir formación titulada, complementaria, EDTs y/o seguimiento a la etapa productiva en todas las modalidades de formacion (presencial, virtual y/o a distancia) en el area </t>
    </r>
    <r>
      <rPr>
        <b/>
        <sz val="8"/>
        <rFont val="Calibri"/>
        <family val="2"/>
        <scheme val="minor"/>
      </rPr>
      <t>Gestión Administrativa y Financiera - Talento Humano</t>
    </r>
    <r>
      <rPr>
        <sz val="8"/>
        <rFont val="Calibri"/>
        <family val="2"/>
        <scheme val="minor"/>
      </rPr>
      <t xml:space="preserve"> y afines para la ejecucion de acciones de formacion para el programa del centro para la biodiversidad y el turismo del amazonas. </t>
    </r>
  </si>
  <si>
    <r>
      <t xml:space="preserve">Prestar los servicios profesionales como Instructor para impartir formación titulada, complementaria, EDTs y/o seguimiento a la etapa productiva en todas las modalidades de formacion (presencial, virtual y/o a distancia) en el área Gestión Administrativa y Financiera - </t>
    </r>
    <r>
      <rPr>
        <b/>
        <sz val="8"/>
        <rFont val="Calibri"/>
        <family val="2"/>
        <scheme val="minor"/>
      </rPr>
      <t>Contabilidad, Nomina, Prestaciones Sociale</t>
    </r>
    <r>
      <rPr>
        <sz val="8"/>
        <rFont val="Calibri"/>
        <family val="2"/>
        <scheme val="minor"/>
      </rPr>
      <t xml:space="preserve">s y afines para la ejecucion de acciones de formacion para el programa del centro para la biodiversidad y el turismo del amazonas. </t>
    </r>
  </si>
  <si>
    <r>
      <t xml:space="preserve">Prestar los servicios profesionales como Instructor para impartir formación titulada, complementaria, EDTs y/o seguimiento a la etapa productiva en todas las modalidades de formacion (presencial, virtual y/o a distancia) en el area Gestión Administrativa y Financiera - </t>
    </r>
    <r>
      <rPr>
        <b/>
        <sz val="8"/>
        <rFont val="Calibri"/>
        <family val="2"/>
        <scheme val="minor"/>
      </rPr>
      <t>Gestión Documenta</t>
    </r>
    <r>
      <rPr>
        <sz val="8"/>
        <rFont val="Calibri"/>
        <family val="2"/>
        <scheme val="minor"/>
      </rPr>
      <t>l,</t>
    </r>
    <r>
      <rPr>
        <b/>
        <sz val="8"/>
        <rFont val="Calibri"/>
        <family val="2"/>
        <scheme val="minor"/>
      </rPr>
      <t xml:space="preserve"> Organizacion de Archivos</t>
    </r>
    <r>
      <rPr>
        <sz val="8"/>
        <rFont val="Calibri"/>
        <family val="2"/>
        <scheme val="minor"/>
      </rPr>
      <t xml:space="preserve"> y afines para la ejecucion de acciones de formacion para el programa del centro para la biodiversidad y el turismo del amazonas. </t>
    </r>
  </si>
  <si>
    <r>
      <t xml:space="preserve">Prestar los servicios profesionales como Instructor para impartir formación titulada, complementaria, EDTs y/o seguimiento a la etapa productiva en todas las modalidades de formacion (presencial, virtual y/o a distancia) en el area de </t>
    </r>
    <r>
      <rPr>
        <b/>
        <sz val="8"/>
        <rFont val="Calibri"/>
        <family val="2"/>
        <scheme val="minor"/>
      </rPr>
      <t>Gestión Administrativa y Financiera -  Asesoria Comercial</t>
    </r>
    <r>
      <rPr>
        <sz val="8"/>
        <rFont val="Calibri"/>
        <family val="2"/>
        <scheme val="minor"/>
      </rPr>
      <t xml:space="preserve"> y afines para la ejecucion de acciones de formacion para el programa del centro para la biodiversidad y el turismo del amazonas.  </t>
    </r>
  </si>
  <si>
    <r>
      <t xml:space="preserve">Prestar los servicios profesionales como Instructor para impartir formación titulada, complementaria, EDTs y/o seguimiento a la etapa productiva en todas las modalidades de formacion (presencial, virtual y/o a distancia))en el area  </t>
    </r>
    <r>
      <rPr>
        <b/>
        <sz val="8"/>
        <rFont val="Calibri"/>
        <family val="2"/>
        <scheme val="minor"/>
      </rPr>
      <t xml:space="preserve">Sistemas, Telematica  y Desarrollo de Software </t>
    </r>
    <r>
      <rPr>
        <sz val="8"/>
        <rFont val="Calibri"/>
        <family val="2"/>
        <scheme val="minor"/>
      </rPr>
      <t xml:space="preserve">y afines para la ejecucion de acciones de formacion para el programa del centro para la biodiversidad y el turismo del amazonas. </t>
    </r>
  </si>
  <si>
    <r>
      <t xml:space="preserve">Prestar los servicios profesionales como Instructor para impartir formación titulada, complementaria, EDTs y/o seguimiento a la etapa productiva en todas las modalidades de formacion (presencial, virtual y/o a distancia)  en el area de Servicios Personales.  </t>
    </r>
    <r>
      <rPr>
        <b/>
        <sz val="8"/>
        <rFont val="Calibri"/>
        <family val="2"/>
        <scheme val="minor"/>
      </rPr>
      <t xml:space="preserve">Peluquería, Estetica, Belleza </t>
    </r>
    <r>
      <rPr>
        <sz val="8"/>
        <rFont val="Calibri"/>
        <family val="2"/>
        <scheme val="minor"/>
      </rPr>
      <t xml:space="preserve">y afines para la ejecucion de acciones de formacion para el programa del centro para la biodiversidad y el turismo del amazonas.  </t>
    </r>
  </si>
  <si>
    <r>
      <t xml:space="preserve">Prestar los servicios profesionales como Instructor para impartir formación titulada, complementaria, EDTs y/o seguimiento a la etapa productiva en todas las modalidades de formacion (presencial, virtual y/o a distancia) en el area de </t>
    </r>
    <r>
      <rPr>
        <b/>
        <sz val="8"/>
        <rFont val="Calibri"/>
        <family val="2"/>
        <scheme val="minor"/>
      </rPr>
      <t>Salud - Salud Pública y Enfermeria</t>
    </r>
    <r>
      <rPr>
        <sz val="8"/>
        <rFont val="Calibri"/>
        <family val="2"/>
        <scheme val="minor"/>
      </rPr>
      <t xml:space="preserve"> y afines para la ejecucion de acciones de formacion para el programa del centro para la biodiversidad y el turismo del amazonas. </t>
    </r>
  </si>
  <si>
    <r>
      <t xml:space="preserve">Prestar los servicios profesionales como Instructor para impartir formación titulada, complementaria, EDTs y/o seguimiento a la etapa productiva en todas las modalidades de formacion (presencial, virtual y/o a distancia)  en el area en </t>
    </r>
    <r>
      <rPr>
        <b/>
        <sz val="8"/>
        <rFont val="Calibri"/>
        <family val="2"/>
        <scheme val="minor"/>
      </rPr>
      <t>Elaboracion de Audiovisuales,  producción audiovisual, animacion digital, desarrollo de medios graficos visuales Multimedia Web</t>
    </r>
    <r>
      <rPr>
        <sz val="8"/>
        <rFont val="Calibri"/>
        <family val="2"/>
        <scheme val="minor"/>
      </rPr>
      <t xml:space="preserve"> y afines para la ejecucion de acciones de formacion para el programa del centro para la biodiversidad y el turismo del amazonas. </t>
    </r>
  </si>
  <si>
    <r>
      <t xml:space="preserve">Prestar los servicios profesionales como Instructor para impartir formación titulada, complementaria, EDTs y/o seguimiento a la etapa productiva en todas las modalidades de formacion (presencial, virtual y/o a distancia)  en el area de </t>
    </r>
    <r>
      <rPr>
        <b/>
        <sz val="8"/>
        <rFont val="Calibri"/>
        <family val="2"/>
        <scheme val="minor"/>
      </rPr>
      <t>Atención Integral A La Primera Infancia</t>
    </r>
    <r>
      <rPr>
        <sz val="8"/>
        <rFont val="Calibri"/>
        <family val="2"/>
        <scheme val="minor"/>
      </rPr>
      <t xml:space="preserve"> y afines para la ejecucion de acciones de formacion para el programa del centro para la biodiversidad y el turismo del amazonas. </t>
    </r>
  </si>
  <si>
    <r>
      <t xml:space="preserve">Prestar los servicios profesionales como Instructor para impartir formación titulada, complementaria, EDTs y/o seguimiento a la etapa productiva en todas las modalidades de formacion (presencial, virtual y/o a distancia)  en el área Institucional de la </t>
    </r>
    <r>
      <rPr>
        <b/>
        <sz val="8"/>
        <rFont val="Calibri"/>
        <family val="2"/>
        <scheme val="minor"/>
      </rPr>
      <t>Enseñanza de Idiomas - Portugüés</t>
    </r>
    <r>
      <rPr>
        <sz val="8"/>
        <rFont val="Calibri"/>
        <family val="2"/>
        <scheme val="minor"/>
      </rPr>
      <t xml:space="preserve"> y afines para la ejecucion de acciones de formacion para el programa del centro para la biodiversidad y el turismo del amazonas. </t>
    </r>
  </si>
  <si>
    <r>
      <t xml:space="preserve">Prestar los servicios profesionales como Instructor para impartir formación titulada, complementaria, EDTs y/o seguimiento a la etapa productiva en todas las modalidades de formacion (presencial, virtual y/o a distancia) en el area de </t>
    </r>
    <r>
      <rPr>
        <b/>
        <sz val="8"/>
        <rFont val="Calibri"/>
        <family val="2"/>
        <scheme val="minor"/>
      </rPr>
      <t>Textil, Confección, Diseño y Moda - Patronaje</t>
    </r>
    <r>
      <rPr>
        <sz val="8"/>
        <rFont val="Calibri"/>
        <family val="2"/>
        <scheme val="minor"/>
      </rPr>
      <t xml:space="preserve"> y afines para la ejecucion de acciones de formacion para el programa del centro para la biodiversidad y el turismo del amazonas. </t>
    </r>
  </si>
  <si>
    <r>
      <t xml:space="preserve">Prestar los servicios profesionales como Instructor para impartir formación titulada, complementaria, EDTs y/o seguimiento a la etapa productiva en todas las modalidades de formacion (presencial, virtual y/o a distancia) en el área Institucional de la </t>
    </r>
    <r>
      <rPr>
        <b/>
        <sz val="8"/>
        <rFont val="Calibri"/>
        <family val="2"/>
        <scheme val="minor"/>
      </rPr>
      <t>Enseñanza de Idiomas - Inglés</t>
    </r>
    <r>
      <rPr>
        <sz val="8"/>
        <rFont val="Calibri"/>
        <family val="2"/>
        <scheme val="minor"/>
      </rPr>
      <t xml:space="preserve"> y afines para la ejecucion de acciones de formacion para el programa del centro para la biodiversidad y el turismo del amazonas. </t>
    </r>
  </si>
  <si>
    <r>
      <t xml:space="preserve">Prestar los servicios profesionales como Instructor para impartir formación titulada, complementaria, EDTs y/o seguimiento a la etapa productiva en todas las modalidades de formacion (presencial, virtual y/o a distancia)  en el area de </t>
    </r>
    <r>
      <rPr>
        <b/>
        <sz val="8"/>
        <rFont val="Calibri"/>
        <family val="2"/>
        <scheme val="minor"/>
      </rPr>
      <t>Actividad Física, Animación, Recreación, Deporte y Gestión deportiva</t>
    </r>
    <r>
      <rPr>
        <sz val="8"/>
        <rFont val="Calibri"/>
        <family val="2"/>
        <scheme val="minor"/>
      </rPr>
      <t xml:space="preserve"> y afines para la ejecucion de acciones de formacion para el programa del centro para la biodiversidad y el turismo del amazonas. </t>
    </r>
  </si>
  <si>
    <r>
      <t xml:space="preserve">Prestar los servicios profesionales como Instructor para impartir formación titulada, complementaria, EDTs y/o seguimiento a la etapa productiva en todas las modalidades de formacion (presencial, virtual y/o a distancia) en el área de </t>
    </r>
    <r>
      <rPr>
        <b/>
        <sz val="8"/>
        <rFont val="Calibri"/>
        <family val="2"/>
        <scheme val="minor"/>
      </rPr>
      <t>Motorista de Embarcación Fluvial Menores, salvaguarda de la vida humana</t>
    </r>
    <r>
      <rPr>
        <sz val="8"/>
        <rFont val="Calibri"/>
        <family val="2"/>
        <scheme val="minor"/>
      </rPr>
      <t xml:space="preserve"> y afines para la ejecucion de acciones de formacion para el programa del centro para la biodiversidad y el turismo del amazonas. </t>
    </r>
  </si>
  <si>
    <r>
      <t xml:space="preserve">Prestar los servicios profesionales como Instructor para impartir formación titulada, complementaria, EDTs y/o seguimiento a la etapa productiva en todas las modalidades de formacion (presencial, virtual y/o a distancia) en el área de </t>
    </r>
    <r>
      <rPr>
        <b/>
        <sz val="8"/>
        <rFont val="Calibri"/>
        <family val="2"/>
        <scheme val="minor"/>
      </rPr>
      <t>Ambiental - Forestal, Seguridad Alimentaria</t>
    </r>
    <r>
      <rPr>
        <sz val="8"/>
        <rFont val="Calibri"/>
        <family val="2"/>
        <scheme val="minor"/>
      </rPr>
      <t xml:space="preserve"> y afines para la ejecucion de acciones de formacion para el programa del centro para la biodiversidad y el turismo del amazonas.  </t>
    </r>
  </si>
  <si>
    <r>
      <t xml:space="preserve">Prestar los servicios profesionales como Instructor para impartir formación titulada, complementaria, EDTs y/o seguimiento a la etapa productiva en todas las modalidades de formacion (presencial, virtual y/o a distancia) en el área de la </t>
    </r>
    <r>
      <rPr>
        <b/>
        <sz val="8"/>
        <rFont val="Calibri"/>
        <family val="2"/>
        <scheme val="minor"/>
      </rPr>
      <t>Salud Oral</t>
    </r>
    <r>
      <rPr>
        <sz val="8"/>
        <rFont val="Calibri"/>
        <family val="2"/>
        <scheme val="minor"/>
      </rPr>
      <t xml:space="preserve"> y afines para la ejecucion de acciones de formacion para el programa del centro para la biodiversidad y el turismo del amazonas. </t>
    </r>
  </si>
  <si>
    <r>
      <t xml:space="preserve">Prestar los servicios profesionales como Instructor para impartir formación titulada, complementaria, EDTs y/o seguimiento a la etapa productiva en todas las modalidades de formacion (presencial, virtual y/o a distancia) en el area de </t>
    </r>
    <r>
      <rPr>
        <b/>
        <sz val="8"/>
        <rFont val="Calibri"/>
        <family val="2"/>
        <scheme val="minor"/>
      </rPr>
      <t>Refrigeración y Acondicionamiento de Aires</t>
    </r>
    <r>
      <rPr>
        <sz val="8"/>
        <rFont val="Calibri"/>
        <family val="2"/>
        <scheme val="minor"/>
      </rPr>
      <t xml:space="preserve"> INGENIERÍA ELÉCTRICA, INGENIERÍA MECÁNICA y afines para la ejecucion de acciones de formacion para el programa del centro para la biodiversidad y el turismo del amazonas. </t>
    </r>
  </si>
  <si>
    <t>Título profesional en los núcleos de conocimiento de Ingeniería de sistemas, telemática y afines, Tarjeta Profesional en los Casos Exigidos por la Ley. Veinticuatro (18) meses de experiencia distribuida así: Doce (12) meses de experiencia laboral relacionada con el desempeño en el área de SOFTWARE O SISTEMAS O EDUMÁTICA EN LA FORMACIÓN PROFESIONAL  y seis (6) meses en docencia o instrucción.</t>
  </si>
  <si>
    <t>Requisitos académicos: técnico peluquería o técnico en belleza integral, experiencia laboral:  mínimo 24 meses de vinculación laboral con el área de su profesión mínimo 6 meses de experiencia en formación y/o educación</t>
  </si>
  <si>
    <t>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t>
  </si>
  <si>
    <t>Título profesional en los núcleos de conocimiento de Enfermería, o Medicina; Tarjeta Profesional en los Casos Exigidos por la Ley. Veinticuatro (24) meses de experiencia distribuida así: Doce (12) meses de experiencia laboral relacionada con el desempeño en el área de SALUD - SALUD PÚBLICA y ENFERMERIA y doce (12) meses en docencia o instrucción</t>
  </si>
  <si>
    <t>Título profesional en los núcleos de conocimiento de Ingeniería de sistemas, telemática y afines, Tarjeta Profesional en los Casos Exigidos por la Ley. Veinticuatro (24) meses de experiencia distribuida así: Doce (12) meses de experiencia laboral relacionada con el desempeño en el área de SOFTWARE O SISTEMAS O EDUMÁTICA EN LA FORMACIÓN PROFESIONAL  y doce (12) meses en docencia o instrucción.</t>
  </si>
  <si>
    <t>PROFESIONAL EN EL ÁREA DE LA EDUCACIÓN INFANTIL: LICENCIADO EN PEDAGOGÍA INFANTIL, LICENCIADO EN PSICOPEDAGOGÍA, LICENCIADO EN EDUCACIÓN INFANTIL, LICENCIADO EN EDUCACIÓN PREESCOLAR O LICENCIADO EN PRIMERA INFANCIA.MÍNIMO 24 MESES DE EXPERIENCIA LABORAL CUMPLIENDO FUNCIONES RELACIONADAS CON LA ATENCIÓN A LA PRIMERA INFANCIA MÍNIMO 12 MESES DE EXPERIENCIA DOCENTE EN INSTITUCIONES DE FORMACIÓN PARA EL TRABAJO Y DESARROLLO HUMANO</t>
  </si>
  <si>
    <t>Requisitos Academicos profesional con título en licenciatura en idiomas o profesional en cualquier área de conocimiento. Nivel mínimo b2 de suficiencia en inglés, acreditado mediante una de las siguientes pruebas internacionales: - fce (first certificate in english) bec (vantage o higher) - cels (vantage o higher) ielts (mínimo 5,5) - ise ii (integrated skills in english) toefl pbt (mínimo 567 - toefl cbt (mínimo 227) - toefl ibt (mínimo 87) - bulats (b2 en todas las habilidades) cae (certificate in advanced english) cpe (certificate of proficiency in english) aptis (b2 en todas las habilidades)</t>
  </si>
  <si>
    <t>REQUISITOS ACADÉMICOS: LOS PROGRAMAS REQUIEREN DE:ALTERNATIVA 1: TÍTULO PROFESIONAL EN: CIENCIAS DE LA INFORMACIÓN, LA DOCUMENTACIÓN BIBLIOTECOLOGÍA Y ARCHIVÍSTICA, Y AFINES, PREFERIBLEMENTE CERTIFICADO EN NORMAS DE COMPETENCIA LABORAL TÉCNICAS Y PEDAGÓGICAS.REQUISITOS DE EXPERIENCIA LABORAL ALTERNATIVA 1: VEINTICUATRO (24) MESES DE EXPERIENCIA: DE LOS CUALES DIECIOCHO (18) MESES ESTARÁN RELACIONADOS CON EL EJERCICIO DE LA PROFESIÓN U OFICIO OBJETO DE LA FORMACIÓN PROFESIONAL Y SEIS (6) MESES EN LABORES DE DOCENCIA</t>
  </si>
  <si>
    <t>Certificado de técnico en el área ocupacional 72: ocupaciones técnicas de la explotación primaria y extractiva grupo 722: supervisores de agricultura pecuaria y silvicultura subgrupo 7223: supervisores de explotación forestal y silvicultura. Certificado de técnico en el área ocupacional 73: ocupaciones intermedias de la explotación primaria y extractiva grupo 732: trabajadores forestales y de silvicultura subgrupo 7321: trabajadores de explotación forestal o subgrupo 7322: trabajadores de silvicultura y forestales. Certificado de técnico en el área ocupacional 22: ocupaciones técnicas relacionadas con las ciencias naturales aplicadas grupo 222: ocupaciones técnicas en ciencias naturales subgrupo 2222: técnicos forestales y de naturales (ver c.n.o).
Alternativa 1: título de técnico profesional en núcleos básicos de conocimientos de ingeniería agrícola, forestal y afines. 
Alternativa 2: título de tecnólogo en núcleos básicos de conocimiento de: ingeniería agrícola, forestal y afines. 
Alternativa 3: título profesional universitario en núcleos básicos de conocimiento de: ingeniería agrícola, forestal y afines Cuarenta y dos (42) meses de experiencia relacionada distribuida así: treinta (30) meses de experiencia relacionada con el ejercicio de forestal y doce (12) meses en docencia o instrucción certificada por entidad legalmente reconocida. 
Alternativa 1: treinta y seis (36) meses de experiencia relacionada distribuida así: veinticuatro (24) meses de experiencia relacionada con el ejercicio de forestal y doce (12) meses en docencia. 
Alternativa 2: treinta (30) meses de experiencia relacionada distribuida así: diez y ocho (18) meses relacionados con el ejercicio de forestal y doce (12) meses en docencia. 
Alternativa 3: veinticuatro (24) meses de experiencia relacionada distribuidos así: doce (12) meses relacionados con el ejercicio de forestal y doce (12) meses en docencia.</t>
  </si>
  <si>
    <t>ODONTÓLOGO (A) GENERALMÍNIMO 18 MESE DE EXPERIENCIA EN LA PRÁCTICA DE LA PROFESIÓN - MINIMO 6 MESES EN EXPERIENCIA DOCENTE</t>
  </si>
  <si>
    <t>ALTERNATIVA 1: TÍTULO DE TÉCNICO PROFESIONAL EN EL NÚCLEO BÁSICO DE CONOCIMIENTO: O INGENIERÍA ELÉCTRICA Y AFINES; O INGENIERÍA MECÁNICA Y AFINES ALTERNATIVA 2: TÍTULO DE TECNÓLOGO EN EL NÚCLEO BÁSICO DE CONOCIMIENTO: INGENIERÍA INDUSTRIAL Y AFINES; O INGENIERÍA ELÉCTRICA Y AFINES; O INGENIERÍA MECÁNICA Y AFINES; U OTRAS INGENIERÍAS. ALTERNATIVA 3: TÍTULO PROFESIONAL UNIVERSITARIO EL NÚCLEO BÁSICO DE CONOCIMIENTO: INGENIERÍA INDUSTRIAL Y AFINES; O INGENIERÍA ELÉCTRICA Y AFINES; O INGENIERÍA MECÁNICA Y AFINES; U OTRAS INGENIERÍAS.ALTERNATIVA 1: TREINTA Y SEIS (36) MESES DE EXPERIENCIA RELACIONADA DISTRIBUIDA ASÍ: VEINTICUATRO (24) MESES DE EXPERIENCIA RELACIONADA CON EL EJERCICIO DE
REFRIGERACIÓN, VENTILACIÓN Y CLIMATIZACIÓN Y DOCE (12) MESES EN DOCENCIA O INSTRUCCIÓN CERTIFICADA POR ENTIDAD LEGALMENTE RECONOCIDA. ALTERNATIVA 2: TREINTA (30) MESES DE EXPERIENCIA RELACIONADA DISTRIBUIDA ASÍ: DIECIOCHO (18) MESES DE EXPERIENCIA RELACIONADA CON EL EJERCICIO DE REFRIGERACIÓN, VENTILACIÓN Y CLIMATIZACIÓN Y DOCE (12) MESES EN DOCENCIA. ALTERNATIVA 3: VEINTICUATRO (24) MESES DE EXPERIENCIA RELACIONADA DISTRIBUIDA ASÍ: DOCE (12) MESES DE DOCENCIA</t>
  </si>
  <si>
    <t>PRIMERA OFERTA -   SEGUNDA OFERTA - TERCERA OFERTA</t>
  </si>
  <si>
    <r>
      <t xml:space="preserve">Prestar los servicios profesionales como Instructor para impartir formación titulada, complementaria, EDTs y/o seguimiento a la etapa productiva en todas las modalidades de formacion (presencial, virtual y/o a distancia)  en el programa de </t>
    </r>
    <r>
      <rPr>
        <b/>
        <sz val="8"/>
        <rFont val="Calibri"/>
        <family val="2"/>
        <scheme val="minor"/>
      </rPr>
      <t>trabajo en alturas</t>
    </r>
    <r>
      <rPr>
        <sz val="8"/>
        <rFont val="Calibri"/>
        <family val="2"/>
        <scheme val="minor"/>
      </rPr>
      <t xml:space="preserve"> y afines para la ejecucion de acciones de formacion para el programa del centro para la biodiversidad y el turismo del amazonas. </t>
    </r>
  </si>
  <si>
    <t xml:space="preserve">Prestar los servicios profesionales como Instructor para Impartir formación titulada Virtual, o complementaria Virtual y/o seguimiento a la etapa productiva en el área de Ofimática y afines para la ejecucion de acciones de formacion para el programa del centro para la biodiversidad y el turismo del amazonas. </t>
  </si>
  <si>
    <t xml:space="preserve">Prestar los servicios profesionales como Instructor para Impartir formación titulada Virtual, o complementaria Virtual y/o seguimiento a la etapa productiva en el área Bilingüismo - Inglés para la ejecucion de acciones de formacion para el programa del centro para la biodiversidad y el turismo del amazonas. </t>
  </si>
  <si>
    <t xml:space="preserve"> TÍTULO DE TECNÓLOGO EN SALUD OCUPACIONAL, SEGURIDAD Y SALUD EN EL TRABAJO O ALGUNA DE SUS ÁREAS AFINES.
ALTERNATIVA 2: PROFESIONAL EN SALUD OCUPACIONAL, SEGURIDAD Y SALUD EN EL TRABAJO O PROFESIONAL EN CUALQUIER ÁREA DE CONOCIMIENTO CON POSGRADO (ESPECIALIZACIÓN, MAESTRÍA Y DOCTORADO) EN SALUD OCUPACIONAL, SEGURIDAD Y SALUD EN EL TRABAJO O ALGUNA DE SUS ÁREAS AFINES.
REQUISITOS ADICIONALES PARA ALTERNATIVAS 1 Y 2:
•	LICENCIA VIGENTE EN SALUD OCUPACIONAL O SEGURIDAD Y SALUD EN EL TRABAJO.
•	CERTIFICADO EN EL NIVEL DE ENTRENADOR DE TRABAJO SEGURO EN ALTURAS.
•	REENTRENAMIENTO DE TRABAJO SEGURO EN ALTURAS AVANZADO VIGENTE.
•	CERTIFICADO EN LA NORMA COMPETENCIA TRABAJAR EN ALTURAS DE ACUERDO CON LA NORMATIVA EN SEGURIDAD Y SALUD EN EL TRABAJO O LA NORMA CONTROLAR LOS RIESGOS DE TRABAJOS EN ALTURAS DE ACUERDO CON LA NORMATIVA DE SEGURIDAD Y SALUD EN EL TRABAJO
•	CERTIFICADO DE NORMA DE COMPETENCIA ARMAR ANDAMIOS SEGÚN ESPECIFICACIONES TÉCNICAS Y NORMATIVA DE TRABAJO EN ALTURAS
•	CERTIFICADO DE FORMACIÓN EN PRIMEROS AUXILIOS, EXPEDIDO POR ENTIDAD DE FORMACIÓN RECONOCIDA CON UNA INTENSIDAD MININA DE 20 HORAS.
•	CERTIFICADO DE FORMACIÓN EN ARMADO DE ANDAMIOS O SUPERVISIÓN DE ANDAMIOS, EXPEDIDO EN ENTIDAD RECONOCIDA O EXPEDIDA POR EL FABRICANTE O DISTRIBUIDOR AUTORIZADO.
•	CERTIFICADO DE FORMACIÓN EN RESCATE EN TRABAJO EN ALTURAS, CON INTENSIDAD MÍNIMA DE 24 HORAS.
•	CERTIFICADO DE CURSO DE SISTEMA DE GESTIÓN DE SEGURIDAD Y SALUD EN EL TRABAJO CON INTENSIDAD DE CINCUENTA (50) HORAS.
•	CERTIFICADO DE PERSONA AVALADA PARA INSPECCIÓN DE EQUIPOS DE PROTECCIÓN INDIVIDUAL EMITIDO POR UN FABRICANTE
Experiencia laboral y/o especialización:
ALTERNATIVA 1:
EXPERIENCIA RELACIONADA CERTIFICADA DE TREINTA (30) MESES DE LOS CUALES: SEIS (06) MESES EN ACTIVIDADES DE HIGIENE Y SEGURIDAD O DE MEDICINA DEL TRABAJO O DE DISEÑO Y EJECUCIÓN DEL SISTEMA DE GESTIÓN DE LA SEGURIDAD Y SALUD EN EL TRABAJO (SG-SST), CON APLICACIÓN DEL PROGRAMA DE PROTECCIÓN CONTRA CAÍDAS. SEIS (06) MESES RELACIONADA CON TRABAJO SEGURO EN ALTURAS. DOCE (12) MESES DE EXPERIENCIA RELACIONADA CON EL ARMADO DE ANDAMIOS. EXPERIENCIA LABORAL DOCENTE CERTIFICADA DE SEIS (6) MESES.
ALTERNATIVA 2:
EXPERIENCIA RELACIONADA CERTIFICADA DE VEINTICUATRO (24) MESES DE LOS CUALES: SEIS (6) MESES EN ACTIVIDADES DE HIGIENE Y SEGURIDAD O DE MEDICINA DEL TRABAJO O DE DISEÑO Y EJECUCIÓN DEL SISTEMA DE GESTIÓN DE LA SEGURIDAD Y SALUD EN EL TRABAJO (SG-SST), CON APLICACIÓN DEL PROGRAMA DE PROTECCIÓN CONTRA CAÍDAS. SEIS (06) MESES DE EXPERIENCIA RELACIONADA CON EL ARMADO DE ANDAMIOS. SEIS (06)</t>
  </si>
  <si>
    <t>PERFIL DEL INSTRUCTOR: Requisitos Académicos:
ALTERNATIVA 1.
LICENCIADO EN TECNOLOGÍA EN LOS CONOCIMIENTOS BÁSICOS DE: ADMINISTRACIÓN; O SOCIALES COMUNICACIÓN, PERIODISMO Y AFINES; O CIENCIA POLÍTICA, RELACIONES INTERNACIONALES; O CONTABILIDAD PÚBLICA; INGENIERÍA ADMINISTRATIVA Y AFINES; O SISTEMAS, TELEMÁTICA Y INGENIERÍA AFINES; O INGENIERÍA INDUSTRIAL Y AFINES; O INGENIERÍA ELECTRÓNICA, TELECOMUNICACIONES Y AFINES. (VER ANEXO N.B.C). CERTIFICADO C1 DE INGLÉS.
ALTERNATIVA 2.
GRADO PROFESIONAL UNIVERSITARIO EN LOS CONOCIMIENTOS BÁSICOS DE: ADMINISTRACIÓN; O SOCIALES COMUNICACIÓN, PERIODISMO Y AFINES; O CONTABILIDAD PÚBLICA; O ECONOMÍA; O ADMINISTRATIVO E INGENIERÍA AFINES; O SISTEMAS, TELEMÁTICA E INGENIERÍAS AFINES; O INDUSTRIALES INGENIERÍA Y AFINES; LENGUAS MODERNAS, LITERATURA, LINGÜÍSTICA Y AFINES; O INGENIERÍA ELECTRÓNICA, TELECOMUNICACIONES Y AFINES; O ADV.
Experiencia laboral y/o especialización:
ALTERNATIVA 1.
TREINTA (30) MESES DE EXPERIENCIA RELACIONADA DISTRIBUIDA COMO SIGUIENTE: DIECIOCHO (18) MESES DE EXPERIENCIA RELACIONADA CON EL EJERCICIO DE CONTACT CENTER Y OUTSOURCING DE PROCESOS DE NEGOCIO(B.P.O) Y DOCE (12) MESES EN DOCENCIA.
ALTERNATIVA 2.
VEINTICUATRO (24) MESES DE EXPERIENCIA RELACIONADA DISTRIBUIDA COMO SIGUIENTE: DOCE (12) MESES DE EXPERIENCIA RELACIONADA CON EL EJERCICIO DE CONTACT CENTER Y OUTSOURCING DE PROCESOS DE NEGOCIO (BPO). Y DOCE (12) MESES EN DOCENCIA</t>
  </si>
  <si>
    <t>PERIODO : AÑO 2026</t>
  </si>
  <si>
    <t>Prestar los servicios profesionales de carácter temporal como Instructor para impartir formación profesional integral en el marco del programa Regular titulado y/o complementario presencial y/o virtual en el área de: Pecuaria, Producción Especies Menores, Manejo de la Producción Pecuaria en el Centro para la Biodiversidad y el Turismo del Amazonas del SENA Regional Amazonas</t>
  </si>
  <si>
    <r>
      <t xml:space="preserve">Prestar los servicios profesionales como Instructor para impartir formación titulada, complementaria, EDTs y/o seguimiento a la etapa productiva en todas las modalidades de formacion (presencial, virtual y/o a distancia) en el area de </t>
    </r>
    <r>
      <rPr>
        <b/>
        <sz val="8"/>
        <rFont val="Calibri"/>
        <family val="2"/>
        <scheme val="minor"/>
      </rPr>
      <t>Salud - Salud Pública y Enfermeria</t>
    </r>
    <r>
      <rPr>
        <sz val="8"/>
        <rFont val="Calibri"/>
        <family val="2"/>
        <scheme val="minor"/>
      </rPr>
      <t xml:space="preserve"> y afines para la ejecucion de acciones de formacion para el programa del Centro para la Biodiversidad y el Turismo del Amazonas. </t>
    </r>
  </si>
  <si>
    <t>Prestar los servicios profesionales como Instructor para impartir formación titulada, complementaria, EDTs y/o seguimiento a la etapa productiva en todas las modalidades de formación (presencial, virtual y/o a distancia) en el área Sistemas, Telemática y Desarrollo de Software y afines para la ejecución de acciones de formación para el programa del Centro para la Biodiversidad y el Turismo del Amazonas</t>
  </si>
  <si>
    <t>Título profesional en los núcleos de conocimiento de Ingeniería de sistemas, telemática y afines, Tarjeta Profesional en los Casos Exigidos por la Ley. Veinticuatro (18) meses de experiencia distribuida así: Doce (12) meses de experiencia laboral relacionada con el desempeño en el área de SOFTWARE O SISTEMAS O EDUMÁTICA EN LA FORMACIÓN PROFESIONAL y seis (6) meses en docencia o instrucción.</t>
  </si>
  <si>
    <t>TOPE GLOBAL PROGRAMADO: 30</t>
  </si>
  <si>
    <t>PABLO FERNANDO HURTADO CUEVAS</t>
  </si>
  <si>
    <t>Subdirector (E) de Centro para la Biodiversidad y el Turismo del Amazonas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</si>
</sst>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4" formatCode="_-&quot;$&quot;\ * #,##0.00_-;\-&quot;$&quot;\ * #,##0.00_-;_-&quot;$&quot;\ * &quot;-&quot;??_-;_-@_-"/>
    <numFmt numFmtId="43" formatCode="_-* #,##0.00_-;\-* #,##0.00_-;_-* &quot;-&quot;??_-;_-@_-"/>
    <numFmt numFmtId="164" formatCode="_(* #,##0.00_);_(* \(#,##0.00\);_(* &quot;-&quot;??_);_(@_)"/>
    <numFmt numFmtId="165" formatCode="_(* #,##0_);_(* \(#,##0\);_(* &quot;-&quot;??_);_(@_)"/>
    <numFmt numFmtId="166" formatCode="_-[$$-240A]\ * #,##0_-;\-[$$-240A]\ * #,##0_-;_-[$$-240A]\ * &quot;-&quot;??_-;_-@_-"/>
    <numFmt numFmtId="167" formatCode="&quot;$&quot;\ #,##0"/>
  </numFmts>
  <fonts count="27" x14ac:knownFonts="1">
    <font>
      <sz val="11"/>
      <color theme="1"/>
      <name val="Calibri"/>
      <family val="2"/>
      <scheme val="minor"/>
    </font>
    <font>
      <sz val="11"/>
      <color theme="1"/>
      <name val="Calibri"/>
      <family val="2"/>
      <scheme val="minor"/>
    </font>
    <font>
      <sz val="10"/>
      <name val="Arial"/>
      <family val="2"/>
    </font>
    <font>
      <b/>
      <sz val="8"/>
      <name val="Arial"/>
      <family val="2"/>
    </font>
    <font>
      <sz val="8"/>
      <name val="Arial"/>
      <family val="2"/>
    </font>
    <font>
      <sz val="11"/>
      <color theme="1"/>
      <name val="Arial"/>
      <family val="2"/>
    </font>
    <font>
      <sz val="9"/>
      <name val="Arial"/>
      <family val="2"/>
    </font>
    <font>
      <sz val="11"/>
      <name val="Arial"/>
      <family val="2"/>
    </font>
    <font>
      <sz val="10"/>
      <color theme="1"/>
      <name val="Arial"/>
      <family val="2"/>
    </font>
    <font>
      <sz val="12"/>
      <color theme="1"/>
      <name val="Calibri"/>
      <family val="2"/>
      <scheme val="minor"/>
    </font>
    <font>
      <sz val="12"/>
      <color theme="1"/>
      <name val="Arial"/>
      <family val="2"/>
    </font>
    <font>
      <b/>
      <sz val="14"/>
      <color rgb="FFFF0000"/>
      <name val="Arial"/>
      <family val="2"/>
    </font>
    <font>
      <b/>
      <sz val="14"/>
      <name val="Arial"/>
      <family val="2"/>
    </font>
    <font>
      <b/>
      <sz val="14"/>
      <color theme="0"/>
      <name val="Arial"/>
      <family val="2"/>
    </font>
    <font>
      <b/>
      <sz val="12"/>
      <color theme="0"/>
      <name val="Arial"/>
      <family val="2"/>
    </font>
    <font>
      <sz val="12"/>
      <color theme="0"/>
      <name val="Arial"/>
      <family val="2"/>
    </font>
    <font>
      <sz val="11"/>
      <color rgb="FFFF0000"/>
      <name val="Arial"/>
      <family val="2"/>
    </font>
    <font>
      <b/>
      <sz val="12"/>
      <name val="Arial"/>
      <family val="2"/>
    </font>
    <font>
      <sz val="12"/>
      <name val="Arial"/>
      <family val="2"/>
    </font>
    <font>
      <sz val="8.5"/>
      <name val="Arial"/>
      <family val="2"/>
    </font>
    <font>
      <b/>
      <sz val="9"/>
      <name val="Arial"/>
      <family val="2"/>
    </font>
    <font>
      <b/>
      <sz val="11"/>
      <name val="Arial"/>
      <family val="2"/>
    </font>
    <font>
      <sz val="9"/>
      <color rgb="FFFF0000"/>
      <name val="Arial"/>
      <family val="2"/>
    </font>
    <font>
      <sz val="9"/>
      <color theme="1"/>
      <name val="Arial"/>
      <family val="2"/>
    </font>
    <font>
      <sz val="8"/>
      <name val="Calibri"/>
      <family val="2"/>
      <scheme val="minor"/>
    </font>
    <font>
      <b/>
      <sz val="8"/>
      <name val="Calibri"/>
      <family val="2"/>
      <scheme val="minor"/>
    </font>
    <font>
      <sz val="8"/>
      <color rgb="FFFF0000"/>
      <name val="Calibri"/>
      <family val="2"/>
      <scheme val="minor"/>
    </font>
  </fonts>
  <fills count="5">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theme="4" tint="0.599993896298104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17">
    <xf numFmtId="0" fontId="0" fillId="0" borderId="0"/>
    <xf numFmtId="41" fontId="1"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0" fontId="9" fillId="0" borderId="0"/>
    <xf numFmtId="43" fontId="1" fillId="0" borderId="0" applyFont="0" applyFill="0" applyBorder="0" applyAlignment="0" applyProtection="0"/>
    <xf numFmtId="41" fontId="1" fillId="0" borderId="0" applyFont="0" applyFill="0" applyBorder="0" applyAlignment="0" applyProtection="0"/>
    <xf numFmtId="43" fontId="2"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cellStyleXfs>
  <cellXfs count="122">
    <xf numFmtId="0" fontId="0" fillId="0" borderId="0" xfId="0"/>
    <xf numFmtId="0" fontId="10" fillId="0" borderId="0" xfId="5" applyFont="1"/>
    <xf numFmtId="0" fontId="10" fillId="2" borderId="0" xfId="5" applyFont="1" applyFill="1"/>
    <xf numFmtId="0" fontId="8" fillId="0" borderId="1" xfId="5" applyFont="1" applyBorder="1" applyAlignment="1">
      <alignment horizontal="center" vertical="center"/>
    </xf>
    <xf numFmtId="0" fontId="8" fillId="0" borderId="0" xfId="5" applyFont="1"/>
    <xf numFmtId="0" fontId="8" fillId="2" borderId="0" xfId="5" applyFont="1" applyFill="1"/>
    <xf numFmtId="0" fontId="14" fillId="3" borderId="1" xfId="5" applyFont="1" applyFill="1" applyBorder="1" applyAlignment="1">
      <alignment horizontal="center" vertical="center"/>
    </xf>
    <xf numFmtId="0" fontId="15" fillId="0" borderId="0" xfId="5" applyFont="1" applyAlignment="1">
      <alignment horizontal="center" vertical="center"/>
    </xf>
    <xf numFmtId="0" fontId="5" fillId="0" borderId="1" xfId="5" applyFont="1" applyBorder="1" applyAlignment="1">
      <alignment horizontal="left" vertical="center" wrapText="1"/>
    </xf>
    <xf numFmtId="0" fontId="10" fillId="0" borderId="1" xfId="5" applyFont="1" applyBorder="1" applyAlignment="1">
      <alignment horizontal="left" vertical="center" wrapText="1"/>
    </xf>
    <xf numFmtId="0" fontId="16" fillId="0" borderId="0" xfId="5" applyFont="1" applyAlignment="1">
      <alignment vertical="center"/>
    </xf>
    <xf numFmtId="0" fontId="16" fillId="0" borderId="0" xfId="5" applyFont="1"/>
    <xf numFmtId="0" fontId="18" fillId="0" borderId="0" xfId="5" applyFont="1"/>
    <xf numFmtId="0" fontId="2" fillId="0" borderId="1" xfId="5" applyFont="1" applyBorder="1" applyAlignment="1">
      <alignment horizontal="center" vertical="center" wrapText="1"/>
    </xf>
    <xf numFmtId="0" fontId="7" fillId="2" borderId="0" xfId="0" applyFont="1" applyFill="1"/>
    <xf numFmtId="0" fontId="4" fillId="2" borderId="1" xfId="2" applyFont="1" applyFill="1" applyBorder="1" applyAlignment="1">
      <alignment horizontal="left" vertical="center"/>
    </xf>
    <xf numFmtId="0" fontId="4" fillId="2" borderId="1" xfId="2" applyFont="1" applyFill="1" applyBorder="1" applyAlignment="1">
      <alignment horizontal="center" vertical="center"/>
    </xf>
    <xf numFmtId="0" fontId="3" fillId="2" borderId="1" xfId="2" applyFont="1" applyFill="1" applyBorder="1" applyAlignment="1">
      <alignment vertical="center" wrapText="1"/>
    </xf>
    <xf numFmtId="166" fontId="4" fillId="2" borderId="1" xfId="2" applyNumberFormat="1" applyFont="1" applyFill="1" applyBorder="1" applyAlignment="1">
      <alignment horizontal="center" vertical="center" wrapText="1"/>
    </xf>
    <xf numFmtId="165" fontId="3" fillId="2" borderId="1" xfId="3" applyNumberFormat="1" applyFont="1" applyFill="1" applyBorder="1" applyAlignment="1">
      <alignment horizontal="left" vertical="center" wrapText="1"/>
    </xf>
    <xf numFmtId="10" fontId="4" fillId="2" borderId="1" xfId="2" applyNumberFormat="1" applyFont="1" applyFill="1" applyBorder="1" applyAlignment="1">
      <alignment horizontal="center" vertical="center" wrapText="1"/>
    </xf>
    <xf numFmtId="9" fontId="3" fillId="2" borderId="1" xfId="2" applyNumberFormat="1" applyFont="1" applyFill="1" applyBorder="1" applyAlignment="1">
      <alignment horizontal="center" vertical="center" wrapText="1"/>
    </xf>
    <xf numFmtId="1" fontId="3" fillId="2" borderId="1" xfId="3" applyNumberFormat="1" applyFont="1" applyFill="1" applyBorder="1" applyAlignment="1">
      <alignment horizontal="left" vertical="center" wrapText="1"/>
    </xf>
    <xf numFmtId="0" fontId="7" fillId="2" borderId="1" xfId="0" applyFont="1" applyFill="1" applyBorder="1"/>
    <xf numFmtId="0" fontId="4" fillId="2" borderId="1" xfId="2" applyFont="1" applyFill="1" applyBorder="1" applyAlignment="1">
      <alignment horizontal="center" vertical="center" wrapText="1"/>
    </xf>
    <xf numFmtId="3" fontId="4" fillId="2" borderId="1" xfId="2" applyNumberFormat="1" applyFont="1" applyFill="1" applyBorder="1" applyAlignment="1">
      <alignment horizontal="center" vertical="center" wrapText="1"/>
    </xf>
    <xf numFmtId="3" fontId="7" fillId="2" borderId="0" xfId="0" applyNumberFormat="1" applyFont="1" applyFill="1"/>
    <xf numFmtId="166" fontId="7" fillId="2" borderId="0" xfId="0" applyNumberFormat="1" applyFont="1" applyFill="1"/>
    <xf numFmtId="3" fontId="3" fillId="2" borderId="1" xfId="2" applyNumberFormat="1" applyFont="1" applyFill="1" applyBorder="1" applyAlignment="1">
      <alignment horizontal="center" vertical="center" wrapText="1"/>
    </xf>
    <xf numFmtId="0" fontId="3" fillId="2" borderId="1" xfId="2" applyFont="1" applyFill="1" applyBorder="1" applyAlignment="1">
      <alignment horizontal="left"/>
    </xf>
    <xf numFmtId="0" fontId="4" fillId="2" borderId="1" xfId="2" applyFont="1" applyFill="1" applyBorder="1" applyAlignment="1">
      <alignment horizontal="left" vertical="center" wrapText="1"/>
    </xf>
    <xf numFmtId="165" fontId="3" fillId="2" borderId="1" xfId="3" applyNumberFormat="1" applyFont="1" applyFill="1" applyBorder="1" applyAlignment="1">
      <alignment horizontal="center" vertical="center" wrapText="1"/>
    </xf>
    <xf numFmtId="0" fontId="2" fillId="2" borderId="5" xfId="0" applyFont="1" applyFill="1" applyBorder="1" applyAlignment="1">
      <alignment horizontal="center" vertical="center"/>
    </xf>
    <xf numFmtId="0" fontId="2" fillId="2" borderId="5" xfId="0" applyFont="1" applyFill="1" applyBorder="1" applyAlignment="1">
      <alignment horizontal="center" vertical="center" wrapText="1"/>
    </xf>
    <xf numFmtId="0" fontId="7" fillId="2" borderId="5" xfId="0" applyFont="1" applyFill="1" applyBorder="1"/>
    <xf numFmtId="0" fontId="19" fillId="2" borderId="1" xfId="0" applyFont="1" applyFill="1" applyBorder="1" applyAlignment="1">
      <alignment horizontal="center" vertical="center"/>
    </xf>
    <xf numFmtId="0" fontId="6" fillId="2" borderId="1" xfId="0" applyFont="1" applyFill="1" applyBorder="1" applyAlignment="1">
      <alignment horizontal="left" vertical="center"/>
    </xf>
    <xf numFmtId="3" fontId="6" fillId="2" borderId="1" xfId="2" applyNumberFormat="1" applyFont="1" applyFill="1" applyBorder="1" applyAlignment="1">
      <alignment horizontal="left" vertical="center"/>
    </xf>
    <xf numFmtId="0" fontId="7" fillId="2" borderId="0" xfId="0" applyFont="1" applyFill="1" applyAlignment="1">
      <alignment vertical="center"/>
    </xf>
    <xf numFmtId="0" fontId="7" fillId="2" borderId="0" xfId="0" applyFont="1" applyFill="1" applyAlignment="1">
      <alignment horizontal="left" vertical="center"/>
    </xf>
    <xf numFmtId="0" fontId="7" fillId="0" borderId="0" xfId="0" applyFont="1" applyAlignment="1">
      <alignment horizontal="left" vertical="center"/>
    </xf>
    <xf numFmtId="0" fontId="0" fillId="2" borderId="0" xfId="0" applyFill="1" applyAlignment="1">
      <alignment vertical="center"/>
    </xf>
    <xf numFmtId="0" fontId="6" fillId="2" borderId="0" xfId="0" applyFont="1" applyFill="1" applyAlignment="1">
      <alignment vertical="center"/>
    </xf>
    <xf numFmtId="0" fontId="22" fillId="2" borderId="3"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0" xfId="0" applyFont="1" applyFill="1" applyAlignment="1">
      <alignment horizontal="center" vertical="center"/>
    </xf>
    <xf numFmtId="0" fontId="16" fillId="0" borderId="0" xfId="0" applyFont="1" applyAlignment="1">
      <alignment horizontal="left" vertical="center"/>
    </xf>
    <xf numFmtId="166" fontId="6" fillId="0" borderId="1" xfId="1" applyNumberFormat="1" applyFont="1" applyFill="1" applyBorder="1" applyAlignment="1">
      <alignment horizontal="left" vertical="center"/>
    </xf>
    <xf numFmtId="0" fontId="24" fillId="0" borderId="1" xfId="0" applyFont="1" applyBorder="1" applyAlignment="1">
      <alignment vertical="center" wrapText="1"/>
    </xf>
    <xf numFmtId="0" fontId="6" fillId="0" borderId="1" xfId="0" applyFont="1" applyBorder="1" applyAlignment="1">
      <alignment vertical="center" wrapText="1"/>
    </xf>
    <xf numFmtId="0" fontId="24" fillId="2" borderId="1" xfId="0" applyFont="1" applyFill="1" applyBorder="1" applyAlignment="1">
      <alignment horizontal="left" vertical="center" wrapText="1"/>
    </xf>
    <xf numFmtId="0" fontId="24" fillId="2" borderId="1" xfId="0" applyFont="1" applyFill="1" applyBorder="1" applyAlignment="1" applyProtection="1">
      <alignment horizontal="left" vertical="center" wrapText="1"/>
      <protection locked="0"/>
    </xf>
    <xf numFmtId="0" fontId="6" fillId="2" borderId="7" xfId="0" applyFont="1" applyFill="1" applyBorder="1" applyAlignment="1">
      <alignment horizontal="justify" vertical="center"/>
    </xf>
    <xf numFmtId="0" fontId="6" fillId="2" borderId="1" xfId="0" applyFont="1" applyFill="1" applyBorder="1" applyAlignment="1">
      <alignment horizontal="justify" vertical="center"/>
    </xf>
    <xf numFmtId="0" fontId="23" fillId="2" borderId="1" xfId="0" applyFont="1" applyFill="1" applyBorder="1" applyAlignment="1">
      <alignment horizontal="left" vertical="center" wrapText="1"/>
    </xf>
    <xf numFmtId="0" fontId="23" fillId="2" borderId="1" xfId="0" applyFont="1" applyFill="1" applyBorder="1" applyAlignment="1">
      <alignment vertical="top" wrapText="1"/>
    </xf>
    <xf numFmtId="0" fontId="23" fillId="2" borderId="1" xfId="0" applyFont="1" applyFill="1" applyBorder="1" applyAlignment="1">
      <alignment horizontal="justify" vertical="center"/>
    </xf>
    <xf numFmtId="0" fontId="19" fillId="2" borderId="0" xfId="0" applyFont="1" applyFill="1" applyAlignment="1">
      <alignment horizontal="center" vertical="center"/>
    </xf>
    <xf numFmtId="0" fontId="6" fillId="2" borderId="0" xfId="0" applyFont="1" applyFill="1" applyAlignment="1">
      <alignment horizontal="left" vertical="center"/>
    </xf>
    <xf numFmtId="0" fontId="26" fillId="2" borderId="0" xfId="0" applyFont="1" applyFill="1" applyAlignment="1">
      <alignment horizontal="left" vertical="center" wrapText="1"/>
    </xf>
    <xf numFmtId="14" fontId="6" fillId="0" borderId="0" xfId="0" applyNumberFormat="1" applyFont="1" applyAlignment="1">
      <alignment horizontal="center" vertical="center"/>
    </xf>
    <xf numFmtId="166" fontId="6" fillId="0" borderId="0" xfId="1" applyNumberFormat="1" applyFont="1" applyFill="1" applyBorder="1" applyAlignment="1">
      <alignment horizontal="left" vertical="center"/>
    </xf>
    <xf numFmtId="166" fontId="6" fillId="0" borderId="0" xfId="2" applyNumberFormat="1" applyFont="1" applyAlignment="1">
      <alignment horizontal="right" vertical="center"/>
    </xf>
    <xf numFmtId="166" fontId="6" fillId="2" borderId="0" xfId="1" applyNumberFormat="1" applyFont="1" applyFill="1" applyBorder="1" applyAlignment="1">
      <alignment horizontal="left" vertical="center"/>
    </xf>
    <xf numFmtId="166" fontId="6" fillId="2" borderId="0" xfId="2" applyNumberFormat="1" applyFont="1" applyFill="1" applyAlignment="1">
      <alignment horizontal="right" vertical="center"/>
    </xf>
    <xf numFmtId="3" fontId="6" fillId="2" borderId="0" xfId="2" applyNumberFormat="1" applyFont="1" applyFill="1" applyAlignment="1">
      <alignment horizontal="left" vertical="center"/>
    </xf>
    <xf numFmtId="0" fontId="6" fillId="2" borderId="0" xfId="0" applyFont="1" applyFill="1" applyAlignment="1">
      <alignment horizontal="justify" vertical="center" wrapText="1"/>
    </xf>
    <xf numFmtId="0" fontId="6" fillId="2" borderId="4" xfId="0" applyFont="1" applyFill="1" applyBorder="1" applyAlignment="1">
      <alignment horizontal="justify" vertical="center" wrapText="1"/>
    </xf>
    <xf numFmtId="167" fontId="20" fillId="2" borderId="8" xfId="0" applyNumberFormat="1" applyFont="1" applyFill="1" applyBorder="1" applyAlignment="1">
      <alignment horizontal="justify" vertical="center" wrapText="1"/>
    </xf>
    <xf numFmtId="0" fontId="24" fillId="0" borderId="1" xfId="0" applyFont="1" applyBorder="1" applyAlignment="1" applyProtection="1">
      <alignment horizontal="left" vertical="center" wrapText="1"/>
      <protection locked="0"/>
    </xf>
    <xf numFmtId="0" fontId="24" fillId="0" borderId="1" xfId="0" applyFont="1" applyBorder="1" applyAlignment="1">
      <alignment horizontal="left" vertical="center" wrapText="1"/>
    </xf>
    <xf numFmtId="0" fontId="7" fillId="0" borderId="0" xfId="0" applyFont="1"/>
    <xf numFmtId="0" fontId="21" fillId="0" borderId="0" xfId="0" applyFont="1"/>
    <xf numFmtId="167" fontId="21" fillId="2" borderId="8" xfId="0" applyNumberFormat="1" applyFont="1" applyFill="1" applyBorder="1"/>
    <xf numFmtId="0" fontId="24" fillId="0" borderId="1" xfId="0" applyFont="1" applyBorder="1" applyAlignment="1" applyProtection="1">
      <alignment horizontal="left" vertical="top" wrapText="1"/>
      <protection locked="0"/>
    </xf>
    <xf numFmtId="0" fontId="6" fillId="0" borderId="1" xfId="0" applyFont="1" applyBorder="1" applyAlignment="1">
      <alignment horizontal="justify" vertical="center" wrapText="1"/>
    </xf>
    <xf numFmtId="0" fontId="6" fillId="0" borderId="1" xfId="0" applyFont="1" applyFill="1" applyBorder="1" applyAlignment="1">
      <alignment horizontal="left" vertical="center"/>
    </xf>
    <xf numFmtId="166" fontId="6" fillId="0" borderId="1" xfId="2" applyNumberFormat="1" applyFont="1" applyFill="1" applyBorder="1" applyAlignment="1">
      <alignment horizontal="right" vertical="center"/>
    </xf>
    <xf numFmtId="166" fontId="6" fillId="0" borderId="4" xfId="2" applyNumberFormat="1" applyFont="1" applyFill="1" applyBorder="1" applyAlignment="1">
      <alignment horizontal="right" vertical="center"/>
    </xf>
    <xf numFmtId="0" fontId="6" fillId="0" borderId="1" xfId="0" applyFont="1" applyFill="1" applyBorder="1" applyAlignment="1">
      <alignment horizontal="center" vertical="center"/>
    </xf>
    <xf numFmtId="14" fontId="6" fillId="0" borderId="1" xfId="0" applyNumberFormat="1" applyFont="1" applyFill="1" applyBorder="1" applyAlignment="1">
      <alignment horizontal="center" vertical="center"/>
    </xf>
    <xf numFmtId="166" fontId="6" fillId="0" borderId="1" xfId="2" applyNumberFormat="1" applyFont="1" applyFill="1" applyBorder="1" applyAlignment="1">
      <alignment horizontal="left" vertical="center"/>
    </xf>
    <xf numFmtId="166" fontId="6" fillId="0" borderId="1" xfId="0" applyNumberFormat="1" applyFont="1" applyFill="1" applyBorder="1" applyAlignment="1">
      <alignment horizontal="left" vertical="center"/>
    </xf>
    <xf numFmtId="0" fontId="6" fillId="0" borderId="0" xfId="0" applyFont="1" applyFill="1" applyAlignment="1">
      <alignment horizontal="left" vertical="center"/>
    </xf>
    <xf numFmtId="0" fontId="6" fillId="0" borderId="0" xfId="0" applyFont="1" applyFill="1" applyAlignment="1">
      <alignment horizontal="center" vertical="center"/>
    </xf>
    <xf numFmtId="14" fontId="6" fillId="0" borderId="0" xfId="0" applyNumberFormat="1" applyFont="1" applyFill="1" applyAlignment="1">
      <alignment horizontal="center" vertical="center"/>
    </xf>
    <xf numFmtId="166" fontId="20" fillId="0" borderId="8" xfId="2" applyNumberFormat="1" applyFont="1" applyFill="1" applyBorder="1" applyAlignment="1">
      <alignment horizontal="right" vertical="center"/>
    </xf>
    <xf numFmtId="14" fontId="6" fillId="4" borderId="1" xfId="0" applyNumberFormat="1" applyFont="1" applyFill="1" applyBorder="1" applyAlignment="1">
      <alignment horizontal="center" vertical="center"/>
    </xf>
    <xf numFmtId="0" fontId="6" fillId="4" borderId="1" xfId="0" applyFont="1" applyFill="1" applyBorder="1" applyAlignment="1">
      <alignment horizontal="center" vertical="center"/>
    </xf>
    <xf numFmtId="167" fontId="21" fillId="0" borderId="8" xfId="0" applyNumberFormat="1" applyFont="1" applyFill="1" applyBorder="1"/>
    <xf numFmtId="0" fontId="21" fillId="2" borderId="0" xfId="0" applyFont="1" applyFill="1" applyAlignment="1">
      <alignment horizontal="center"/>
    </xf>
    <xf numFmtId="0" fontId="7" fillId="2" borderId="0" xfId="0" applyFont="1" applyFill="1" applyAlignment="1">
      <alignment horizontal="center"/>
    </xf>
    <xf numFmtId="0" fontId="3" fillId="2" borderId="1" xfId="2" applyFont="1" applyFill="1" applyBorder="1" applyAlignment="1">
      <alignment horizontal="left"/>
    </xf>
    <xf numFmtId="0" fontId="7" fillId="2" borderId="1" xfId="0" applyFont="1" applyFill="1" applyBorder="1" applyAlignment="1">
      <alignment horizontal="center"/>
    </xf>
    <xf numFmtId="0" fontId="21" fillId="2" borderId="1" xfId="0" applyFont="1" applyFill="1" applyBorder="1" applyAlignment="1">
      <alignment horizontal="center" vertical="center"/>
    </xf>
    <xf numFmtId="0" fontId="3" fillId="2" borderId="1" xfId="2" applyFont="1" applyFill="1" applyBorder="1" applyAlignment="1">
      <alignment horizontal="center" vertical="center"/>
    </xf>
    <xf numFmtId="0" fontId="3" fillId="2" borderId="1" xfId="2" applyFont="1" applyFill="1" applyBorder="1" applyAlignment="1">
      <alignment horizontal="center"/>
    </xf>
    <xf numFmtId="0" fontId="3" fillId="2" borderId="1" xfId="0" applyFont="1" applyFill="1" applyBorder="1" applyAlignment="1">
      <alignment horizontal="center"/>
    </xf>
    <xf numFmtId="0" fontId="3" fillId="2" borderId="1" xfId="2" applyFont="1" applyFill="1" applyBorder="1" applyAlignment="1">
      <alignment horizontal="center" vertical="center" wrapText="1"/>
    </xf>
    <xf numFmtId="0" fontId="3" fillId="0" borderId="1" xfId="2" applyFont="1" applyFill="1" applyBorder="1" applyAlignment="1">
      <alignment horizontal="left" vertical="center"/>
    </xf>
    <xf numFmtId="0" fontId="4" fillId="2" borderId="1" xfId="2" applyFont="1" applyFill="1" applyBorder="1" applyAlignment="1">
      <alignment horizontal="left" vertical="center" wrapText="1"/>
    </xf>
    <xf numFmtId="165" fontId="3" fillId="2" borderId="1" xfId="3" applyNumberFormat="1" applyFont="1" applyFill="1" applyBorder="1" applyAlignment="1">
      <alignment horizontal="left" vertical="center" wrapText="1"/>
    </xf>
    <xf numFmtId="166" fontId="4" fillId="2" borderId="1" xfId="2" applyNumberFormat="1" applyFont="1" applyFill="1" applyBorder="1" applyAlignment="1">
      <alignment horizontal="center" vertical="center" wrapText="1"/>
    </xf>
    <xf numFmtId="0" fontId="3" fillId="2" borderId="1" xfId="2" applyFont="1" applyFill="1" applyBorder="1" applyAlignment="1">
      <alignment horizontal="left" vertical="center" wrapText="1"/>
    </xf>
    <xf numFmtId="0" fontId="3" fillId="2" borderId="4"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6" xfId="0" applyFont="1" applyFill="1" applyBorder="1" applyAlignment="1">
      <alignment horizontal="center" vertical="center"/>
    </xf>
    <xf numFmtId="0" fontId="21" fillId="2" borderId="5" xfId="0" applyFont="1" applyFill="1" applyBorder="1" applyAlignment="1">
      <alignment horizontal="center" vertical="center"/>
    </xf>
    <xf numFmtId="3" fontId="3" fillId="2" borderId="5" xfId="2" applyNumberFormat="1" applyFont="1" applyFill="1" applyBorder="1" applyAlignment="1">
      <alignment horizontal="center" vertical="center" wrapText="1"/>
    </xf>
    <xf numFmtId="3" fontId="3" fillId="2" borderId="3" xfId="2" applyNumberFormat="1" applyFont="1" applyFill="1" applyBorder="1" applyAlignment="1">
      <alignment horizontal="center" vertical="center" wrapText="1"/>
    </xf>
    <xf numFmtId="3" fontId="3" fillId="2" borderId="7" xfId="2" applyNumberFormat="1" applyFont="1" applyFill="1" applyBorder="1" applyAlignment="1">
      <alignment horizontal="center" vertical="center" wrapText="1"/>
    </xf>
    <xf numFmtId="165" fontId="3" fillId="2" borderId="1" xfId="3" applyNumberFormat="1" applyFont="1" applyFill="1" applyBorder="1" applyAlignment="1">
      <alignment horizontal="center" vertical="center" wrapText="1"/>
    </xf>
    <xf numFmtId="3" fontId="3" fillId="2" borderId="1" xfId="2" applyNumberFormat="1" applyFont="1" applyFill="1" applyBorder="1" applyAlignment="1">
      <alignment horizontal="center" vertical="center" wrapText="1"/>
    </xf>
    <xf numFmtId="0" fontId="7" fillId="0" borderId="1" xfId="5" applyFont="1" applyBorder="1" applyAlignment="1">
      <alignment horizontal="left"/>
    </xf>
    <xf numFmtId="0" fontId="11" fillId="0" borderId="1" xfId="5" applyFont="1" applyBorder="1" applyAlignment="1">
      <alignment horizontal="center" vertical="center" wrapText="1"/>
    </xf>
    <xf numFmtId="0" fontId="12" fillId="0" borderId="1" xfId="5" applyFont="1" applyBorder="1" applyAlignment="1">
      <alignment horizontal="center" vertical="center" wrapText="1"/>
    </xf>
    <xf numFmtId="0" fontId="13" fillId="3" borderId="1" xfId="5" applyFont="1" applyFill="1" applyBorder="1" applyAlignment="1">
      <alignment horizontal="center"/>
    </xf>
    <xf numFmtId="0" fontId="7" fillId="0" borderId="1" xfId="5" applyFont="1" applyBorder="1" applyAlignment="1">
      <alignment horizontal="left" wrapText="1"/>
    </xf>
    <xf numFmtId="0" fontId="13" fillId="0" borderId="1" xfId="5" applyFont="1" applyBorder="1" applyAlignment="1">
      <alignment horizontal="center"/>
    </xf>
    <xf numFmtId="0" fontId="14" fillId="3" borderId="1" xfId="5" applyFont="1" applyFill="1" applyBorder="1" applyAlignment="1">
      <alignment horizontal="center" vertical="center"/>
    </xf>
    <xf numFmtId="0" fontId="5" fillId="0" borderId="1" xfId="5" applyFont="1" applyBorder="1" applyAlignment="1">
      <alignment horizontal="left" vertical="center" wrapText="1"/>
    </xf>
    <xf numFmtId="0" fontId="10" fillId="0" borderId="1" xfId="5" applyFont="1" applyBorder="1" applyAlignment="1">
      <alignment horizontal="left" vertical="center" wrapText="1"/>
    </xf>
  </cellXfs>
  <cellStyles count="17">
    <cellStyle name="Millares [0]" xfId="1" builtinId="6"/>
    <cellStyle name="Millares [0] 2" xfId="7" xr:uid="{00000000-0005-0000-0000-000002000000}"/>
    <cellStyle name="Millares [0] 3" xfId="11" xr:uid="{00000000-0005-0000-0000-000003000000}"/>
    <cellStyle name="Millares 10" xfId="3" xr:uid="{00000000-0005-0000-0000-000004000000}"/>
    <cellStyle name="Millares 10 2" xfId="8" xr:uid="{00000000-0005-0000-0000-000005000000}"/>
    <cellStyle name="Millares 2" xfId="6" xr:uid="{00000000-0005-0000-0000-000006000000}"/>
    <cellStyle name="Millares 3" xfId="10" xr:uid="{00000000-0005-0000-0000-000007000000}"/>
    <cellStyle name="Millares 4" xfId="12" xr:uid="{00000000-0005-0000-0000-000008000000}"/>
    <cellStyle name="Moneda 2" xfId="9" xr:uid="{00000000-0005-0000-0000-000009000000}"/>
    <cellStyle name="Moneda 3" xfId="13" xr:uid="{00000000-0005-0000-0000-00000A000000}"/>
    <cellStyle name="Normal" xfId="0" builtinId="0"/>
    <cellStyle name="Normal 10 2" xfId="4" xr:uid="{00000000-0005-0000-0000-00000C000000}"/>
    <cellStyle name="Normal 14" xfId="2" xr:uid="{00000000-0005-0000-0000-00000D000000}"/>
    <cellStyle name="Normal 2" xfId="5" xr:uid="{00000000-0005-0000-0000-00000E000000}"/>
    <cellStyle name="Normal 6" xfId="15" xr:uid="{00000000-0005-0000-0000-00000F000000}"/>
    <cellStyle name="Normal 7" xfId="16" xr:uid="{00000000-0005-0000-0000-000010000000}"/>
    <cellStyle name="Normal 8" xfId="14" xr:uid="{00000000-0005-0000-0000-00001100000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0</xdr:row>
      <xdr:rowOff>137160</xdr:rowOff>
    </xdr:from>
    <xdr:to>
      <xdr:col>5</xdr:col>
      <xdr:colOff>46002</xdr:colOff>
      <xdr:row>1</xdr:row>
      <xdr:rowOff>546100</xdr:rowOff>
    </xdr:to>
    <xdr:pic>
      <xdr:nvPicPr>
        <xdr:cNvPr id="3" name="Imagen 2">
          <a:extLst>
            <a:ext uri="{FF2B5EF4-FFF2-40B4-BE49-F238E27FC236}">
              <a16:creationId xmlns:a16="http://schemas.microsoft.com/office/drawing/2014/main" id="{00000000-0008-0000-0100-00000300000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6964680" y="137160"/>
          <a:ext cx="830580" cy="6604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38100</xdr:colOff>
      <xdr:row>1</xdr:row>
      <xdr:rowOff>76200</xdr:rowOff>
    </xdr:from>
    <xdr:to>
      <xdr:col>4</xdr:col>
      <xdr:colOff>740695</xdr:colOff>
      <xdr:row>2</xdr:row>
      <xdr:rowOff>10878</xdr:rowOff>
    </xdr:to>
    <xdr:pic>
      <xdr:nvPicPr>
        <xdr:cNvPr id="2" name="Imagen 1" descr="Logotipo SENA">
          <a:extLst>
            <a:ext uri="{FF2B5EF4-FFF2-40B4-BE49-F238E27FC236}">
              <a16:creationId xmlns:a16="http://schemas.microsoft.com/office/drawing/2014/main" id="{6422D5C8-9FEF-45E1-B485-26C2259A2AF2}"/>
            </a:ext>
          </a:extLst>
        </xdr:cNvPr>
        <xdr:cNvPicPr>
          <a:picLocks noChangeAspect="1"/>
        </xdr:cNvPicPr>
      </xdr:nvPicPr>
      <xdr:blipFill>
        <a:blip xmlns:r="http://schemas.openxmlformats.org/officeDocument/2006/relationships" r:embed="rId1"/>
        <a:stretch>
          <a:fillRect/>
        </a:stretch>
      </xdr:blipFill>
      <xdr:spPr>
        <a:xfrm>
          <a:off x="4733925" y="209550"/>
          <a:ext cx="702595" cy="68715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R53"/>
  <sheetViews>
    <sheetView tabSelected="1" topLeftCell="A36" zoomScale="90" zoomScaleNormal="90" workbookViewId="0">
      <selection activeCell="C39" sqref="C39"/>
    </sheetView>
  </sheetViews>
  <sheetFormatPr baseColWidth="10" defaultColWidth="11.453125" defaultRowHeight="50.15" customHeight="1" x14ac:dyDescent="0.3"/>
  <cols>
    <col min="1" max="1" width="15.453125" style="14" customWidth="1"/>
    <col min="2" max="2" width="11.453125" style="14" customWidth="1"/>
    <col min="3" max="3" width="32.7265625" style="14" customWidth="1"/>
    <col min="4" max="4" width="37.1796875" style="14" bestFit="1" customWidth="1"/>
    <col min="5" max="5" width="11.54296875" style="14" bestFit="1" customWidth="1"/>
    <col min="6" max="6" width="9" style="14" customWidth="1"/>
    <col min="7" max="7" width="13.1796875" style="14" customWidth="1"/>
    <col min="8" max="8" width="14" style="14" customWidth="1"/>
    <col min="9" max="9" width="12.7265625" style="14" customWidth="1"/>
    <col min="10" max="10" width="17.7265625" style="14" customWidth="1"/>
    <col min="11" max="11" width="21.7265625" style="14" customWidth="1"/>
    <col min="12" max="13" width="15.54296875" style="14" customWidth="1"/>
    <col min="14" max="14" width="39.81640625" style="14" customWidth="1"/>
    <col min="15" max="15" width="7.453125" style="14" customWidth="1"/>
    <col min="16" max="16" width="51.7265625" style="14" customWidth="1"/>
    <col min="17" max="17" width="31" style="14" bestFit="1" customWidth="1"/>
    <col min="18" max="18" width="11.54296875" style="14" bestFit="1" customWidth="1"/>
    <col min="19" max="16384" width="11.453125" style="14"/>
  </cols>
  <sheetData>
    <row r="1" spans="1:18" ht="20.149999999999999" customHeight="1" x14ac:dyDescent="0.3">
      <c r="A1" s="93"/>
      <c r="B1" s="93"/>
      <c r="C1" s="93"/>
      <c r="D1" s="93"/>
      <c r="E1" s="93"/>
      <c r="F1" s="93"/>
      <c r="G1" s="93"/>
      <c r="H1" s="93"/>
      <c r="I1" s="93"/>
      <c r="J1" s="93"/>
      <c r="K1" s="93"/>
      <c r="L1" s="93"/>
      <c r="M1" s="93"/>
      <c r="N1" s="93"/>
      <c r="O1" s="93"/>
      <c r="P1" s="32" t="s">
        <v>20</v>
      </c>
    </row>
    <row r="2" spans="1:18" ht="59.25" customHeight="1" x14ac:dyDescent="0.3">
      <c r="A2" s="93"/>
      <c r="B2" s="93"/>
      <c r="C2" s="93"/>
      <c r="D2" s="93"/>
      <c r="E2" s="93"/>
      <c r="F2" s="93"/>
      <c r="G2" s="93"/>
      <c r="H2" s="93"/>
      <c r="I2" s="93"/>
      <c r="J2" s="93"/>
      <c r="K2" s="93"/>
      <c r="L2" s="93"/>
      <c r="M2" s="93"/>
      <c r="N2" s="93"/>
      <c r="O2" s="93"/>
      <c r="P2" s="33" t="s">
        <v>67</v>
      </c>
    </row>
    <row r="3" spans="1:18" ht="20.149999999999999" customHeight="1" x14ac:dyDescent="0.3">
      <c r="A3" s="94" t="s">
        <v>21</v>
      </c>
      <c r="B3" s="94"/>
      <c r="C3" s="94"/>
      <c r="D3" s="94"/>
      <c r="E3" s="94"/>
      <c r="F3" s="94"/>
      <c r="G3" s="94"/>
      <c r="H3" s="94"/>
      <c r="I3" s="94"/>
      <c r="J3" s="94"/>
      <c r="K3" s="94"/>
      <c r="L3" s="94"/>
      <c r="M3" s="94"/>
      <c r="N3" s="94"/>
      <c r="O3" s="94"/>
      <c r="P3" s="94"/>
    </row>
    <row r="4" spans="1:18" ht="20.149999999999999" customHeight="1" x14ac:dyDescent="0.3">
      <c r="A4" s="95" t="s">
        <v>22</v>
      </c>
      <c r="B4" s="95"/>
      <c r="C4" s="95"/>
      <c r="D4" s="95"/>
      <c r="E4" s="95"/>
      <c r="F4" s="95"/>
      <c r="G4" s="95"/>
      <c r="H4" s="95"/>
      <c r="I4" s="95"/>
      <c r="J4" s="95"/>
      <c r="K4" s="95"/>
      <c r="L4" s="95"/>
      <c r="M4" s="95"/>
      <c r="N4" s="95"/>
      <c r="O4" s="95"/>
      <c r="P4" s="95"/>
    </row>
    <row r="5" spans="1:18" ht="20.149999999999999" customHeight="1" x14ac:dyDescent="0.3">
      <c r="A5" s="96"/>
      <c r="B5" s="96"/>
      <c r="C5" s="96"/>
      <c r="D5" s="96"/>
      <c r="E5" s="96"/>
      <c r="F5" s="96"/>
      <c r="G5" s="96"/>
      <c r="H5" s="96"/>
      <c r="I5" s="96"/>
      <c r="J5" s="96"/>
      <c r="K5" s="96"/>
      <c r="L5" s="96"/>
      <c r="M5" s="96"/>
      <c r="N5" s="96"/>
      <c r="O5" s="96"/>
      <c r="P5" s="96"/>
    </row>
    <row r="6" spans="1:18" ht="20.149999999999999" customHeight="1" x14ac:dyDescent="0.3">
      <c r="A6" s="97" t="s">
        <v>113</v>
      </c>
      <c r="B6" s="97"/>
      <c r="C6" s="97"/>
      <c r="D6" s="97"/>
      <c r="E6" s="97"/>
      <c r="F6" s="97"/>
      <c r="G6" s="97"/>
      <c r="H6" s="97"/>
      <c r="I6" s="97"/>
      <c r="J6" s="97"/>
      <c r="K6" s="97"/>
      <c r="L6" s="97"/>
      <c r="M6" s="97"/>
      <c r="N6" s="97"/>
      <c r="O6" s="97"/>
      <c r="P6" s="97"/>
    </row>
    <row r="7" spans="1:18" ht="20.149999999999999" customHeight="1" x14ac:dyDescent="0.3">
      <c r="A7" s="23"/>
      <c r="B7" s="23"/>
      <c r="C7" s="23"/>
      <c r="D7" s="23"/>
      <c r="E7" s="23"/>
      <c r="F7" s="23"/>
      <c r="G7" s="23"/>
      <c r="H7" s="23"/>
      <c r="I7" s="23"/>
      <c r="J7" s="23"/>
      <c r="K7" s="23"/>
      <c r="L7" s="23"/>
      <c r="M7" s="23"/>
      <c r="N7" s="23"/>
      <c r="O7" s="23"/>
      <c r="P7" s="34"/>
    </row>
    <row r="8" spans="1:18" ht="20.149999999999999" customHeight="1" x14ac:dyDescent="0.3">
      <c r="A8" s="92" t="s">
        <v>119</v>
      </c>
      <c r="B8" s="92"/>
      <c r="C8" s="92"/>
      <c r="D8" s="92"/>
      <c r="E8" s="92"/>
      <c r="F8" s="92"/>
      <c r="G8" s="92"/>
      <c r="H8" s="92"/>
      <c r="I8" s="92"/>
      <c r="J8" s="92"/>
      <c r="K8" s="29"/>
      <c r="L8" s="29"/>
      <c r="M8" s="29"/>
      <c r="N8" s="29"/>
      <c r="O8" s="29"/>
      <c r="P8" s="34"/>
    </row>
    <row r="9" spans="1:18" ht="20.149999999999999" customHeight="1" x14ac:dyDescent="0.3">
      <c r="A9" s="99" t="s">
        <v>124</v>
      </c>
      <c r="B9" s="99"/>
      <c r="C9" s="99"/>
      <c r="D9" s="15"/>
      <c r="E9" s="16"/>
      <c r="F9" s="31"/>
      <c r="G9" s="31"/>
      <c r="H9" s="31"/>
      <c r="I9" s="31"/>
      <c r="J9" s="31"/>
      <c r="K9" s="31"/>
      <c r="L9" s="31"/>
      <c r="M9" s="31"/>
      <c r="N9" s="31"/>
      <c r="O9" s="31"/>
      <c r="P9" s="34"/>
    </row>
    <row r="10" spans="1:18" ht="20.149999999999999" customHeight="1" x14ac:dyDescent="0.3">
      <c r="A10" s="100"/>
      <c r="B10" s="100"/>
      <c r="C10" s="100"/>
      <c r="D10" s="30"/>
      <c r="E10" s="28"/>
      <c r="F10" s="31"/>
      <c r="G10" s="31"/>
      <c r="H10" s="16"/>
      <c r="I10" s="31"/>
      <c r="J10" s="101" t="s">
        <v>69</v>
      </c>
      <c r="K10" s="101"/>
      <c r="L10" s="101"/>
      <c r="M10" s="101"/>
      <c r="N10" s="101"/>
      <c r="O10" s="101"/>
      <c r="P10" s="101"/>
      <c r="Q10" s="27"/>
    </row>
    <row r="11" spans="1:18" ht="20.149999999999999" customHeight="1" x14ac:dyDescent="0.3">
      <c r="A11" s="17" t="s">
        <v>39</v>
      </c>
      <c r="B11" s="102">
        <f>N51</f>
        <v>483721026</v>
      </c>
      <c r="C11" s="102"/>
      <c r="D11" s="18"/>
      <c r="E11" s="28"/>
      <c r="F11" s="31"/>
      <c r="G11" s="31"/>
      <c r="H11" s="31"/>
      <c r="I11" s="31"/>
      <c r="J11" s="19" t="s">
        <v>0</v>
      </c>
      <c r="K11" s="101" t="s">
        <v>76</v>
      </c>
      <c r="L11" s="101"/>
      <c r="M11" s="101"/>
      <c r="N11" s="101"/>
      <c r="O11" s="101"/>
      <c r="P11" s="101"/>
      <c r="Q11" s="26"/>
    </row>
    <row r="12" spans="1:18" ht="20.149999999999999" customHeight="1" x14ac:dyDescent="0.3">
      <c r="A12" s="103" t="s">
        <v>72</v>
      </c>
      <c r="B12" s="100"/>
      <c r="C12" s="100"/>
      <c r="D12" s="20">
        <f>N48/N49</f>
        <v>0.76759999999999995</v>
      </c>
      <c r="E12" s="21"/>
      <c r="F12" s="31"/>
      <c r="G12" s="31"/>
      <c r="H12" s="31"/>
      <c r="I12" s="31"/>
      <c r="J12" s="31" t="s">
        <v>1</v>
      </c>
      <c r="K12" s="22">
        <v>3123513684</v>
      </c>
      <c r="L12" s="19"/>
      <c r="M12" s="19"/>
      <c r="N12" s="19"/>
      <c r="O12" s="19"/>
      <c r="P12" s="34"/>
    </row>
    <row r="13" spans="1:18" ht="20.149999999999999" customHeight="1" x14ac:dyDescent="0.3">
      <c r="A13" s="104" t="s">
        <v>2</v>
      </c>
      <c r="B13" s="98" t="s">
        <v>3</v>
      </c>
      <c r="C13" s="98" t="s">
        <v>16</v>
      </c>
      <c r="D13" s="98" t="s">
        <v>9</v>
      </c>
      <c r="E13" s="98" t="s">
        <v>17</v>
      </c>
      <c r="F13" s="98" t="s">
        <v>18</v>
      </c>
      <c r="G13" s="98"/>
      <c r="H13" s="111" t="s">
        <v>19</v>
      </c>
      <c r="I13" s="111"/>
      <c r="J13" s="112" t="s">
        <v>4</v>
      </c>
      <c r="K13" s="112" t="s">
        <v>5</v>
      </c>
      <c r="L13" s="112" t="s">
        <v>4</v>
      </c>
      <c r="M13" s="28"/>
      <c r="N13" s="112" t="s">
        <v>5</v>
      </c>
      <c r="O13" s="28" t="s">
        <v>10</v>
      </c>
      <c r="P13" s="107" t="s">
        <v>6</v>
      </c>
    </row>
    <row r="14" spans="1:18" ht="20.149999999999999" customHeight="1" x14ac:dyDescent="0.3">
      <c r="A14" s="105"/>
      <c r="B14" s="98"/>
      <c r="C14" s="98"/>
      <c r="D14" s="98"/>
      <c r="E14" s="98"/>
      <c r="F14" s="98"/>
      <c r="G14" s="98"/>
      <c r="H14" s="98" t="s">
        <v>7</v>
      </c>
      <c r="I14" s="98" t="s">
        <v>8</v>
      </c>
      <c r="J14" s="112"/>
      <c r="K14" s="112"/>
      <c r="L14" s="112"/>
      <c r="M14" s="28"/>
      <c r="N14" s="112"/>
      <c r="O14" s="28" t="s">
        <v>11</v>
      </c>
      <c r="P14" s="107"/>
    </row>
    <row r="15" spans="1:18" ht="20.149999999999999" customHeight="1" x14ac:dyDescent="0.3">
      <c r="A15" s="106"/>
      <c r="B15" s="98"/>
      <c r="C15" s="98"/>
      <c r="D15" s="98"/>
      <c r="E15" s="98"/>
      <c r="F15" s="24" t="s">
        <v>12</v>
      </c>
      <c r="G15" s="24" t="s">
        <v>13</v>
      </c>
      <c r="H15" s="98"/>
      <c r="I15" s="98"/>
      <c r="J15" s="108" t="s">
        <v>14</v>
      </c>
      <c r="K15" s="109"/>
      <c r="L15" s="108" t="s">
        <v>15</v>
      </c>
      <c r="M15" s="110"/>
      <c r="N15" s="109"/>
      <c r="O15" s="25"/>
      <c r="P15" s="34"/>
    </row>
    <row r="16" spans="1:18" s="40" customFormat="1" ht="30" customHeight="1" x14ac:dyDescent="0.35">
      <c r="A16" s="35" t="s">
        <v>70</v>
      </c>
      <c r="B16" s="36" t="s">
        <v>73</v>
      </c>
      <c r="C16" s="50" t="s">
        <v>86</v>
      </c>
      <c r="D16" s="76" t="s">
        <v>71</v>
      </c>
      <c r="E16" s="79">
        <v>1</v>
      </c>
      <c r="F16" s="79">
        <v>10</v>
      </c>
      <c r="G16" s="79">
        <v>17</v>
      </c>
      <c r="H16" s="80">
        <v>46048</v>
      </c>
      <c r="I16" s="80">
        <v>46368</v>
      </c>
      <c r="J16" s="47">
        <v>5493839</v>
      </c>
      <c r="K16" s="77">
        <f>(J16*F16+(J16/30)*G16)*E16</f>
        <v>58051565</v>
      </c>
      <c r="L16" s="81"/>
      <c r="M16" s="81"/>
      <c r="N16" s="77">
        <f>(((L16*F16)+((L16/30)*G16)*E16))</f>
        <v>0</v>
      </c>
      <c r="O16" s="37"/>
      <c r="P16" s="53" t="s">
        <v>74</v>
      </c>
      <c r="Q16" s="38"/>
      <c r="R16" s="39"/>
    </row>
    <row r="17" spans="1:18" s="40" customFormat="1" ht="25.5" customHeight="1" x14ac:dyDescent="0.35">
      <c r="A17" s="35" t="s">
        <v>70</v>
      </c>
      <c r="B17" s="36" t="s">
        <v>73</v>
      </c>
      <c r="C17" s="50" t="s">
        <v>86</v>
      </c>
      <c r="D17" s="76" t="s">
        <v>71</v>
      </c>
      <c r="E17" s="79">
        <v>1</v>
      </c>
      <c r="F17" s="79">
        <v>10</v>
      </c>
      <c r="G17" s="79">
        <v>17</v>
      </c>
      <c r="H17" s="80">
        <v>46048</v>
      </c>
      <c r="I17" s="80">
        <v>46368</v>
      </c>
      <c r="J17" s="47">
        <v>5493839</v>
      </c>
      <c r="K17" s="77">
        <f t="shared" ref="K17:K26" si="0">(J17*F17+(J17/30)*G17)*E17</f>
        <v>58051565</v>
      </c>
      <c r="L17" s="81"/>
      <c r="M17" s="81"/>
      <c r="N17" s="77"/>
      <c r="O17" s="37"/>
      <c r="P17" s="53" t="s">
        <v>74</v>
      </c>
      <c r="Q17" s="38"/>
      <c r="R17" s="39"/>
    </row>
    <row r="18" spans="1:18" s="40" customFormat="1" ht="29.5" customHeight="1" x14ac:dyDescent="0.35">
      <c r="A18" s="35" t="s">
        <v>70</v>
      </c>
      <c r="B18" s="36" t="s">
        <v>73</v>
      </c>
      <c r="C18" s="50" t="s">
        <v>86</v>
      </c>
      <c r="D18" s="76" t="s">
        <v>71</v>
      </c>
      <c r="E18" s="79">
        <v>1</v>
      </c>
      <c r="F18" s="79">
        <v>10</v>
      </c>
      <c r="G18" s="79">
        <v>17</v>
      </c>
      <c r="H18" s="80">
        <v>46048</v>
      </c>
      <c r="I18" s="80">
        <v>46368</v>
      </c>
      <c r="J18" s="47">
        <v>5493839</v>
      </c>
      <c r="K18" s="77">
        <f t="shared" ref="K18" si="1">(J18*F18+(J18/30)*G18)*E18</f>
        <v>58051565</v>
      </c>
      <c r="L18" s="81"/>
      <c r="M18" s="81"/>
      <c r="N18" s="77">
        <f t="shared" ref="N18:N36" si="2">(((L18*F18)+((L18/30)*G18)*E18))</f>
        <v>0</v>
      </c>
      <c r="O18" s="37"/>
      <c r="P18" s="53" t="s">
        <v>74</v>
      </c>
      <c r="Q18" s="38"/>
      <c r="R18" s="39"/>
    </row>
    <row r="19" spans="1:18" s="40" customFormat="1" ht="28.5" customHeight="1" x14ac:dyDescent="0.35">
      <c r="A19" s="35" t="s">
        <v>70</v>
      </c>
      <c r="B19" s="36" t="s">
        <v>73</v>
      </c>
      <c r="C19" s="51" t="s">
        <v>85</v>
      </c>
      <c r="D19" s="76" t="s">
        <v>71</v>
      </c>
      <c r="E19" s="79">
        <v>1</v>
      </c>
      <c r="F19" s="79">
        <v>10</v>
      </c>
      <c r="G19" s="79">
        <v>17</v>
      </c>
      <c r="H19" s="80">
        <v>46048</v>
      </c>
      <c r="I19" s="80">
        <v>46368</v>
      </c>
      <c r="J19" s="47">
        <v>5493839</v>
      </c>
      <c r="K19" s="77">
        <f t="shared" si="0"/>
        <v>58051565</v>
      </c>
      <c r="L19" s="47"/>
      <c r="M19" s="47"/>
      <c r="N19" s="77">
        <f t="shared" si="2"/>
        <v>0</v>
      </c>
      <c r="O19" s="37"/>
      <c r="P19" s="53" t="s">
        <v>75</v>
      </c>
      <c r="Q19" s="38"/>
      <c r="R19" s="39"/>
    </row>
    <row r="20" spans="1:18" s="39" customFormat="1" ht="25" customHeight="1" x14ac:dyDescent="0.35">
      <c r="A20" s="35" t="s">
        <v>70</v>
      </c>
      <c r="B20" s="36" t="s">
        <v>73</v>
      </c>
      <c r="C20" s="51" t="s">
        <v>89</v>
      </c>
      <c r="D20" s="76" t="s">
        <v>71</v>
      </c>
      <c r="E20" s="79">
        <v>1</v>
      </c>
      <c r="F20" s="79">
        <v>10</v>
      </c>
      <c r="G20" s="79">
        <v>17</v>
      </c>
      <c r="H20" s="80">
        <v>46048</v>
      </c>
      <c r="I20" s="80">
        <v>46368</v>
      </c>
      <c r="J20" s="47">
        <v>5493839</v>
      </c>
      <c r="K20" s="77">
        <f t="shared" si="0"/>
        <v>58051565</v>
      </c>
      <c r="L20" s="82"/>
      <c r="M20" s="82"/>
      <c r="N20" s="77">
        <f t="shared" si="2"/>
        <v>0</v>
      </c>
      <c r="O20" s="37"/>
      <c r="P20" s="53" t="s">
        <v>102</v>
      </c>
      <c r="Q20" s="38"/>
    </row>
    <row r="21" spans="1:18" s="40" customFormat="1" ht="25" customHeight="1" x14ac:dyDescent="0.35">
      <c r="A21" s="35" t="s">
        <v>70</v>
      </c>
      <c r="B21" s="36" t="s">
        <v>73</v>
      </c>
      <c r="C21" s="51" t="s">
        <v>90</v>
      </c>
      <c r="D21" s="76" t="s">
        <v>71</v>
      </c>
      <c r="E21" s="79">
        <v>1</v>
      </c>
      <c r="F21" s="79">
        <v>10</v>
      </c>
      <c r="G21" s="79">
        <v>17</v>
      </c>
      <c r="H21" s="80">
        <v>46048</v>
      </c>
      <c r="I21" s="80">
        <v>46368</v>
      </c>
      <c r="J21" s="47"/>
      <c r="K21" s="77">
        <f t="shared" si="0"/>
        <v>0</v>
      </c>
      <c r="L21" s="47">
        <v>4028819</v>
      </c>
      <c r="M21" s="47"/>
      <c r="N21" s="77">
        <f t="shared" si="2"/>
        <v>42571187</v>
      </c>
      <c r="O21" s="37"/>
      <c r="P21" s="54" t="s">
        <v>103</v>
      </c>
      <c r="Q21" s="38"/>
      <c r="R21" s="39"/>
    </row>
    <row r="22" spans="1:18" s="40" customFormat="1" ht="25" customHeight="1" x14ac:dyDescent="0.35">
      <c r="A22" s="35" t="s">
        <v>70</v>
      </c>
      <c r="B22" s="36" t="s">
        <v>73</v>
      </c>
      <c r="C22" s="50" t="s">
        <v>91</v>
      </c>
      <c r="D22" s="76" t="s">
        <v>71</v>
      </c>
      <c r="E22" s="79">
        <v>1</v>
      </c>
      <c r="F22" s="79">
        <v>10</v>
      </c>
      <c r="G22" s="79">
        <v>17</v>
      </c>
      <c r="H22" s="80">
        <v>46048</v>
      </c>
      <c r="I22" s="80">
        <v>46368</v>
      </c>
      <c r="J22" s="47">
        <v>5493839</v>
      </c>
      <c r="K22" s="77">
        <f t="shared" si="0"/>
        <v>58051565</v>
      </c>
      <c r="L22" s="47"/>
      <c r="M22" s="47"/>
      <c r="N22" s="77">
        <f t="shared" si="2"/>
        <v>0</v>
      </c>
      <c r="O22" s="37"/>
      <c r="P22" s="53" t="s">
        <v>105</v>
      </c>
      <c r="Q22" s="38"/>
      <c r="R22" s="39"/>
    </row>
    <row r="23" spans="1:18" s="40" customFormat="1" ht="25" customHeight="1" x14ac:dyDescent="0.35">
      <c r="A23" s="35" t="s">
        <v>70</v>
      </c>
      <c r="B23" s="36" t="s">
        <v>73</v>
      </c>
      <c r="C23" s="50" t="s">
        <v>91</v>
      </c>
      <c r="D23" s="76" t="s">
        <v>71</v>
      </c>
      <c r="E23" s="79">
        <v>1</v>
      </c>
      <c r="F23" s="79">
        <v>10</v>
      </c>
      <c r="G23" s="79">
        <v>17</v>
      </c>
      <c r="H23" s="80">
        <v>46048</v>
      </c>
      <c r="I23" s="80">
        <v>46368</v>
      </c>
      <c r="J23" s="47">
        <v>5493839</v>
      </c>
      <c r="K23" s="77">
        <f t="shared" si="0"/>
        <v>58051565</v>
      </c>
      <c r="L23" s="47"/>
      <c r="M23" s="47"/>
      <c r="N23" s="77">
        <f t="shared" si="2"/>
        <v>0</v>
      </c>
      <c r="O23" s="37"/>
      <c r="P23" s="53" t="s">
        <v>105</v>
      </c>
      <c r="Q23" s="38"/>
      <c r="R23" s="39"/>
    </row>
    <row r="24" spans="1:18" s="40" customFormat="1" ht="25" customHeight="1" x14ac:dyDescent="0.35">
      <c r="A24" s="35" t="s">
        <v>70</v>
      </c>
      <c r="B24" s="36" t="s">
        <v>73</v>
      </c>
      <c r="C24" s="51" t="s">
        <v>88</v>
      </c>
      <c r="D24" s="76" t="s">
        <v>71</v>
      </c>
      <c r="E24" s="79">
        <v>1</v>
      </c>
      <c r="F24" s="79">
        <v>10</v>
      </c>
      <c r="G24" s="79">
        <v>17</v>
      </c>
      <c r="H24" s="80">
        <v>46048</v>
      </c>
      <c r="I24" s="80">
        <v>46368</v>
      </c>
      <c r="J24" s="47">
        <v>5493839</v>
      </c>
      <c r="K24" s="77">
        <f t="shared" si="0"/>
        <v>58051565</v>
      </c>
      <c r="L24" s="47"/>
      <c r="M24" s="47"/>
      <c r="N24" s="77">
        <f t="shared" si="2"/>
        <v>0</v>
      </c>
      <c r="O24" s="37"/>
      <c r="P24" s="55" t="s">
        <v>104</v>
      </c>
      <c r="Q24" s="38"/>
      <c r="R24" s="39"/>
    </row>
    <row r="25" spans="1:18" s="40" customFormat="1" ht="25" customHeight="1" x14ac:dyDescent="0.35">
      <c r="A25" s="35" t="s">
        <v>70</v>
      </c>
      <c r="B25" s="36" t="s">
        <v>73</v>
      </c>
      <c r="C25" s="51" t="s">
        <v>92</v>
      </c>
      <c r="D25" s="76" t="s">
        <v>71</v>
      </c>
      <c r="E25" s="79">
        <v>1</v>
      </c>
      <c r="F25" s="79">
        <v>10</v>
      </c>
      <c r="G25" s="79">
        <v>17</v>
      </c>
      <c r="H25" s="80">
        <v>46048</v>
      </c>
      <c r="I25" s="80">
        <v>46368</v>
      </c>
      <c r="J25" s="47">
        <v>5493839</v>
      </c>
      <c r="K25" s="77">
        <f t="shared" si="0"/>
        <v>58051565</v>
      </c>
      <c r="L25" s="82"/>
      <c r="M25" s="82"/>
      <c r="N25" s="77">
        <f t="shared" si="2"/>
        <v>0</v>
      </c>
      <c r="O25" s="37"/>
      <c r="P25" s="53" t="s">
        <v>106</v>
      </c>
      <c r="Q25" s="38"/>
      <c r="R25" s="39"/>
    </row>
    <row r="26" spans="1:18" s="40" customFormat="1" ht="25" customHeight="1" x14ac:dyDescent="0.35">
      <c r="A26" s="35" t="s">
        <v>70</v>
      </c>
      <c r="B26" s="36" t="s">
        <v>73</v>
      </c>
      <c r="C26" s="51" t="s">
        <v>92</v>
      </c>
      <c r="D26" s="76" t="s">
        <v>71</v>
      </c>
      <c r="E26" s="79">
        <v>1</v>
      </c>
      <c r="F26" s="79">
        <v>10</v>
      </c>
      <c r="G26" s="79">
        <v>17</v>
      </c>
      <c r="H26" s="80">
        <v>46048</v>
      </c>
      <c r="I26" s="80">
        <v>46368</v>
      </c>
      <c r="J26" s="47">
        <v>5493839</v>
      </c>
      <c r="K26" s="77">
        <f t="shared" si="0"/>
        <v>58051565</v>
      </c>
      <c r="L26" s="82"/>
      <c r="M26" s="82"/>
      <c r="N26" s="77">
        <f t="shared" si="2"/>
        <v>0</v>
      </c>
      <c r="O26" s="37"/>
      <c r="P26" s="53" t="s">
        <v>106</v>
      </c>
      <c r="Q26" s="52"/>
      <c r="R26" s="39"/>
    </row>
    <row r="27" spans="1:18" s="40" customFormat="1" ht="25" customHeight="1" x14ac:dyDescent="0.35">
      <c r="A27" s="35" t="s">
        <v>70</v>
      </c>
      <c r="B27" s="36" t="s">
        <v>73</v>
      </c>
      <c r="C27" s="69" t="s">
        <v>93</v>
      </c>
      <c r="D27" s="76" t="s">
        <v>71</v>
      </c>
      <c r="E27" s="79">
        <v>1</v>
      </c>
      <c r="F27" s="79">
        <v>10</v>
      </c>
      <c r="G27" s="79">
        <v>17</v>
      </c>
      <c r="H27" s="80">
        <v>46048</v>
      </c>
      <c r="I27" s="80">
        <v>46368</v>
      </c>
      <c r="J27" s="47">
        <v>5493839</v>
      </c>
      <c r="K27" s="77">
        <f t="shared" ref="K27:K31" si="3">(J27*F27+(J27/30)*G27)*E27</f>
        <v>58051565</v>
      </c>
      <c r="L27" s="47"/>
      <c r="M27" s="47"/>
      <c r="N27" s="77">
        <f t="shared" si="2"/>
        <v>0</v>
      </c>
      <c r="O27" s="37"/>
      <c r="P27" s="53" t="s">
        <v>107</v>
      </c>
      <c r="Q27" s="41"/>
      <c r="R27" s="39"/>
    </row>
    <row r="28" spans="1:18" s="39" customFormat="1" ht="25" customHeight="1" x14ac:dyDescent="0.35">
      <c r="A28" s="35" t="s">
        <v>70</v>
      </c>
      <c r="B28" s="36" t="s">
        <v>73</v>
      </c>
      <c r="C28" s="69" t="s">
        <v>120</v>
      </c>
      <c r="D28" s="76" t="s">
        <v>71</v>
      </c>
      <c r="E28" s="79">
        <v>1</v>
      </c>
      <c r="F28" s="79">
        <v>10</v>
      </c>
      <c r="G28" s="79">
        <v>17</v>
      </c>
      <c r="H28" s="80">
        <v>46048</v>
      </c>
      <c r="I28" s="80">
        <v>46368</v>
      </c>
      <c r="J28" s="47">
        <v>5493839</v>
      </c>
      <c r="K28" s="77">
        <f t="shared" si="3"/>
        <v>58051565</v>
      </c>
      <c r="L28" s="47"/>
      <c r="M28" s="47"/>
      <c r="N28" s="77">
        <f t="shared" si="2"/>
        <v>0</v>
      </c>
      <c r="O28" s="37"/>
      <c r="P28" s="53" t="s">
        <v>79</v>
      </c>
      <c r="Q28" s="42"/>
    </row>
    <row r="29" spans="1:18" s="40" customFormat="1" ht="25" customHeight="1" x14ac:dyDescent="0.35">
      <c r="A29" s="35" t="s">
        <v>70</v>
      </c>
      <c r="B29" s="36" t="s">
        <v>73</v>
      </c>
      <c r="C29" s="70" t="s">
        <v>96</v>
      </c>
      <c r="D29" s="76" t="s">
        <v>71</v>
      </c>
      <c r="E29" s="79">
        <v>1</v>
      </c>
      <c r="F29" s="79">
        <v>10</v>
      </c>
      <c r="G29" s="79">
        <v>17</v>
      </c>
      <c r="H29" s="80">
        <v>46048</v>
      </c>
      <c r="I29" s="80">
        <v>46368</v>
      </c>
      <c r="J29" s="47">
        <v>5493839</v>
      </c>
      <c r="K29" s="77">
        <f>(J29*F29+(J29/30)*G29)*E29</f>
        <v>58051565</v>
      </c>
      <c r="L29" s="47"/>
      <c r="M29" s="47"/>
      <c r="N29" s="77">
        <f t="shared" si="2"/>
        <v>0</v>
      </c>
      <c r="O29" s="37"/>
      <c r="P29" s="53" t="s">
        <v>108</v>
      </c>
      <c r="Q29" s="42"/>
      <c r="R29" s="39"/>
    </row>
    <row r="30" spans="1:18" s="40" customFormat="1" ht="25" customHeight="1" x14ac:dyDescent="0.35">
      <c r="A30" s="35" t="s">
        <v>70</v>
      </c>
      <c r="B30" s="36" t="s">
        <v>73</v>
      </c>
      <c r="C30" s="70" t="s">
        <v>96</v>
      </c>
      <c r="D30" s="76" t="s">
        <v>71</v>
      </c>
      <c r="E30" s="79">
        <v>1</v>
      </c>
      <c r="F30" s="79">
        <v>10</v>
      </c>
      <c r="G30" s="79">
        <v>17</v>
      </c>
      <c r="H30" s="80">
        <v>46048</v>
      </c>
      <c r="I30" s="80">
        <v>46368</v>
      </c>
      <c r="J30" s="47">
        <v>5493839</v>
      </c>
      <c r="K30" s="77">
        <f t="shared" si="3"/>
        <v>58051565</v>
      </c>
      <c r="L30" s="47"/>
      <c r="M30" s="47"/>
      <c r="N30" s="77">
        <f t="shared" si="2"/>
        <v>0</v>
      </c>
      <c r="O30" s="37"/>
      <c r="P30" s="53" t="s">
        <v>77</v>
      </c>
      <c r="Q30" s="42"/>
      <c r="R30" s="39"/>
    </row>
    <row r="31" spans="1:18" s="40" customFormat="1" ht="26" customHeight="1" x14ac:dyDescent="0.35">
      <c r="A31" s="35" t="s">
        <v>70</v>
      </c>
      <c r="B31" s="36" t="s">
        <v>73</v>
      </c>
      <c r="C31" s="70" t="s">
        <v>97</v>
      </c>
      <c r="D31" s="76" t="s">
        <v>71</v>
      </c>
      <c r="E31" s="79">
        <v>1</v>
      </c>
      <c r="F31" s="79">
        <v>10</v>
      </c>
      <c r="G31" s="79">
        <v>17</v>
      </c>
      <c r="H31" s="80">
        <v>46048</v>
      </c>
      <c r="I31" s="80">
        <v>46368</v>
      </c>
      <c r="J31" s="47">
        <v>5493839</v>
      </c>
      <c r="K31" s="77">
        <f t="shared" si="3"/>
        <v>58051565</v>
      </c>
      <c r="L31" s="47"/>
      <c r="M31" s="47"/>
      <c r="N31" s="77">
        <f t="shared" si="2"/>
        <v>0</v>
      </c>
      <c r="O31" s="37"/>
      <c r="P31" s="53" t="s">
        <v>82</v>
      </c>
      <c r="Q31" s="42"/>
      <c r="R31" s="45"/>
    </row>
    <row r="32" spans="1:18" s="46" customFormat="1" ht="25.5" customHeight="1" x14ac:dyDescent="0.35">
      <c r="A32" s="35" t="s">
        <v>70</v>
      </c>
      <c r="B32" s="36" t="s">
        <v>73</v>
      </c>
      <c r="C32" s="69" t="s">
        <v>87</v>
      </c>
      <c r="D32" s="76" t="s">
        <v>71</v>
      </c>
      <c r="E32" s="79">
        <v>1</v>
      </c>
      <c r="F32" s="79">
        <v>10</v>
      </c>
      <c r="G32" s="79">
        <v>17</v>
      </c>
      <c r="H32" s="80">
        <v>46048</v>
      </c>
      <c r="I32" s="80">
        <v>46368</v>
      </c>
      <c r="J32" s="47">
        <v>5493839</v>
      </c>
      <c r="K32" s="77">
        <f t="shared" ref="K32:K36" si="4">(J32*F32+(J32/30)*G32)*E32</f>
        <v>58051565</v>
      </c>
      <c r="L32" s="47"/>
      <c r="M32" s="47"/>
      <c r="N32" s="77">
        <f t="shared" si="2"/>
        <v>0</v>
      </c>
      <c r="O32" s="37"/>
      <c r="P32" s="56" t="s">
        <v>109</v>
      </c>
      <c r="Q32" s="42"/>
      <c r="R32" s="45"/>
    </row>
    <row r="33" spans="1:18" s="46" customFormat="1" ht="29" customHeight="1" x14ac:dyDescent="0.35">
      <c r="A33" s="35" t="s">
        <v>70</v>
      </c>
      <c r="B33" s="36" t="s">
        <v>73</v>
      </c>
      <c r="C33" s="69" t="s">
        <v>99</v>
      </c>
      <c r="D33" s="76" t="s">
        <v>71</v>
      </c>
      <c r="E33" s="79">
        <v>1</v>
      </c>
      <c r="F33" s="79">
        <v>10</v>
      </c>
      <c r="G33" s="79">
        <v>17</v>
      </c>
      <c r="H33" s="80">
        <v>46048</v>
      </c>
      <c r="I33" s="80">
        <v>46368</v>
      </c>
      <c r="J33" s="47">
        <v>5493839</v>
      </c>
      <c r="K33" s="77">
        <f t="shared" si="4"/>
        <v>58051565</v>
      </c>
      <c r="L33" s="47"/>
      <c r="M33" s="47"/>
      <c r="N33" s="77">
        <f t="shared" si="2"/>
        <v>0</v>
      </c>
      <c r="O33" s="37"/>
      <c r="P33" s="49" t="s">
        <v>110</v>
      </c>
      <c r="Q33" s="42"/>
      <c r="R33" s="45"/>
    </row>
    <row r="34" spans="1:18" s="46" customFormat="1" ht="31.5" customHeight="1" x14ac:dyDescent="0.35">
      <c r="A34" s="35" t="s">
        <v>70</v>
      </c>
      <c r="B34" s="36" t="s">
        <v>73</v>
      </c>
      <c r="C34" s="50" t="s">
        <v>121</v>
      </c>
      <c r="D34" s="76" t="s">
        <v>71</v>
      </c>
      <c r="E34" s="79">
        <v>1</v>
      </c>
      <c r="F34" s="79">
        <v>10</v>
      </c>
      <c r="G34" s="79">
        <v>17</v>
      </c>
      <c r="H34" s="80">
        <v>46048</v>
      </c>
      <c r="I34" s="80">
        <v>46368</v>
      </c>
      <c r="J34" s="47">
        <v>5493839</v>
      </c>
      <c r="K34" s="77">
        <f t="shared" si="4"/>
        <v>58051565</v>
      </c>
      <c r="L34" s="47"/>
      <c r="M34" s="47"/>
      <c r="N34" s="77">
        <f t="shared" si="2"/>
        <v>0</v>
      </c>
      <c r="O34" s="37"/>
      <c r="P34" s="53" t="s">
        <v>105</v>
      </c>
      <c r="Q34" s="42"/>
      <c r="R34" s="45"/>
    </row>
    <row r="35" spans="1:18" s="46" customFormat="1" ht="31" customHeight="1" x14ac:dyDescent="0.35">
      <c r="A35" s="35" t="s">
        <v>70</v>
      </c>
      <c r="B35" s="36" t="s">
        <v>73</v>
      </c>
      <c r="C35" s="69" t="s">
        <v>100</v>
      </c>
      <c r="D35" s="76" t="s">
        <v>71</v>
      </c>
      <c r="E35" s="79">
        <v>1</v>
      </c>
      <c r="F35" s="79">
        <v>10</v>
      </c>
      <c r="G35" s="79">
        <v>17</v>
      </c>
      <c r="H35" s="80">
        <v>46048</v>
      </c>
      <c r="I35" s="80">
        <v>46368</v>
      </c>
      <c r="J35" s="47">
        <v>5493839</v>
      </c>
      <c r="K35" s="77">
        <f t="shared" si="4"/>
        <v>58051565</v>
      </c>
      <c r="L35" s="47"/>
      <c r="M35" s="47"/>
      <c r="N35" s="77">
        <f t="shared" si="2"/>
        <v>0</v>
      </c>
      <c r="O35" s="37"/>
      <c r="P35" s="48" t="s">
        <v>111</v>
      </c>
      <c r="Q35" s="42"/>
      <c r="R35" s="45"/>
    </row>
    <row r="36" spans="1:18" s="46" customFormat="1" ht="28.5" customHeight="1" x14ac:dyDescent="0.35">
      <c r="A36" s="35" t="s">
        <v>70</v>
      </c>
      <c r="B36" s="36" t="s">
        <v>73</v>
      </c>
      <c r="C36" s="70" t="s">
        <v>101</v>
      </c>
      <c r="D36" s="76" t="s">
        <v>71</v>
      </c>
      <c r="E36" s="79">
        <v>1</v>
      </c>
      <c r="F36" s="79">
        <v>10</v>
      </c>
      <c r="G36" s="79">
        <v>17</v>
      </c>
      <c r="H36" s="80">
        <v>46048</v>
      </c>
      <c r="I36" s="80">
        <v>46368</v>
      </c>
      <c r="J36" s="47"/>
      <c r="K36" s="77">
        <f t="shared" si="4"/>
        <v>0</v>
      </c>
      <c r="L36" s="47">
        <v>4028819</v>
      </c>
      <c r="M36" s="47"/>
      <c r="N36" s="77">
        <f t="shared" si="2"/>
        <v>42571187</v>
      </c>
      <c r="O36" s="37"/>
      <c r="P36" s="48" t="s">
        <v>112</v>
      </c>
      <c r="Q36" s="42"/>
      <c r="R36" s="45"/>
    </row>
    <row r="37" spans="1:18" s="40" customFormat="1" ht="29" customHeight="1" x14ac:dyDescent="0.35">
      <c r="A37" s="35" t="s">
        <v>70</v>
      </c>
      <c r="B37" s="36" t="s">
        <v>80</v>
      </c>
      <c r="C37" s="69" t="s">
        <v>95</v>
      </c>
      <c r="D37" s="76" t="s">
        <v>71</v>
      </c>
      <c r="E37" s="79">
        <v>1</v>
      </c>
      <c r="F37" s="88">
        <v>4</v>
      </c>
      <c r="G37" s="88">
        <v>10</v>
      </c>
      <c r="H37" s="87">
        <v>46237</v>
      </c>
      <c r="I37" s="87">
        <v>46368</v>
      </c>
      <c r="J37" s="47">
        <v>0</v>
      </c>
      <c r="K37" s="77">
        <f>(J37*F37+(J37/30)*G37)*E37</f>
        <v>0</v>
      </c>
      <c r="L37" s="47">
        <v>4028819</v>
      </c>
      <c r="M37" s="47"/>
      <c r="N37" s="77">
        <f t="shared" ref="N37:N42" si="5">(((L37*F37)+((L37/30)*G37)*E37))</f>
        <v>17458216</v>
      </c>
      <c r="O37" s="37"/>
      <c r="P37" s="53" t="s">
        <v>81</v>
      </c>
      <c r="Q37" s="42"/>
      <c r="R37" s="44"/>
    </row>
    <row r="38" spans="1:18" s="46" customFormat="1" ht="29.5" customHeight="1" x14ac:dyDescent="0.35">
      <c r="A38" s="35" t="s">
        <v>70</v>
      </c>
      <c r="B38" s="36" t="s">
        <v>80</v>
      </c>
      <c r="C38" s="70" t="s">
        <v>98</v>
      </c>
      <c r="D38" s="76" t="s">
        <v>71</v>
      </c>
      <c r="E38" s="79">
        <v>1</v>
      </c>
      <c r="F38" s="79">
        <v>6</v>
      </c>
      <c r="G38" s="79">
        <v>27</v>
      </c>
      <c r="H38" s="80">
        <v>46146</v>
      </c>
      <c r="I38" s="80">
        <v>46356</v>
      </c>
      <c r="J38" s="47"/>
      <c r="K38" s="77"/>
      <c r="L38" s="47">
        <v>4028819</v>
      </c>
      <c r="M38" s="47"/>
      <c r="N38" s="77">
        <f t="shared" si="5"/>
        <v>27798851</v>
      </c>
      <c r="O38" s="37"/>
      <c r="P38" s="56" t="s">
        <v>84</v>
      </c>
      <c r="Q38" s="42"/>
      <c r="R38" s="45"/>
    </row>
    <row r="39" spans="1:18" s="46" customFormat="1" ht="28.5" customHeight="1" x14ac:dyDescent="0.35">
      <c r="A39" s="35" t="s">
        <v>70</v>
      </c>
      <c r="B39" s="36" t="s">
        <v>73</v>
      </c>
      <c r="C39" s="70" t="s">
        <v>96</v>
      </c>
      <c r="D39" s="76" t="s">
        <v>71</v>
      </c>
      <c r="E39" s="79">
        <v>1</v>
      </c>
      <c r="F39" s="79">
        <v>10</v>
      </c>
      <c r="G39" s="79">
        <v>17</v>
      </c>
      <c r="H39" s="80">
        <v>46048</v>
      </c>
      <c r="I39" s="80">
        <v>46368</v>
      </c>
      <c r="J39" s="47">
        <v>5493839</v>
      </c>
      <c r="K39" s="77">
        <f t="shared" ref="K39:K42" si="6">(J39*F39+(J39/30)*G39)*E39</f>
        <v>58051565</v>
      </c>
      <c r="L39" s="47"/>
      <c r="M39" s="47"/>
      <c r="N39" s="77">
        <f t="shared" si="5"/>
        <v>0</v>
      </c>
      <c r="O39" s="37"/>
      <c r="P39" s="49" t="s">
        <v>118</v>
      </c>
      <c r="Q39" s="42"/>
      <c r="R39" s="45"/>
    </row>
    <row r="40" spans="1:18" s="46" customFormat="1" ht="31" customHeight="1" x14ac:dyDescent="0.35">
      <c r="A40" s="35" t="s">
        <v>70</v>
      </c>
      <c r="B40" s="36" t="s">
        <v>73</v>
      </c>
      <c r="C40" s="51" t="s">
        <v>114</v>
      </c>
      <c r="D40" s="76" t="s">
        <v>71</v>
      </c>
      <c r="E40" s="79">
        <v>1</v>
      </c>
      <c r="F40" s="79">
        <v>9</v>
      </c>
      <c r="G40" s="79">
        <v>27</v>
      </c>
      <c r="H40" s="80">
        <v>46055</v>
      </c>
      <c r="I40" s="80">
        <v>46356</v>
      </c>
      <c r="J40" s="47">
        <v>5493839</v>
      </c>
      <c r="K40" s="77">
        <f t="shared" si="6"/>
        <v>54389006</v>
      </c>
      <c r="L40" s="47"/>
      <c r="M40" s="47"/>
      <c r="N40" s="77">
        <f t="shared" si="5"/>
        <v>0</v>
      </c>
      <c r="O40" s="37"/>
      <c r="P40" s="48" t="s">
        <v>117</v>
      </c>
      <c r="Q40" s="42"/>
      <c r="R40" s="45"/>
    </row>
    <row r="41" spans="1:18" s="40" customFormat="1" ht="31.5" customHeight="1" x14ac:dyDescent="0.35">
      <c r="A41" s="35" t="s">
        <v>70</v>
      </c>
      <c r="B41" s="36" t="s">
        <v>73</v>
      </c>
      <c r="C41" s="70" t="s">
        <v>94</v>
      </c>
      <c r="D41" s="76" t="s">
        <v>71</v>
      </c>
      <c r="E41" s="79">
        <v>1</v>
      </c>
      <c r="F41" s="79">
        <v>10</v>
      </c>
      <c r="G41" s="79">
        <v>17</v>
      </c>
      <c r="H41" s="80">
        <v>46048</v>
      </c>
      <c r="I41" s="80">
        <v>46368</v>
      </c>
      <c r="J41" s="47">
        <v>5493839</v>
      </c>
      <c r="K41" s="77">
        <f t="shared" si="6"/>
        <v>58051565</v>
      </c>
      <c r="L41" s="47"/>
      <c r="M41" s="47"/>
      <c r="N41" s="77">
        <f t="shared" si="5"/>
        <v>0</v>
      </c>
      <c r="O41" s="37"/>
      <c r="P41" s="53" t="s">
        <v>78</v>
      </c>
      <c r="Q41" s="42"/>
      <c r="R41" s="43"/>
    </row>
    <row r="42" spans="1:18" s="40" customFormat="1" ht="30.5" customHeight="1" x14ac:dyDescent="0.35">
      <c r="A42" s="35" t="s">
        <v>70</v>
      </c>
      <c r="B42" s="36" t="s">
        <v>73</v>
      </c>
      <c r="C42" s="70" t="s">
        <v>122</v>
      </c>
      <c r="D42" s="76" t="s">
        <v>71</v>
      </c>
      <c r="E42" s="79">
        <v>1</v>
      </c>
      <c r="F42" s="79">
        <v>10</v>
      </c>
      <c r="G42" s="79">
        <v>17</v>
      </c>
      <c r="H42" s="80">
        <v>46048</v>
      </c>
      <c r="I42" s="80">
        <v>46368</v>
      </c>
      <c r="J42" s="47">
        <v>5493839</v>
      </c>
      <c r="K42" s="78">
        <f t="shared" si="6"/>
        <v>58051565</v>
      </c>
      <c r="L42" s="47"/>
      <c r="M42" s="47"/>
      <c r="N42" s="78">
        <f t="shared" si="5"/>
        <v>0</v>
      </c>
      <c r="O42" s="37"/>
      <c r="P42" s="67" t="s">
        <v>123</v>
      </c>
      <c r="Q42" s="42"/>
      <c r="R42" s="39"/>
    </row>
    <row r="43" spans="1:18" s="40" customFormat="1" ht="25" customHeight="1" x14ac:dyDescent="0.35">
      <c r="A43" s="35" t="s">
        <v>70</v>
      </c>
      <c r="B43" s="36" t="s">
        <v>73</v>
      </c>
      <c r="C43" s="74" t="s">
        <v>115</v>
      </c>
      <c r="D43" s="76" t="s">
        <v>71</v>
      </c>
      <c r="E43" s="79">
        <v>1</v>
      </c>
      <c r="F43" s="79">
        <v>9</v>
      </c>
      <c r="G43" s="79">
        <v>27</v>
      </c>
      <c r="H43" s="80">
        <v>46055</v>
      </c>
      <c r="I43" s="80">
        <v>46356</v>
      </c>
      <c r="J43" s="47">
        <v>5493839</v>
      </c>
      <c r="K43" s="78">
        <f t="shared" ref="K43" si="7">(J43*F43+(J43/30)*G43)*E43</f>
        <v>54389006</v>
      </c>
      <c r="L43" s="47"/>
      <c r="M43" s="47"/>
      <c r="N43" s="78">
        <f t="shared" ref="N43" si="8">(((L43*F43)+((L43/30)*G43)*E43))</f>
        <v>0</v>
      </c>
      <c r="O43" s="37"/>
      <c r="P43" s="75" t="s">
        <v>83</v>
      </c>
      <c r="Q43" s="42"/>
      <c r="R43" s="39"/>
    </row>
    <row r="44" spans="1:18" s="40" customFormat="1" ht="25" customHeight="1" x14ac:dyDescent="0.35">
      <c r="A44" s="35" t="s">
        <v>70</v>
      </c>
      <c r="B44" s="36" t="s">
        <v>73</v>
      </c>
      <c r="C44" s="74" t="s">
        <v>116</v>
      </c>
      <c r="D44" s="76" t="s">
        <v>71</v>
      </c>
      <c r="E44" s="79">
        <v>1</v>
      </c>
      <c r="F44" s="79">
        <v>9</v>
      </c>
      <c r="G44" s="79">
        <v>27</v>
      </c>
      <c r="H44" s="80">
        <v>46055</v>
      </c>
      <c r="I44" s="80">
        <v>46356</v>
      </c>
      <c r="J44" s="47">
        <v>5493839</v>
      </c>
      <c r="K44" s="78">
        <f t="shared" ref="K44" si="9">(J44*F44+(J44/30)*G44)*E44</f>
        <v>54389006</v>
      </c>
      <c r="L44" s="47"/>
      <c r="M44" s="47"/>
      <c r="N44" s="78">
        <f t="shared" ref="N44" si="10">(((L44*F44)+((L44/30)*G44)*E44))</f>
        <v>0</v>
      </c>
      <c r="O44" s="37"/>
      <c r="P44" s="75" t="s">
        <v>83</v>
      </c>
      <c r="Q44" s="42"/>
      <c r="R44" s="39"/>
    </row>
    <row r="45" spans="1:18" s="40" customFormat="1" ht="25" customHeight="1" thickBot="1" x14ac:dyDescent="0.4">
      <c r="A45" s="35" t="s">
        <v>70</v>
      </c>
      <c r="B45" s="36" t="s">
        <v>73</v>
      </c>
      <c r="C45" s="74" t="s">
        <v>116</v>
      </c>
      <c r="D45" s="76" t="s">
        <v>71</v>
      </c>
      <c r="E45" s="79">
        <v>1</v>
      </c>
      <c r="F45" s="79">
        <v>9</v>
      </c>
      <c r="G45" s="79">
        <v>27</v>
      </c>
      <c r="H45" s="80">
        <v>46055</v>
      </c>
      <c r="I45" s="80">
        <v>46356</v>
      </c>
      <c r="J45" s="47">
        <v>2746919</v>
      </c>
      <c r="K45" s="78">
        <f t="shared" ref="K45" si="11">(J45*F45+(J45/30)*G45)*E45</f>
        <v>27194498</v>
      </c>
      <c r="L45" s="47"/>
      <c r="M45" s="47"/>
      <c r="N45" s="78">
        <f t="shared" ref="N45" si="12">(((L45*F45)+((L45/30)*G45)*E45))</f>
        <v>0</v>
      </c>
      <c r="O45" s="37"/>
      <c r="P45" s="75" t="s">
        <v>83</v>
      </c>
      <c r="Q45" s="42"/>
      <c r="R45" s="39"/>
    </row>
    <row r="46" spans="1:18" s="40" customFormat="1" ht="25" customHeight="1" thickBot="1" x14ac:dyDescent="0.4">
      <c r="A46" s="57"/>
      <c r="B46" s="58"/>
      <c r="C46" s="59"/>
      <c r="D46" s="83"/>
      <c r="E46" s="84"/>
      <c r="F46" s="84"/>
      <c r="G46" s="84"/>
      <c r="H46" s="85"/>
      <c r="I46" s="85"/>
      <c r="J46" s="61"/>
      <c r="K46" s="86">
        <f>SUM(K16:K45)</f>
        <v>1467495946</v>
      </c>
      <c r="L46" s="61"/>
      <c r="M46" s="61"/>
      <c r="N46" s="86">
        <f>SUM(N16:N45)</f>
        <v>130399441</v>
      </c>
      <c r="O46" s="65"/>
      <c r="P46" s="68"/>
      <c r="Q46" s="42"/>
      <c r="R46" s="39"/>
    </row>
    <row r="47" spans="1:18" s="40" customFormat="1" ht="25" customHeight="1" thickBot="1" x14ac:dyDescent="0.4">
      <c r="A47" s="57"/>
      <c r="B47" s="58"/>
      <c r="C47" s="59"/>
      <c r="D47" s="58"/>
      <c r="E47" s="45"/>
      <c r="F47" s="45"/>
      <c r="G47" s="45"/>
      <c r="H47" s="60"/>
      <c r="I47" s="60"/>
      <c r="J47" s="61"/>
      <c r="K47" s="62"/>
      <c r="L47" s="63"/>
      <c r="M47" s="63"/>
      <c r="N47" s="64"/>
      <c r="O47" s="65"/>
      <c r="P47" s="66"/>
      <c r="Q47" s="42"/>
      <c r="R47" s="39"/>
    </row>
    <row r="48" spans="1:18" ht="22.5" customHeight="1" thickBot="1" x14ac:dyDescent="0.35">
      <c r="C48" s="71"/>
      <c r="D48" s="72"/>
      <c r="N48" s="89">
        <f>K46+N46</f>
        <v>1597895387</v>
      </c>
    </row>
    <row r="49" spans="5:14" ht="21" hidden="1" customHeight="1" thickBot="1" x14ac:dyDescent="0.35">
      <c r="N49" s="73">
        <v>2081616413</v>
      </c>
    </row>
    <row r="50" spans="5:14" ht="21" hidden="1" customHeight="1" thickBot="1" x14ac:dyDescent="0.35">
      <c r="N50" s="73"/>
    </row>
    <row r="51" spans="5:14" ht="21" hidden="1" customHeight="1" thickBot="1" x14ac:dyDescent="0.35">
      <c r="N51" s="73">
        <f>N49-N48</f>
        <v>483721026</v>
      </c>
    </row>
    <row r="52" spans="5:14" ht="36" customHeight="1" x14ac:dyDescent="0.3">
      <c r="E52" s="90" t="s">
        <v>125</v>
      </c>
      <c r="F52" s="90"/>
      <c r="G52" s="90"/>
      <c r="H52" s="90"/>
      <c r="I52" s="90"/>
      <c r="J52" s="90"/>
    </row>
    <row r="53" spans="5:14" ht="14" x14ac:dyDescent="0.3">
      <c r="E53" s="91" t="s">
        <v>126</v>
      </c>
      <c r="F53" s="91"/>
      <c r="G53" s="91"/>
      <c r="H53" s="91"/>
      <c r="I53" s="91"/>
      <c r="J53" s="91"/>
    </row>
  </sheetData>
  <autoFilter ref="A15:R46" xr:uid="{00000000-0009-0000-0000-000001000000}">
    <filterColumn colId="9" showButton="0"/>
    <filterColumn colId="11" showButton="0"/>
    <filterColumn colId="12" showButton="0"/>
  </autoFilter>
  <mergeCells count="30">
    <mergeCell ref="B13:B15"/>
    <mergeCell ref="C13:C15"/>
    <mergeCell ref="D13:D15"/>
    <mergeCell ref="E13:E15"/>
    <mergeCell ref="P13:P14"/>
    <mergeCell ref="H14:H15"/>
    <mergeCell ref="I14:I15"/>
    <mergeCell ref="J15:K15"/>
    <mergeCell ref="L15:N15"/>
    <mergeCell ref="H13:I13"/>
    <mergeCell ref="J13:J14"/>
    <mergeCell ref="K13:K14"/>
    <mergeCell ref="L13:L14"/>
    <mergeCell ref="N13:N14"/>
    <mergeCell ref="E52:J52"/>
    <mergeCell ref="E53:J53"/>
    <mergeCell ref="A8:J8"/>
    <mergeCell ref="A1:O2"/>
    <mergeCell ref="A3:P3"/>
    <mergeCell ref="A4:P4"/>
    <mergeCell ref="A5:P5"/>
    <mergeCell ref="A6:P6"/>
    <mergeCell ref="F13:G14"/>
    <mergeCell ref="A9:C9"/>
    <mergeCell ref="A10:C10"/>
    <mergeCell ref="J10:P10"/>
    <mergeCell ref="B11:C11"/>
    <mergeCell ref="K11:P11"/>
    <mergeCell ref="A12:C12"/>
    <mergeCell ref="A13:A15"/>
  </mergeCells>
  <conditionalFormatting sqref="C43">
    <cfRule type="duplicateValues" dxfId="3" priority="1"/>
    <cfRule type="duplicateValues" dxfId="2" priority="2"/>
    <cfRule type="duplicateValues" dxfId="1" priority="3"/>
    <cfRule type="duplicateValues" dxfId="0" priority="4"/>
  </conditionalFormatting>
  <pageMargins left="0.7" right="0.7" top="0.75" bottom="0.75" header="0.3" footer="0.3"/>
  <pageSetup paperSize="14" scale="3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Q37"/>
  <sheetViews>
    <sheetView showGridLines="0" workbookViewId="0">
      <selection activeCell="B18" sqref="B18:K18"/>
    </sheetView>
  </sheetViews>
  <sheetFormatPr baseColWidth="10" defaultColWidth="11.453125" defaultRowHeight="15.5" x14ac:dyDescent="0.35"/>
  <cols>
    <col min="1" max="1" width="5.54296875" style="1" customWidth="1"/>
    <col min="2" max="2" width="29" style="1" customWidth="1"/>
    <col min="3" max="3" width="16.54296875" style="1" customWidth="1"/>
    <col min="4" max="4" width="19.26953125" style="1" customWidth="1"/>
    <col min="5" max="6" width="11.453125" style="1"/>
    <col min="7" max="7" width="6.453125" style="1" customWidth="1"/>
    <col min="8" max="8" width="9.54296875" style="1" customWidth="1"/>
    <col min="9" max="9" width="9.453125" style="1" customWidth="1"/>
    <col min="10" max="10" width="12.453125" style="1" customWidth="1"/>
    <col min="11" max="16384" width="11.453125" style="1"/>
  </cols>
  <sheetData>
    <row r="1" spans="2:17" ht="10.5" customHeight="1" x14ac:dyDescent="0.35"/>
    <row r="2" spans="2:17" ht="59.25" customHeight="1" x14ac:dyDescent="0.35">
      <c r="B2" s="114"/>
      <c r="C2" s="114"/>
      <c r="D2" s="114"/>
      <c r="E2" s="114"/>
      <c r="F2" s="114"/>
      <c r="G2" s="114"/>
      <c r="H2" s="114"/>
      <c r="I2" s="114"/>
      <c r="J2" s="114"/>
      <c r="K2" s="114"/>
      <c r="L2" s="2"/>
      <c r="M2" s="2"/>
      <c r="N2" s="2"/>
      <c r="O2" s="2"/>
      <c r="P2" s="2"/>
    </row>
    <row r="3" spans="2:17" ht="40.5" customHeight="1" x14ac:dyDescent="0.35">
      <c r="B3" s="114"/>
      <c r="C3" s="114"/>
      <c r="D3" s="114"/>
      <c r="E3" s="114"/>
      <c r="F3" s="114"/>
      <c r="G3" s="114"/>
      <c r="H3" s="114"/>
      <c r="I3" s="114"/>
      <c r="J3" s="114"/>
      <c r="K3" s="114"/>
      <c r="L3" s="2"/>
      <c r="M3" s="2"/>
      <c r="N3" s="2"/>
      <c r="O3" s="2"/>
      <c r="P3" s="2"/>
    </row>
    <row r="4" spans="2:17" ht="25.5" customHeight="1" x14ac:dyDescent="0.35">
      <c r="B4" s="115" t="s">
        <v>33</v>
      </c>
      <c r="C4" s="115"/>
      <c r="D4" s="115"/>
      <c r="E4" s="115"/>
      <c r="F4" s="115"/>
      <c r="G4" s="115"/>
      <c r="H4" s="115"/>
      <c r="I4" s="115"/>
      <c r="J4" s="115"/>
      <c r="K4" s="3" t="s">
        <v>20</v>
      </c>
      <c r="L4" s="2"/>
      <c r="M4" s="2"/>
      <c r="N4" s="2"/>
      <c r="O4" s="2"/>
      <c r="P4" s="2"/>
    </row>
    <row r="5" spans="2:17" s="4" customFormat="1" ht="30" customHeight="1" x14ac:dyDescent="0.25">
      <c r="B5" s="115"/>
      <c r="C5" s="115"/>
      <c r="D5" s="115"/>
      <c r="E5" s="115"/>
      <c r="F5" s="115"/>
      <c r="G5" s="115"/>
      <c r="H5" s="115"/>
      <c r="I5" s="115"/>
      <c r="J5" s="115"/>
      <c r="K5" s="13" t="s">
        <v>68</v>
      </c>
      <c r="M5" s="5"/>
      <c r="N5" s="5"/>
      <c r="O5" s="5"/>
      <c r="P5" s="5"/>
      <c r="Q5" s="5"/>
    </row>
    <row r="6" spans="2:17" ht="23.25" customHeight="1" x14ac:dyDescent="0.35">
      <c r="B6" s="115" t="s">
        <v>23</v>
      </c>
      <c r="C6" s="115"/>
      <c r="D6" s="115"/>
      <c r="E6" s="115"/>
      <c r="F6" s="115"/>
      <c r="G6" s="115"/>
      <c r="H6" s="115"/>
      <c r="I6" s="115"/>
      <c r="J6" s="115"/>
      <c r="K6" s="115"/>
    </row>
    <row r="7" spans="2:17" ht="18" x14ac:dyDescent="0.35">
      <c r="B7" s="115" t="s">
        <v>24</v>
      </c>
      <c r="C7" s="115"/>
      <c r="D7" s="115"/>
      <c r="E7" s="115"/>
      <c r="F7" s="115"/>
      <c r="G7" s="115"/>
      <c r="H7" s="115"/>
      <c r="I7" s="115"/>
      <c r="J7" s="115"/>
      <c r="K7" s="115"/>
    </row>
    <row r="8" spans="2:17" ht="18" x14ac:dyDescent="0.4">
      <c r="B8" s="116" t="s">
        <v>25</v>
      </c>
      <c r="C8" s="116"/>
      <c r="D8" s="116"/>
      <c r="E8" s="116"/>
      <c r="F8" s="116"/>
      <c r="G8" s="116"/>
      <c r="H8" s="116"/>
      <c r="I8" s="116"/>
      <c r="J8" s="116"/>
      <c r="K8" s="116"/>
    </row>
    <row r="9" spans="2:17" x14ac:dyDescent="0.35">
      <c r="B9" s="113" t="s">
        <v>66</v>
      </c>
      <c r="C9" s="113"/>
      <c r="D9" s="113"/>
      <c r="E9" s="113"/>
      <c r="F9" s="113"/>
      <c r="G9" s="113"/>
      <c r="H9" s="113"/>
      <c r="I9" s="113"/>
      <c r="J9" s="113"/>
      <c r="K9" s="113"/>
    </row>
    <row r="10" spans="2:17" x14ac:dyDescent="0.35">
      <c r="B10" s="113" t="s">
        <v>26</v>
      </c>
      <c r="C10" s="113"/>
      <c r="D10" s="113"/>
      <c r="E10" s="113"/>
      <c r="F10" s="113"/>
      <c r="G10" s="113"/>
      <c r="H10" s="113"/>
      <c r="I10" s="113"/>
      <c r="J10" s="113"/>
      <c r="K10" s="113"/>
    </row>
    <row r="11" spans="2:17" x14ac:dyDescent="0.35">
      <c r="B11" s="117" t="s">
        <v>62</v>
      </c>
      <c r="C11" s="117"/>
      <c r="D11" s="117"/>
      <c r="E11" s="117"/>
      <c r="F11" s="117"/>
      <c r="G11" s="117"/>
      <c r="H11" s="117"/>
      <c r="I11" s="117"/>
      <c r="J11" s="117"/>
      <c r="K11" s="117"/>
    </row>
    <row r="12" spans="2:17" x14ac:dyDescent="0.35">
      <c r="B12" s="113" t="s">
        <v>63</v>
      </c>
      <c r="C12" s="113"/>
      <c r="D12" s="113"/>
      <c r="E12" s="113"/>
      <c r="F12" s="113"/>
      <c r="G12" s="113"/>
      <c r="H12" s="113"/>
      <c r="I12" s="113"/>
      <c r="J12" s="113"/>
      <c r="K12" s="113"/>
    </row>
    <row r="13" spans="2:17" x14ac:dyDescent="0.35">
      <c r="B13" s="113" t="s">
        <v>64</v>
      </c>
      <c r="C13" s="113"/>
      <c r="D13" s="113"/>
      <c r="E13" s="113"/>
      <c r="F13" s="113"/>
      <c r="G13" s="113"/>
      <c r="H13" s="113"/>
      <c r="I13" s="113"/>
      <c r="J13" s="113"/>
      <c r="K13" s="113"/>
    </row>
    <row r="14" spans="2:17" x14ac:dyDescent="0.35">
      <c r="B14" s="113" t="s">
        <v>27</v>
      </c>
      <c r="C14" s="113"/>
      <c r="D14" s="113"/>
      <c r="E14" s="113"/>
      <c r="F14" s="113"/>
      <c r="G14" s="113"/>
      <c r="H14" s="113"/>
      <c r="I14" s="113"/>
      <c r="J14" s="113"/>
      <c r="K14" s="113"/>
    </row>
    <row r="15" spans="2:17" x14ac:dyDescent="0.35">
      <c r="B15" s="113" t="s">
        <v>65</v>
      </c>
      <c r="C15" s="113"/>
      <c r="D15" s="113"/>
      <c r="E15" s="113"/>
      <c r="F15" s="113"/>
      <c r="G15" s="113"/>
      <c r="H15" s="113"/>
      <c r="I15" s="113"/>
      <c r="J15" s="113"/>
      <c r="K15" s="113"/>
    </row>
    <row r="16" spans="2:17" s="12" customFormat="1" x14ac:dyDescent="0.35">
      <c r="B16" s="113" t="s">
        <v>28</v>
      </c>
      <c r="C16" s="113"/>
      <c r="D16" s="113"/>
      <c r="E16" s="113"/>
      <c r="F16" s="113"/>
      <c r="G16" s="113"/>
      <c r="H16" s="113"/>
      <c r="I16" s="113"/>
      <c r="J16" s="113"/>
      <c r="K16" s="113"/>
    </row>
    <row r="17" spans="2:14" ht="18" x14ac:dyDescent="0.4">
      <c r="B17" s="116" t="s">
        <v>29</v>
      </c>
      <c r="C17" s="116"/>
      <c r="D17" s="116"/>
      <c r="E17" s="116"/>
      <c r="F17" s="116"/>
      <c r="G17" s="116"/>
      <c r="H17" s="116"/>
      <c r="I17" s="116"/>
      <c r="J17" s="116"/>
      <c r="K17" s="116"/>
    </row>
    <row r="18" spans="2:14" ht="4.5" customHeight="1" x14ac:dyDescent="0.4">
      <c r="B18" s="118"/>
      <c r="C18" s="118"/>
      <c r="D18" s="118"/>
      <c r="E18" s="118"/>
      <c r="F18" s="118"/>
      <c r="G18" s="118"/>
      <c r="H18" s="118"/>
      <c r="I18" s="118"/>
      <c r="J18" s="118"/>
      <c r="K18" s="118"/>
    </row>
    <row r="19" spans="2:14" x14ac:dyDescent="0.35">
      <c r="B19" s="6" t="s">
        <v>30</v>
      </c>
      <c r="C19" s="119" t="s">
        <v>31</v>
      </c>
      <c r="D19" s="119"/>
      <c r="E19" s="119"/>
      <c r="F19" s="119"/>
      <c r="G19" s="119"/>
      <c r="H19" s="119" t="s">
        <v>32</v>
      </c>
      <c r="I19" s="119"/>
      <c r="J19" s="119"/>
      <c r="K19" s="119"/>
      <c r="L19" s="7"/>
      <c r="M19" s="7"/>
      <c r="N19" s="7"/>
    </row>
    <row r="20" spans="2:14" x14ac:dyDescent="0.35">
      <c r="B20" s="8" t="s">
        <v>36</v>
      </c>
      <c r="C20" s="120" t="s">
        <v>34</v>
      </c>
      <c r="D20" s="120"/>
      <c r="E20" s="120"/>
      <c r="F20" s="120"/>
      <c r="G20" s="120"/>
      <c r="H20" s="120"/>
      <c r="I20" s="120"/>
      <c r="J20" s="120"/>
      <c r="K20" s="120"/>
    </row>
    <row r="21" spans="2:14" ht="31" x14ac:dyDescent="0.35">
      <c r="B21" s="9" t="s">
        <v>35</v>
      </c>
      <c r="C21" s="121" t="s">
        <v>37</v>
      </c>
      <c r="D21" s="121"/>
      <c r="E21" s="121"/>
      <c r="F21" s="121"/>
      <c r="G21" s="121"/>
      <c r="H21" s="121"/>
      <c r="I21" s="121"/>
      <c r="J21" s="121"/>
      <c r="K21" s="121"/>
    </row>
    <row r="22" spans="2:14" x14ac:dyDescent="0.35">
      <c r="B22" s="9" t="s">
        <v>39</v>
      </c>
      <c r="C22" s="121" t="s">
        <v>38</v>
      </c>
      <c r="D22" s="121"/>
      <c r="E22" s="121"/>
      <c r="F22" s="121"/>
      <c r="G22" s="121"/>
      <c r="H22" s="121"/>
      <c r="I22" s="121"/>
      <c r="J22" s="121"/>
      <c r="K22" s="121"/>
    </row>
    <row r="23" spans="2:14" x14ac:dyDescent="0.35">
      <c r="B23" s="9" t="s">
        <v>40</v>
      </c>
      <c r="C23" s="121" t="s">
        <v>41</v>
      </c>
      <c r="D23" s="121"/>
      <c r="E23" s="121"/>
      <c r="F23" s="121"/>
      <c r="G23" s="121"/>
      <c r="H23" s="121"/>
      <c r="I23" s="121"/>
      <c r="J23" s="121"/>
      <c r="K23" s="121"/>
    </row>
    <row r="24" spans="2:14" ht="28.5" customHeight="1" x14ac:dyDescent="0.35">
      <c r="B24" s="9" t="s">
        <v>42</v>
      </c>
      <c r="C24" s="121" t="s">
        <v>43</v>
      </c>
      <c r="D24" s="121"/>
      <c r="E24" s="121"/>
      <c r="F24" s="121"/>
      <c r="G24" s="121"/>
      <c r="H24" s="121"/>
      <c r="I24" s="121"/>
      <c r="J24" s="121"/>
      <c r="K24" s="121"/>
    </row>
    <row r="25" spans="2:14" x14ac:dyDescent="0.35">
      <c r="B25" s="9" t="s">
        <v>45</v>
      </c>
      <c r="C25" s="121" t="s">
        <v>44</v>
      </c>
      <c r="D25" s="121"/>
      <c r="E25" s="121"/>
      <c r="F25" s="121"/>
      <c r="G25" s="121"/>
      <c r="H25" s="121"/>
      <c r="I25" s="121"/>
      <c r="J25" s="121"/>
      <c r="K25" s="121"/>
    </row>
    <row r="26" spans="2:14" ht="31.5" customHeight="1" x14ac:dyDescent="0.35">
      <c r="B26" s="9" t="s">
        <v>47</v>
      </c>
      <c r="C26" s="121" t="s">
        <v>46</v>
      </c>
      <c r="D26" s="121"/>
      <c r="E26" s="121"/>
      <c r="F26" s="121"/>
      <c r="G26" s="121"/>
      <c r="H26" s="121"/>
      <c r="I26" s="121"/>
      <c r="J26" s="121"/>
      <c r="K26" s="121"/>
    </row>
    <row r="27" spans="2:14" x14ac:dyDescent="0.35">
      <c r="B27" s="9" t="s">
        <v>48</v>
      </c>
      <c r="C27" s="121" t="s">
        <v>49</v>
      </c>
      <c r="D27" s="121"/>
      <c r="E27" s="121"/>
      <c r="F27" s="121"/>
      <c r="G27" s="121"/>
      <c r="H27" s="121"/>
      <c r="I27" s="121"/>
      <c r="J27" s="121"/>
      <c r="K27" s="121"/>
    </row>
    <row r="28" spans="2:14" x14ac:dyDescent="0.35">
      <c r="B28" s="9" t="s">
        <v>50</v>
      </c>
      <c r="C28" s="121" t="s">
        <v>51</v>
      </c>
      <c r="D28" s="121"/>
      <c r="E28" s="121"/>
      <c r="F28" s="121"/>
      <c r="G28" s="121"/>
      <c r="H28" s="121"/>
      <c r="I28" s="121"/>
      <c r="J28" s="121"/>
      <c r="K28" s="121"/>
    </row>
    <row r="29" spans="2:14" x14ac:dyDescent="0.35">
      <c r="B29" s="9" t="s">
        <v>17</v>
      </c>
      <c r="C29" s="121" t="s">
        <v>52</v>
      </c>
      <c r="D29" s="121"/>
      <c r="E29" s="121"/>
      <c r="F29" s="121"/>
      <c r="G29" s="121"/>
      <c r="H29" s="121"/>
      <c r="I29" s="121"/>
      <c r="J29" s="121"/>
      <c r="K29" s="121"/>
    </row>
    <row r="30" spans="2:14" ht="31" x14ac:dyDescent="0.35">
      <c r="B30" s="9" t="s">
        <v>53</v>
      </c>
      <c r="C30" s="121" t="s">
        <v>54</v>
      </c>
      <c r="D30" s="121"/>
      <c r="E30" s="121"/>
      <c r="F30" s="121"/>
      <c r="G30" s="121"/>
      <c r="H30" s="121"/>
      <c r="I30" s="121"/>
      <c r="J30" s="121"/>
      <c r="K30" s="121"/>
    </row>
    <row r="31" spans="2:14" ht="31" x14ac:dyDescent="0.35">
      <c r="B31" s="9" t="s">
        <v>19</v>
      </c>
      <c r="C31" s="121" t="s">
        <v>55</v>
      </c>
      <c r="D31" s="121"/>
      <c r="E31" s="121"/>
      <c r="F31" s="121"/>
      <c r="G31" s="121"/>
      <c r="H31" s="121"/>
      <c r="I31" s="121"/>
      <c r="J31" s="121"/>
      <c r="K31" s="121"/>
    </row>
    <row r="32" spans="2:14" x14ac:dyDescent="0.35">
      <c r="B32" s="9" t="s">
        <v>4</v>
      </c>
      <c r="C32" s="121" t="s">
        <v>56</v>
      </c>
      <c r="D32" s="121"/>
      <c r="E32" s="121"/>
      <c r="F32" s="121"/>
      <c r="G32" s="121"/>
      <c r="H32" s="121"/>
      <c r="I32" s="121"/>
      <c r="J32" s="121"/>
      <c r="K32" s="121"/>
    </row>
    <row r="33" spans="2:11" ht="31" x14ac:dyDescent="0.35">
      <c r="B33" s="9" t="s">
        <v>5</v>
      </c>
      <c r="C33" s="121" t="s">
        <v>57</v>
      </c>
      <c r="D33" s="121"/>
      <c r="E33" s="121"/>
      <c r="F33" s="121"/>
      <c r="G33" s="121"/>
      <c r="H33" s="121"/>
      <c r="I33" s="121"/>
      <c r="J33" s="121"/>
      <c r="K33" s="121"/>
    </row>
    <row r="34" spans="2:11" ht="31" x14ac:dyDescent="0.35">
      <c r="B34" s="9" t="s">
        <v>59</v>
      </c>
      <c r="C34" s="121" t="s">
        <v>58</v>
      </c>
      <c r="D34" s="121"/>
      <c r="E34" s="121"/>
      <c r="F34" s="121"/>
      <c r="G34" s="121"/>
      <c r="H34" s="121"/>
      <c r="I34" s="121"/>
      <c r="J34" s="121"/>
      <c r="K34" s="121"/>
    </row>
    <row r="35" spans="2:11" ht="31.5" customHeight="1" x14ac:dyDescent="0.35">
      <c r="B35" s="9" t="s">
        <v>60</v>
      </c>
      <c r="C35" s="121" t="s">
        <v>61</v>
      </c>
      <c r="D35" s="121"/>
      <c r="E35" s="121"/>
      <c r="F35" s="121"/>
      <c r="G35" s="121"/>
      <c r="H35" s="121"/>
      <c r="I35" s="121"/>
      <c r="J35" s="121"/>
      <c r="K35" s="121"/>
    </row>
    <row r="36" spans="2:11" x14ac:dyDescent="0.35">
      <c r="B36" s="10"/>
      <c r="C36" s="11"/>
      <c r="D36" s="11"/>
      <c r="E36" s="11"/>
      <c r="F36" s="11"/>
      <c r="G36" s="11"/>
      <c r="H36" s="11"/>
      <c r="I36" s="11"/>
      <c r="J36" s="11"/>
    </row>
    <row r="37" spans="2:11" x14ac:dyDescent="0.35">
      <c r="B37" s="11"/>
      <c r="C37" s="11"/>
      <c r="D37" s="11"/>
      <c r="E37" s="11"/>
      <c r="F37" s="11"/>
      <c r="G37" s="11"/>
      <c r="H37" s="11"/>
      <c r="I37" s="11"/>
      <c r="J37" s="11"/>
    </row>
  </sheetData>
  <mergeCells count="49">
    <mergeCell ref="C34:G34"/>
    <mergeCell ref="H34:K34"/>
    <mergeCell ref="C35:G35"/>
    <mergeCell ref="H35:K35"/>
    <mergeCell ref="H30:K30"/>
    <mergeCell ref="C31:G31"/>
    <mergeCell ref="H31:K31"/>
    <mergeCell ref="C32:G32"/>
    <mergeCell ref="H32:K32"/>
    <mergeCell ref="C33:G33"/>
    <mergeCell ref="H33:K33"/>
    <mergeCell ref="C30:G30"/>
    <mergeCell ref="C28:G28"/>
    <mergeCell ref="C24:G24"/>
    <mergeCell ref="H24:K24"/>
    <mergeCell ref="H28:K28"/>
    <mergeCell ref="C29:G29"/>
    <mergeCell ref="H29:K29"/>
    <mergeCell ref="C25:G25"/>
    <mergeCell ref="H25:K25"/>
    <mergeCell ref="C26:G26"/>
    <mergeCell ref="H26:K26"/>
    <mergeCell ref="C27:G27"/>
    <mergeCell ref="H27:K27"/>
    <mergeCell ref="C21:G21"/>
    <mergeCell ref="H21:K21"/>
    <mergeCell ref="C22:G22"/>
    <mergeCell ref="H22:K22"/>
    <mergeCell ref="C23:G23"/>
    <mergeCell ref="H23:K23"/>
    <mergeCell ref="B17:K17"/>
    <mergeCell ref="B18:K18"/>
    <mergeCell ref="C19:G19"/>
    <mergeCell ref="H19:K19"/>
    <mergeCell ref="C20:G20"/>
    <mergeCell ref="H20:K20"/>
    <mergeCell ref="B14:K14"/>
    <mergeCell ref="B15:K15"/>
    <mergeCell ref="B16:K16"/>
    <mergeCell ref="B2:K3"/>
    <mergeCell ref="B4:J5"/>
    <mergeCell ref="B6:K6"/>
    <mergeCell ref="B7:K7"/>
    <mergeCell ref="B8:K8"/>
    <mergeCell ref="B9:K9"/>
    <mergeCell ref="B10:K10"/>
    <mergeCell ref="B11:K11"/>
    <mergeCell ref="B12:K12"/>
    <mergeCell ref="B13:K1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2 REGULAR-2026  </vt:lpstr>
      <vt:lpstr>Instrucciones</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ADMINISTRADOR1</dc:creator>
  <cp:lastModifiedBy>Luis Fernando Cahuache Rodriguez</cp:lastModifiedBy>
  <cp:lastPrinted>2026-01-23T00:44:00Z</cp:lastPrinted>
  <dcterms:created xsi:type="dcterms:W3CDTF">2020-02-28T20:30:41Z</dcterms:created>
  <dcterms:modified xsi:type="dcterms:W3CDTF">2026-01-23T15:00:21Z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2025-01-09T17:01:40Z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ebaa6a97-17cb-41d4-af8d-72d26629986a</vt:lpwstr>
  </property>
  <property fmtid="{D5CDD505-2E9C-101B-9397-08002B2CF9AE}" pid="8" name="MSIP_Label_fc111285-cafa-4fc9-8a9a-bd902089b24f_ContentBits">
    <vt:lpwstr>0</vt:lpwstr>
  </property>
</Properties>
</file>