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Adminsena\Downloads\"/>
    </mc:Choice>
  </mc:AlternateContent>
  <xr:revisionPtr revIDLastSave="0" documentId="13_ncr:1_{B8F5D0B1-80DE-4082-A549-1EB120AE29C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EXO 2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" i="1" l="1"/>
  <c r="M17" i="1"/>
  <c r="M18" i="1"/>
  <c r="M19" i="1"/>
  <c r="M16" i="1"/>
  <c r="K17" i="1"/>
  <c r="K18" i="1"/>
  <c r="K19" i="1"/>
  <c r="K16" i="1"/>
  <c r="M20" i="1" l="1"/>
  <c r="K20" i="1"/>
  <c r="K22" i="1" l="1"/>
</calcChain>
</file>

<file path=xl/sharedStrings.xml><?xml version="1.0" encoding="utf-8"?>
<sst xmlns="http://schemas.openxmlformats.org/spreadsheetml/2006/main" count="84" uniqueCount="70">
  <si>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</si>
  <si>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</si>
  <si>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</si>
  <si>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</si>
  <si>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VIGENCIA 2026</t>
  </si>
  <si>
    <t xml:space="preserve">PERIODO : </t>
  </si>
  <si>
    <t>HONORARIOS 2025</t>
  </si>
  <si>
    <t>HONORARIOS 2026</t>
  </si>
  <si>
    <t>TOPE GLOBAL PROGRAMADO</t>
  </si>
  <si>
    <t xml:space="preserve">Hora </t>
  </si>
  <si>
    <t>Tec/tecno</t>
  </si>
  <si>
    <t>Tecnico</t>
  </si>
  <si>
    <t>Coordinación:</t>
  </si>
  <si>
    <t>DIBUJO Y MODELADO ARQUITECTÓNICO Y DE INGENIERIA</t>
  </si>
  <si>
    <t>SALDO</t>
  </si>
  <si>
    <t xml:space="preserve">Prof </t>
  </si>
  <si>
    <t>Prof / tecnol</t>
  </si>
  <si>
    <t>Nombre:</t>
  </si>
  <si>
    <t>LEONARDO ESGUERRA</t>
  </si>
  <si>
    <t xml:space="preserve">% UTILIZADO: </t>
  </si>
  <si>
    <t>Profe esp</t>
  </si>
  <si>
    <t>Mail:</t>
  </si>
  <si>
    <t>lesguerra@sena.edu.co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</si>
  <si>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</si>
  <si>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</si>
  <si>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</si>
  <si>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</si>
  <si>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</si>
  <si>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</si>
  <si>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</si>
  <si>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</si>
  <si>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</si>
  <si>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</si>
  <si>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</si>
  <si>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</si>
  <si>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</si>
  <si>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</si>
  <si>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</si>
  <si>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</si>
  <si>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</si>
  <si>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</si>
  <si>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 xml:space="preserve">PERFIL </t>
  </si>
  <si>
    <t>COMPETENCIA</t>
  </si>
  <si>
    <t>CENTRO DE TECNOLOGÍAS PARA LA CONSTRUCCIÓN Y LA MADERA</t>
  </si>
  <si>
    <t>COMPORTAMIENTO EMPRENDEDOR</t>
  </si>
  <si>
    <t>Prestación servicios</t>
  </si>
  <si>
    <t>Según diseño del Prgrograma</t>
  </si>
  <si>
    <t>Requisitos academicos: PROFESIONAL TITULADO EN CIENCIAS ECONÓMICAS, ADMINISTRATIVAS, FINANCIERAS, DE MERCADEO E INGENIERÍAS. Experiencia Laboral;VEINTICUATRO (24) MESES DE EXPERIENCIA RELACIONADA DISTRIBUIDA ASÍ:DOCE (12) MESES DE EXPERIENCIA RELACIONADA CON EL EJERCICIO DE LA ACTIVIDAD EMPRENDEDORA Y DOCE (12) MESES EN DOCENCIA.</t>
  </si>
  <si>
    <t>Fomentar cultura emprendedora según habilidades y competencias personales</t>
  </si>
  <si>
    <t xml:space="preserve">MARTHA LUCA CASTIBLANCO
JUAN CAMILO MOJICA
PABLO ANDRÉS RIVAS </t>
  </si>
  <si>
    <t>SERVICIO AL CLIENTE</t>
  </si>
  <si>
    <t>Requisitos académicos: 
alternativa 1 título de tecnólogo en el núcleo básico de conocimiento de administración; o economía; o ingeniería industrial y afines. Deben estar asociados a los programas de formación que impartirá en su desempeño y se citan los títulos obtenidos, núcleos básicos de conocimiento y áreas de conocimiento tecnólogos en mercadeo, gestión de mercados, gestión organizacional, gestión administrativa. Alternativa 2 título profesional universitario en disciplina académica del núcleo básico de conocimiento en administración, economía o ingeniería industrial y afines. Deben estar asociadas a los programas de formación que impartirá en su desempeño y se citan los títulos obtenidos, núcleos básicos de conocimiento y áreas de conocimiento economía, ingeniería industrial, ingeniería de mercados, administración de empresas. Experiencia laboral: alternativa 1 treinta (30) meses de experiencia relacionada distribuida así: dieciocho (18) meses de experiencia relacionados con el desarrollo de labores de servicio al cliente doce (12) meses en docencia alternativa 2 veinticuatro (24) meses de experiencia relacionada distribuida así doce (12) meses de experiencia relacionada con relacionados con el desarrollo de labores de servicio al cliente y doce (12) meses en docencia</t>
  </si>
  <si>
    <t>Atender clientes de acuerdo con procedimiento de servicio y normativa</t>
  </si>
  <si>
    <t>LAURA MILENA MORA ERAZO
CESAR AUGUSTO NIÑO AREVALO
DANIEL FELIPE ZARATE GUTIERREZ</t>
  </si>
  <si>
    <t>CENTRO DE TECNOLOGIAS PARA LA CONSTRUCCION Y LA MADERA</t>
  </si>
  <si>
    <t>TECNICO</t>
  </si>
  <si>
    <t>EBANISTERIA</t>
  </si>
  <si>
    <t>PRESTACION DE SERVICIOS</t>
  </si>
  <si>
    <t>Requisitos académicos: alternativa 1. Título profesional en disciplina académica del núcleo básico de conocimiento eningenierías o ingeniería industrial y afines, o ingeniería forestal y afines, o diseño. Alternativa 2. Título de tecnólogo en procesos productivos de la madera o técnico profesional o técnico o c. A. P. En el área de madera o en disciplina académica del núcleo básico de conocimiento eningenierías o ingeniería industrial y afines, o ingeniería forestal y afines, o diseño</t>
  </si>
  <si>
    <t xml:space="preserve">Experiencia laboral: alternativa 1veinticuatro (24) meses de experienciade los cuales dieciocho (18) meses estarán relacionados con el ejercicio de la profesión u oficio objeto de la formación profesional y seis (6) meses en labores de docenciaalternativa 2treinta y seis (36) meses de experienciade los cuales veintiocho (28) meses estarán relacionados con el ejercicio de la profesión u oficio objeto de la formación profesional y ocho (8) meses en labores de docencia" </t>
  </si>
  <si>
    <t>NELSON MONTOYA LOAIZA</t>
  </si>
  <si>
    <t>TECNÓLOGO</t>
  </si>
  <si>
    <t>ALISTAMIENTO DE PANELES A BASE DE FIBRAS Y PARTICULAS DE MADERA - V1</t>
  </si>
  <si>
    <t xml:space="preserve">Requisitos Académicos: TECNÓLOGO EN PROCESOS PRODUCTIVOS DE LA MADERA O EN DISEÑO DE PRODUCTOS EN MADERA. TÉCNICO EN RECUBRIMIENTOS CON PINTURA.
</t>
  </si>
  <si>
    <t>Experiencia laboral y/o especialización: MÍNIMO 12 MESES, DE EXPERIENCIA LABORAL EN EL DESARROLLO DE ACTIVIDADES
RELACIONADAS CON EL TRABAJO DE LA MADERA Y EN ORIENTAR PROCESOS
PEDAGÓGICOS EN EL ÁREA ESPECÍFICA.</t>
  </si>
  <si>
    <t>SANDRA IVED QUIROGA SILVA
OSCAR JULIAN OSORIO SILVA
JUAN LEYTON  PERILLA GARZON</t>
  </si>
  <si>
    <t>TOTALES</t>
  </si>
  <si>
    <t>Total General</t>
  </si>
  <si>
    <t xml:space="preserve">CARLOS ARTURO SALGAR RAMIREZ </t>
  </si>
  <si>
    <t xml:space="preserve">Subdirector encargado del Centro de Formación de Talento Humano en Salud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</si>
</sst>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_-* #,##0_-;\-* #,##0_-;_-* &quot;-&quot;_-;_-@"/>
    <numFmt numFmtId="166" formatCode="_-* #,##0.00_-;\-* #,##0.00_-;_-* &quot;-&quot;??_-;_-@"/>
    <numFmt numFmtId="167" formatCode="_-* #,##0_-;\-* #,##0_-;_-* &quot;-&quot;??_-;_-@_-"/>
    <numFmt numFmtId="168" formatCode="_-&quot;$&quot;\ * #,##0_-;\-&quot;$&quot;\ * #,##0_-;_-&quot;$&quot;\ * &quot;-&quot;??_-;_-@_-"/>
  </numFmts>
  <fonts count="13" x14ac:knownFonts="1">
    <font>
      <sz val="11"/>
      <name val="Calibri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 Light"/>
      <family val="2"/>
    </font>
    <font>
      <sz val="10"/>
      <name val="Calibri Light"/>
      <family val="2"/>
    </font>
    <font>
      <b/>
      <sz val="11"/>
      <name val="Calibri Light"/>
      <family val="2"/>
    </font>
    <font>
      <b/>
      <sz val="8"/>
      <name val="Calibri Light"/>
      <family val="2"/>
    </font>
    <font>
      <b/>
      <sz val="10"/>
      <color rgb="FF000000"/>
      <name val="Calibri Light"/>
      <family val="2"/>
    </font>
    <font>
      <sz val="8"/>
      <name val="Calibri Light"/>
      <family val="2"/>
    </font>
    <font>
      <sz val="9"/>
      <name val="Calibri Light"/>
      <family val="2"/>
    </font>
    <font>
      <sz val="11"/>
      <color theme="1"/>
      <name val="Calibri Light"/>
      <family val="2"/>
    </font>
    <font>
      <b/>
      <sz val="14"/>
      <name val="Calibri Light"/>
      <family val="2"/>
    </font>
    <font>
      <u/>
      <sz val="11"/>
      <color theme="10"/>
      <name val="Calibri Light"/>
      <family val="2"/>
    </font>
  </fonts>
  <fills count="9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C5E0B3"/>
        <bgColor rgb="FFC5E0B3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26">
    <xf numFmtId="0" fontId="0" fillId="0" borderId="0" xfId="0"/>
    <xf numFmtId="0" fontId="3" fillId="0" borderId="0" xfId="0" applyFont="1"/>
    <xf numFmtId="0" fontId="3" fillId="4" borderId="0" xfId="0" applyFont="1" applyFill="1"/>
    <xf numFmtId="0" fontId="3" fillId="4" borderId="0" xfId="0" applyFont="1" applyFill="1" applyAlignment="1">
      <alignment horizontal="center"/>
    </xf>
    <xf numFmtId="0" fontId="6" fillId="4" borderId="12" xfId="0" applyFont="1" applyFill="1" applyBorder="1"/>
    <xf numFmtId="0" fontId="3" fillId="4" borderId="12" xfId="0" applyFont="1" applyFill="1" applyBorder="1"/>
    <xf numFmtId="0" fontId="6" fillId="4" borderId="12" xfId="0" applyFont="1" applyFill="1" applyBorder="1" applyAlignment="1">
      <alignment horizontal="left"/>
    </xf>
    <xf numFmtId="0" fontId="6" fillId="4" borderId="12" xfId="0" applyFont="1" applyFill="1" applyBorder="1" applyAlignment="1">
      <alignment vertical="center"/>
    </xf>
    <xf numFmtId="0" fontId="8" fillId="4" borderId="12" xfId="0" applyFont="1" applyFill="1" applyBorder="1" applyAlignment="1">
      <alignment horizontal="center" vertical="center"/>
    </xf>
    <xf numFmtId="0" fontId="3" fillId="4" borderId="30" xfId="0" applyFont="1" applyFill="1" applyBorder="1"/>
    <xf numFmtId="167" fontId="6" fillId="0" borderId="31" xfId="1" applyNumberFormat="1" applyFont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/>
    </xf>
    <xf numFmtId="168" fontId="6" fillId="0" borderId="31" xfId="2" applyNumberFormat="1" applyFont="1" applyBorder="1" applyAlignment="1">
      <alignment horizontal="center" vertical="center" wrapText="1"/>
    </xf>
    <xf numFmtId="164" fontId="6" fillId="4" borderId="12" xfId="0" applyNumberFormat="1" applyFont="1" applyFill="1" applyBorder="1" applyAlignment="1">
      <alignment horizontal="center" vertical="center" wrapText="1"/>
    </xf>
    <xf numFmtId="0" fontId="3" fillId="4" borderId="26" xfId="0" applyFont="1" applyFill="1" applyBorder="1"/>
    <xf numFmtId="167" fontId="6" fillId="0" borderId="27" xfId="1" applyNumberFormat="1" applyFont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/>
    </xf>
    <xf numFmtId="168" fontId="6" fillId="0" borderId="27" xfId="2" applyNumberFormat="1" applyFont="1" applyBorder="1" applyAlignment="1">
      <alignment horizontal="center" vertical="center" wrapText="1"/>
    </xf>
    <xf numFmtId="164" fontId="6" fillId="4" borderId="24" xfId="0" applyNumberFormat="1" applyFont="1" applyFill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3" fontId="6" fillId="0" borderId="16" xfId="0" applyNumberFormat="1" applyFont="1" applyBorder="1" applyAlignment="1">
      <alignment horizontal="center" vertical="center" wrapText="1"/>
    </xf>
    <xf numFmtId="164" fontId="6" fillId="0" borderId="26" xfId="0" applyNumberFormat="1" applyFont="1" applyBorder="1" applyAlignment="1">
      <alignment horizontal="left" vertical="center" wrapText="1"/>
    </xf>
    <xf numFmtId="9" fontId="6" fillId="0" borderId="16" xfId="0" applyNumberFormat="1" applyFont="1" applyBorder="1" applyAlignment="1">
      <alignment horizontal="center" vertical="center" wrapText="1"/>
    </xf>
    <xf numFmtId="0" fontId="3" fillId="4" borderId="28" xfId="0" applyFont="1" applyFill="1" applyBorder="1"/>
    <xf numFmtId="167" fontId="6" fillId="0" borderId="29" xfId="1" applyNumberFormat="1" applyFont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/>
    </xf>
    <xf numFmtId="168" fontId="6" fillId="0" borderId="29" xfId="2" applyNumberFormat="1" applyFont="1" applyBorder="1" applyAlignment="1">
      <alignment horizontal="center" vertical="center" wrapText="1"/>
    </xf>
    <xf numFmtId="164" fontId="6" fillId="0" borderId="28" xfId="0" applyNumberFormat="1" applyFont="1" applyBorder="1" applyAlignment="1">
      <alignment horizontal="left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4" xfId="0" applyFont="1" applyBorder="1"/>
    <xf numFmtId="3" fontId="6" fillId="2" borderId="6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3" fontId="6" fillId="3" borderId="7" xfId="0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168" fontId="5" fillId="6" borderId="44" xfId="2" applyNumberFormat="1" applyFont="1" applyFill="1" applyBorder="1"/>
    <xf numFmtId="168" fontId="5" fillId="6" borderId="45" xfId="2" applyNumberFormat="1" applyFont="1" applyFill="1" applyBorder="1" applyAlignment="1">
      <alignment vertical="center" wrapText="1"/>
    </xf>
    <xf numFmtId="0" fontId="5" fillId="6" borderId="6" xfId="0" applyFont="1" applyFill="1" applyBorder="1"/>
    <xf numFmtId="0" fontId="5" fillId="6" borderId="14" xfId="0" applyFont="1" applyFill="1" applyBorder="1"/>
    <xf numFmtId="0" fontId="5" fillId="6" borderId="16" xfId="0" applyFont="1" applyFill="1" applyBorder="1"/>
    <xf numFmtId="0" fontId="3" fillId="0" borderId="14" xfId="0" applyFont="1" applyBorder="1"/>
    <xf numFmtId="0" fontId="9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3" fontId="8" fillId="0" borderId="0" xfId="0" applyNumberFormat="1" applyFont="1" applyAlignment="1">
      <alignment horizontal="center" vertical="center" wrapText="1"/>
    </xf>
    <xf numFmtId="14" fontId="8" fillId="0" borderId="0" xfId="0" applyNumberFormat="1" applyFont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166" fontId="3" fillId="0" borderId="0" xfId="0" applyNumberFormat="1" applyFont="1"/>
    <xf numFmtId="3" fontId="3" fillId="0" borderId="0" xfId="0" applyNumberFormat="1" applyFont="1"/>
    <xf numFmtId="165" fontId="3" fillId="0" borderId="0" xfId="0" applyNumberFormat="1" applyFont="1"/>
    <xf numFmtId="0" fontId="8" fillId="0" borderId="0" xfId="0" applyFont="1"/>
    <xf numFmtId="0" fontId="9" fillId="0" borderId="14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68" fontId="9" fillId="0" borderId="35" xfId="2" applyNumberFormat="1" applyFont="1" applyFill="1" applyBorder="1" applyAlignment="1">
      <alignment vertical="center"/>
    </xf>
    <xf numFmtId="168" fontId="9" fillId="0" borderId="40" xfId="2" applyNumberFormat="1" applyFont="1" applyFill="1" applyBorder="1" applyAlignment="1">
      <alignment horizontal="center" vertical="center" wrapText="1"/>
    </xf>
    <xf numFmtId="168" fontId="9" fillId="0" borderId="35" xfId="2" applyNumberFormat="1" applyFont="1" applyFill="1" applyBorder="1" applyAlignment="1">
      <alignment horizontal="center" vertical="center" wrapText="1"/>
    </xf>
    <xf numFmtId="3" fontId="9" fillId="0" borderId="6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 wrapText="1"/>
    </xf>
    <xf numFmtId="0" fontId="5" fillId="6" borderId="9" xfId="0" applyFont="1" applyFill="1" applyBorder="1"/>
    <xf numFmtId="0" fontId="5" fillId="6" borderId="6" xfId="0" applyFont="1" applyFill="1" applyBorder="1" applyAlignment="1">
      <alignment horizontal="center" vertical="center"/>
    </xf>
    <xf numFmtId="166" fontId="11" fillId="8" borderId="0" xfId="0" applyNumberFormat="1" applyFont="1" applyFill="1"/>
    <xf numFmtId="168" fontId="11" fillId="8" borderId="0" xfId="0" applyNumberFormat="1" applyFont="1" applyFill="1"/>
    <xf numFmtId="0" fontId="5" fillId="7" borderId="14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5" fillId="6" borderId="39" xfId="0" applyFont="1" applyFill="1" applyBorder="1" applyAlignment="1">
      <alignment horizontal="center"/>
    </xf>
    <xf numFmtId="0" fontId="6" fillId="0" borderId="9" xfId="0" applyFont="1" applyBorder="1" applyAlignment="1">
      <alignment horizontal="left" vertical="center" wrapText="1"/>
    </xf>
    <xf numFmtId="0" fontId="3" fillId="0" borderId="6" xfId="0" applyFont="1" applyBorder="1"/>
    <xf numFmtId="164" fontId="6" fillId="2" borderId="10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3" fontId="6" fillId="2" borderId="41" xfId="0" applyNumberFormat="1" applyFont="1" applyFill="1" applyBorder="1" applyAlignment="1">
      <alignment horizontal="center" vertical="center" wrapText="1"/>
    </xf>
    <xf numFmtId="0" fontId="5" fillId="0" borderId="37" xfId="0" applyFont="1" applyBorder="1"/>
    <xf numFmtId="3" fontId="6" fillId="2" borderId="42" xfId="0" applyNumberFormat="1" applyFont="1" applyFill="1" applyBorder="1" applyAlignment="1">
      <alignment horizontal="center" vertical="center" wrapText="1"/>
    </xf>
    <xf numFmtId="0" fontId="5" fillId="0" borderId="36" xfId="0" applyFont="1" applyBorder="1"/>
    <xf numFmtId="0" fontId="6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164" fontId="6" fillId="0" borderId="14" xfId="0" applyNumberFormat="1" applyFont="1" applyBorder="1" applyAlignment="1">
      <alignment horizontal="center" vertical="center" wrapText="1"/>
    </xf>
    <xf numFmtId="164" fontId="6" fillId="0" borderId="27" xfId="0" applyNumberFormat="1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5" fillId="0" borderId="10" xfId="0" applyFont="1" applyBorder="1"/>
    <xf numFmtId="0" fontId="5" fillId="0" borderId="11" xfId="0" applyFont="1" applyBorder="1"/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6" fillId="2" borderId="13" xfId="0" applyFont="1" applyFill="1" applyBorder="1" applyAlignment="1">
      <alignment horizontal="center" vertical="center" wrapText="1"/>
    </xf>
    <xf numFmtId="0" fontId="5" fillId="0" borderId="12" xfId="0" applyFont="1" applyBorder="1"/>
    <xf numFmtId="0" fontId="5" fillId="0" borderId="4" xfId="0" applyFont="1" applyBorder="1"/>
    <xf numFmtId="0" fontId="5" fillId="0" borderId="5" xfId="0" applyFont="1" applyBorder="1"/>
    <xf numFmtId="0" fontId="5" fillId="5" borderId="32" xfId="0" applyFont="1" applyFill="1" applyBorder="1" applyAlignment="1">
      <alignment horizontal="center"/>
    </xf>
    <xf numFmtId="0" fontId="5" fillId="5" borderId="33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13" xfId="0" applyFont="1" applyBorder="1"/>
    <xf numFmtId="0" fontId="3" fillId="0" borderId="12" xfId="0" applyFont="1" applyBorder="1"/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164" fontId="12" fillId="0" borderId="43" xfId="3" applyNumberFormat="1" applyFont="1" applyBorder="1" applyAlignment="1">
      <alignment horizontal="center" vertical="center" wrapText="1"/>
    </xf>
    <xf numFmtId="164" fontId="6" fillId="0" borderId="43" xfId="0" applyNumberFormat="1" applyFont="1" applyBorder="1" applyAlignment="1">
      <alignment horizontal="center" vertical="center" wrapText="1"/>
    </xf>
    <xf numFmtId="164" fontId="6" fillId="0" borderId="29" xfId="0" applyNumberFormat="1" applyFont="1" applyBorder="1" applyAlignment="1">
      <alignment horizontal="center" vertical="center" wrapText="1"/>
    </xf>
    <xf numFmtId="164" fontId="6" fillId="4" borderId="34" xfId="0" applyNumberFormat="1" applyFont="1" applyFill="1" applyBorder="1" applyAlignment="1">
      <alignment horizontal="center" vertical="center" wrapText="1"/>
    </xf>
    <xf numFmtId="164" fontId="6" fillId="4" borderId="25" xfId="0" applyNumberFormat="1" applyFont="1" applyFill="1" applyBorder="1" applyAlignment="1">
      <alignment horizontal="center" vertical="center" wrapText="1"/>
    </xf>
    <xf numFmtId="3" fontId="6" fillId="3" borderId="38" xfId="0" applyNumberFormat="1" applyFont="1" applyFill="1" applyBorder="1" applyAlignment="1">
      <alignment horizontal="center" vertical="center" wrapText="1"/>
    </xf>
    <xf numFmtId="0" fontId="5" fillId="0" borderId="39" xfId="0" applyFont="1" applyBorder="1"/>
    <xf numFmtId="0" fontId="8" fillId="4" borderId="4" xfId="0" applyFont="1" applyFill="1" applyBorder="1" applyAlignment="1">
      <alignment horizontal="left" vertical="center" wrapText="1"/>
    </xf>
    <xf numFmtId="0" fontId="3" fillId="4" borderId="5" xfId="0" applyFont="1" applyFill="1" applyBorder="1"/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533400</xdr:colOff>
      <xdr:row>0</xdr:row>
      <xdr:rowOff>0</xdr:rowOff>
    </xdr:from>
    <xdr:ext cx="704850" cy="6858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81825" y="0"/>
          <a:ext cx="704850" cy="6858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esguerra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95"/>
  <sheetViews>
    <sheetView tabSelected="1" topLeftCell="C1" zoomScale="94" zoomScaleNormal="94" workbookViewId="0">
      <selection activeCell="I17" sqref="I17"/>
    </sheetView>
  </sheetViews>
  <sheetFormatPr baseColWidth="10" defaultColWidth="14.453125" defaultRowHeight="15" customHeight="1" x14ac:dyDescent="0.35"/>
  <cols>
    <col min="1" max="1" width="18.1796875" style="1" customWidth="1"/>
    <col min="2" max="2" width="13.453125" style="1" customWidth="1"/>
    <col min="3" max="3" width="17.453125" style="1" customWidth="1"/>
    <col min="4" max="4" width="15.1796875" style="1" customWidth="1"/>
    <col min="5" max="7" width="11.453125" style="1" customWidth="1"/>
    <col min="8" max="8" width="15.453125" style="46" customWidth="1"/>
    <col min="9" max="9" width="13.81640625" style="46" customWidth="1"/>
    <col min="10" max="10" width="17.81640625" style="1" customWidth="1"/>
    <col min="11" max="11" width="23.1796875" style="1" customWidth="1"/>
    <col min="12" max="12" width="15" style="1" customWidth="1"/>
    <col min="13" max="13" width="20.1796875" style="1" customWidth="1"/>
    <col min="14" max="14" width="11.453125" style="1" customWidth="1"/>
    <col min="15" max="15" width="31.54296875" style="1" hidden="1" customWidth="1"/>
    <col min="16" max="16" width="38" style="1" hidden="1" customWidth="1"/>
    <col min="17" max="17" width="39.453125" style="1" customWidth="1"/>
    <col min="18" max="16384" width="14.453125" style="1"/>
  </cols>
  <sheetData>
    <row r="1" spans="1:42" ht="21.75" customHeight="1" x14ac:dyDescent="0.35">
      <c r="A1" s="102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7" t="s">
        <v>0</v>
      </c>
      <c r="P1" s="107"/>
    </row>
    <row r="2" spans="1:42" ht="30.75" customHeight="1" x14ac:dyDescent="0.35">
      <c r="A2" s="104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6" t="s">
        <v>1</v>
      </c>
      <c r="P2" s="106"/>
    </row>
    <row r="3" spans="1:42" ht="34.5" customHeight="1" x14ac:dyDescent="0.35">
      <c r="A3" s="108" t="s">
        <v>2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10"/>
    </row>
    <row r="4" spans="1:42" ht="14.25" customHeight="1" x14ac:dyDescent="0.35">
      <c r="A4" s="114" t="s">
        <v>3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6"/>
    </row>
    <row r="5" spans="1:42" s="2" customFormat="1" ht="14.25" customHeight="1" x14ac:dyDescent="0.35">
      <c r="A5" s="113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</row>
    <row r="6" spans="1:42" s="2" customFormat="1" ht="14.25" customHeight="1" x14ac:dyDescent="0.35">
      <c r="A6" s="111" t="s">
        <v>4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</row>
    <row r="7" spans="1:42" s="2" customFormat="1" ht="14.25" customHeight="1" thickBot="1" x14ac:dyDescent="0.4">
      <c r="H7" s="3"/>
      <c r="I7" s="3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</row>
    <row r="8" spans="1:42" s="2" customFormat="1" ht="14.25" customHeight="1" thickBot="1" x14ac:dyDescent="0.4">
      <c r="A8" s="4" t="s">
        <v>5</v>
      </c>
      <c r="B8" s="5"/>
      <c r="C8" s="5"/>
      <c r="D8" s="5"/>
      <c r="E8" s="5"/>
      <c r="F8" s="100" t="s">
        <v>6</v>
      </c>
      <c r="G8" s="101"/>
      <c r="H8" s="100" t="s">
        <v>7</v>
      </c>
      <c r="I8" s="101"/>
      <c r="J8" s="5"/>
      <c r="K8" s="6"/>
      <c r="L8" s="6"/>
      <c r="M8" s="6"/>
      <c r="N8" s="6"/>
      <c r="O8" s="5"/>
      <c r="P8" s="5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</row>
    <row r="9" spans="1:42" s="2" customFormat="1" ht="14.25" customHeight="1" thickBot="1" x14ac:dyDescent="0.4">
      <c r="A9" s="7" t="s">
        <v>8</v>
      </c>
      <c r="B9" s="5"/>
      <c r="C9" s="5"/>
      <c r="D9" s="5"/>
      <c r="E9" s="8"/>
      <c r="F9" s="9" t="s">
        <v>9</v>
      </c>
      <c r="G9" s="10">
        <v>39710</v>
      </c>
      <c r="H9" s="11" t="s">
        <v>9</v>
      </c>
      <c r="I9" s="12">
        <v>40901</v>
      </c>
      <c r="J9" s="13"/>
      <c r="K9" s="13"/>
      <c r="L9" s="13"/>
      <c r="M9" s="13"/>
      <c r="N9" s="13"/>
      <c r="O9" s="5"/>
      <c r="P9" s="5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spans="1:42" s="2" customFormat="1" ht="14.25" customHeight="1" x14ac:dyDescent="0.35">
      <c r="A10" s="124"/>
      <c r="B10" s="125"/>
      <c r="C10" s="125"/>
      <c r="D10" s="5"/>
      <c r="E10" s="5"/>
      <c r="F10" s="14" t="s">
        <v>10</v>
      </c>
      <c r="G10" s="15">
        <v>3555872</v>
      </c>
      <c r="H10" s="16" t="s">
        <v>11</v>
      </c>
      <c r="I10" s="17">
        <v>3662548</v>
      </c>
      <c r="J10" s="18" t="s">
        <v>12</v>
      </c>
      <c r="K10" s="120" t="s">
        <v>13</v>
      </c>
      <c r="L10" s="120"/>
      <c r="M10" s="120"/>
      <c r="N10" s="120"/>
      <c r="O10" s="120"/>
      <c r="P10" s="12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</row>
    <row r="11" spans="1:42" ht="20.149999999999999" customHeight="1" x14ac:dyDescent="0.35">
      <c r="A11" s="73" t="s">
        <v>14</v>
      </c>
      <c r="B11" s="74"/>
      <c r="C11" s="74"/>
      <c r="D11" s="19"/>
      <c r="E11" s="20"/>
      <c r="F11" s="14" t="s">
        <v>15</v>
      </c>
      <c r="G11" s="15">
        <v>4599511</v>
      </c>
      <c r="H11" s="16" t="s">
        <v>16</v>
      </c>
      <c r="I11" s="17">
        <v>4737497</v>
      </c>
      <c r="J11" s="21" t="s">
        <v>17</v>
      </c>
      <c r="K11" s="83" t="s">
        <v>18</v>
      </c>
      <c r="L11" s="83"/>
      <c r="M11" s="83"/>
      <c r="N11" s="83"/>
      <c r="O11" s="83"/>
      <c r="P11" s="84"/>
    </row>
    <row r="12" spans="1:42" ht="25" customHeight="1" thickBot="1" x14ac:dyDescent="0.4">
      <c r="A12" s="73" t="s">
        <v>19</v>
      </c>
      <c r="B12" s="74"/>
      <c r="C12" s="74"/>
      <c r="D12" s="19"/>
      <c r="E12" s="22"/>
      <c r="F12" s="23" t="s">
        <v>20</v>
      </c>
      <c r="G12" s="24">
        <v>4793312</v>
      </c>
      <c r="H12" s="25" t="s">
        <v>20</v>
      </c>
      <c r="I12" s="26">
        <v>4937111</v>
      </c>
      <c r="J12" s="27" t="s">
        <v>21</v>
      </c>
      <c r="K12" s="117" t="s">
        <v>22</v>
      </c>
      <c r="L12" s="118"/>
      <c r="M12" s="118"/>
      <c r="N12" s="118"/>
      <c r="O12" s="118"/>
      <c r="P12" s="119"/>
    </row>
    <row r="13" spans="1:42" s="29" customFormat="1" ht="42.75" customHeight="1" x14ac:dyDescent="0.35">
      <c r="A13" s="93" t="s">
        <v>23</v>
      </c>
      <c r="B13" s="92" t="s">
        <v>24</v>
      </c>
      <c r="C13" s="92" t="s">
        <v>25</v>
      </c>
      <c r="D13" s="85" t="s">
        <v>26</v>
      </c>
      <c r="E13" s="85" t="s">
        <v>27</v>
      </c>
      <c r="F13" s="96" t="s">
        <v>28</v>
      </c>
      <c r="G13" s="97"/>
      <c r="H13" s="75" t="s">
        <v>29</v>
      </c>
      <c r="I13" s="76"/>
      <c r="J13" s="77" t="s">
        <v>30</v>
      </c>
      <c r="K13" s="79" t="s">
        <v>31</v>
      </c>
      <c r="L13" s="77" t="s">
        <v>30</v>
      </c>
      <c r="M13" s="79" t="s">
        <v>31</v>
      </c>
      <c r="N13" s="28" t="s">
        <v>32</v>
      </c>
      <c r="O13" s="88" t="s">
        <v>33</v>
      </c>
      <c r="P13" s="89"/>
      <c r="Q13" s="69" t="s">
        <v>33</v>
      </c>
    </row>
    <row r="14" spans="1:42" s="29" customFormat="1" ht="30.75" customHeight="1" x14ac:dyDescent="0.35">
      <c r="A14" s="86"/>
      <c r="B14" s="86"/>
      <c r="C14" s="86"/>
      <c r="D14" s="86"/>
      <c r="E14" s="86"/>
      <c r="F14" s="98"/>
      <c r="G14" s="99"/>
      <c r="H14" s="81" t="s">
        <v>34</v>
      </c>
      <c r="I14" s="81" t="s">
        <v>35</v>
      </c>
      <c r="J14" s="78"/>
      <c r="K14" s="80"/>
      <c r="L14" s="78"/>
      <c r="M14" s="80"/>
      <c r="N14" s="31" t="s">
        <v>36</v>
      </c>
      <c r="O14" s="90"/>
      <c r="P14" s="91"/>
      <c r="Q14" s="69"/>
    </row>
    <row r="15" spans="1:42" s="29" customFormat="1" ht="15.75" customHeight="1" x14ac:dyDescent="0.35">
      <c r="A15" s="87"/>
      <c r="B15" s="87"/>
      <c r="C15" s="87"/>
      <c r="D15" s="87"/>
      <c r="E15" s="87"/>
      <c r="F15" s="32" t="s">
        <v>37</v>
      </c>
      <c r="G15" s="33" t="s">
        <v>38</v>
      </c>
      <c r="H15" s="82"/>
      <c r="I15" s="82"/>
      <c r="J15" s="122" t="s">
        <v>39</v>
      </c>
      <c r="K15" s="123"/>
      <c r="L15" s="122" t="s">
        <v>40</v>
      </c>
      <c r="M15" s="123"/>
      <c r="N15" s="34"/>
      <c r="O15" s="35" t="s">
        <v>41</v>
      </c>
      <c r="P15" s="36" t="s">
        <v>42</v>
      </c>
      <c r="Q15" s="30"/>
    </row>
    <row r="16" spans="1:42" s="63" customFormat="1" ht="84" customHeight="1" x14ac:dyDescent="0.35">
      <c r="A16" s="54" t="s">
        <v>43</v>
      </c>
      <c r="B16" s="54" t="s">
        <v>39</v>
      </c>
      <c r="C16" s="54" t="s">
        <v>44</v>
      </c>
      <c r="D16" s="54" t="s">
        <v>45</v>
      </c>
      <c r="E16" s="55">
        <v>3</v>
      </c>
      <c r="F16" s="55">
        <v>9</v>
      </c>
      <c r="G16" s="55">
        <v>28</v>
      </c>
      <c r="H16" s="56">
        <v>46055</v>
      </c>
      <c r="I16" s="56">
        <v>46356</v>
      </c>
      <c r="J16" s="57">
        <v>4737497</v>
      </c>
      <c r="K16" s="58">
        <f>+IF(J16&gt;1,(((J16*$F16)+((J16/30)*$G16))),0)*E16</f>
        <v>141177410.59999999</v>
      </c>
      <c r="L16" s="57">
        <v>0</v>
      </c>
      <c r="M16" s="58">
        <f>+IF(L16&gt;1,(((L16*$F16)+((L16/30)*$G16))),0)*E16</f>
        <v>0</v>
      </c>
      <c r="N16" s="60" t="s">
        <v>46</v>
      </c>
      <c r="O16" s="54" t="s">
        <v>47</v>
      </c>
      <c r="P16" s="61" t="s">
        <v>48</v>
      </c>
      <c r="Q16" s="62" t="s">
        <v>49</v>
      </c>
    </row>
    <row r="17" spans="1:17" s="63" customFormat="1" ht="58.5" customHeight="1" x14ac:dyDescent="0.35">
      <c r="A17" s="54" t="s">
        <v>43</v>
      </c>
      <c r="B17" s="54" t="s">
        <v>39</v>
      </c>
      <c r="C17" s="54" t="s">
        <v>50</v>
      </c>
      <c r="D17" s="54" t="s">
        <v>45</v>
      </c>
      <c r="E17" s="55">
        <v>3</v>
      </c>
      <c r="F17" s="55">
        <v>9</v>
      </c>
      <c r="G17" s="55">
        <v>28</v>
      </c>
      <c r="H17" s="56">
        <v>46055</v>
      </c>
      <c r="I17" s="56">
        <v>46356</v>
      </c>
      <c r="J17" s="57">
        <v>4737497</v>
      </c>
      <c r="K17" s="58">
        <f t="shared" ref="K17:K19" si="0">+IF(J17&gt;1,(((J17*$F17)+((J17/30)*$G17))),0)*E17</f>
        <v>141177410.59999999</v>
      </c>
      <c r="L17" s="57">
        <v>0</v>
      </c>
      <c r="M17" s="58">
        <f t="shared" ref="M17:M19" si="1">+IF(L17&gt;1,(((L17*$F17)+((L17/30)*$G17))),0)*E17</f>
        <v>0</v>
      </c>
      <c r="N17" s="60" t="s">
        <v>46</v>
      </c>
      <c r="O17" s="54" t="s">
        <v>51</v>
      </c>
      <c r="P17" s="61" t="s">
        <v>52</v>
      </c>
      <c r="Q17" s="64" t="s">
        <v>53</v>
      </c>
    </row>
    <row r="18" spans="1:17" s="63" customFormat="1" ht="57" customHeight="1" x14ac:dyDescent="0.35">
      <c r="A18" s="54" t="s">
        <v>54</v>
      </c>
      <c r="B18" s="54" t="s">
        <v>55</v>
      </c>
      <c r="C18" s="54" t="s">
        <v>56</v>
      </c>
      <c r="D18" s="54" t="s">
        <v>57</v>
      </c>
      <c r="E18" s="55">
        <v>1</v>
      </c>
      <c r="F18" s="55">
        <v>9</v>
      </c>
      <c r="G18" s="55">
        <v>28</v>
      </c>
      <c r="H18" s="56">
        <v>46055</v>
      </c>
      <c r="I18" s="56">
        <v>46356</v>
      </c>
      <c r="J18" s="57">
        <v>0</v>
      </c>
      <c r="K18" s="58">
        <f t="shared" si="0"/>
        <v>0</v>
      </c>
      <c r="L18" s="57">
        <v>3662548</v>
      </c>
      <c r="M18" s="58">
        <f t="shared" si="1"/>
        <v>36381310.133333333</v>
      </c>
      <c r="N18" s="60" t="s">
        <v>46</v>
      </c>
      <c r="O18" s="54" t="s">
        <v>58</v>
      </c>
      <c r="P18" s="54" t="s">
        <v>59</v>
      </c>
      <c r="Q18" s="54" t="s">
        <v>60</v>
      </c>
    </row>
    <row r="19" spans="1:17" s="63" customFormat="1" ht="42.65" customHeight="1" thickBot="1" x14ac:dyDescent="0.4">
      <c r="A19" s="54" t="s">
        <v>54</v>
      </c>
      <c r="B19" s="54" t="s">
        <v>61</v>
      </c>
      <c r="C19" s="54" t="s">
        <v>62</v>
      </c>
      <c r="D19" s="54" t="s">
        <v>57</v>
      </c>
      <c r="E19" s="55">
        <v>3</v>
      </c>
      <c r="F19" s="55">
        <v>9</v>
      </c>
      <c r="G19" s="55">
        <v>28</v>
      </c>
      <c r="H19" s="56">
        <v>46055</v>
      </c>
      <c r="I19" s="56">
        <v>46356</v>
      </c>
      <c r="J19" s="57">
        <v>0</v>
      </c>
      <c r="K19" s="58">
        <f t="shared" si="0"/>
        <v>0</v>
      </c>
      <c r="L19" s="59">
        <v>4737497</v>
      </c>
      <c r="M19" s="58">
        <f t="shared" si="1"/>
        <v>141177410.59999999</v>
      </c>
      <c r="N19" s="60" t="s">
        <v>46</v>
      </c>
      <c r="O19" s="54" t="s">
        <v>63</v>
      </c>
      <c r="P19" s="54" t="s">
        <v>64</v>
      </c>
      <c r="Q19" s="54" t="s">
        <v>65</v>
      </c>
    </row>
    <row r="20" spans="1:17" ht="27" customHeight="1" thickBot="1" x14ac:dyDescent="0.4">
      <c r="A20" s="65"/>
      <c r="B20" s="39"/>
      <c r="C20" s="39"/>
      <c r="D20" s="39"/>
      <c r="E20" s="66">
        <f>SUM(E16:E19)</f>
        <v>10</v>
      </c>
      <c r="F20" s="70" t="s">
        <v>66</v>
      </c>
      <c r="G20" s="71"/>
      <c r="H20" s="71"/>
      <c r="I20" s="72"/>
      <c r="J20" s="37"/>
      <c r="K20" s="38">
        <f>+SUM(K16:K19)</f>
        <v>282354821.19999999</v>
      </c>
      <c r="L20" s="37"/>
      <c r="M20" s="38">
        <f>+SUM(M16:M19)</f>
        <v>177558720.73333332</v>
      </c>
      <c r="N20" s="39"/>
      <c r="O20" s="40"/>
      <c r="P20" s="41"/>
      <c r="Q20" s="42"/>
    </row>
    <row r="21" spans="1:17" ht="27" customHeight="1" x14ac:dyDescent="0.35">
      <c r="A21" s="43"/>
      <c r="B21" s="44"/>
      <c r="C21" s="45"/>
      <c r="D21" s="46"/>
      <c r="E21" s="47"/>
      <c r="F21" s="48"/>
      <c r="G21" s="47"/>
      <c r="H21" s="49"/>
      <c r="J21" s="50"/>
      <c r="K21" s="51"/>
      <c r="L21" s="51"/>
      <c r="M21" s="51"/>
    </row>
    <row r="22" spans="1:17" ht="14.25" customHeight="1" x14ac:dyDescent="0.45">
      <c r="A22" s="43"/>
      <c r="B22" s="44"/>
      <c r="C22" s="45"/>
      <c r="D22" s="46"/>
      <c r="E22" s="48"/>
      <c r="F22" s="48"/>
      <c r="G22" s="47"/>
      <c r="H22" s="49"/>
      <c r="J22" s="67" t="s">
        <v>67</v>
      </c>
      <c r="K22" s="68">
        <f>+K20+M20</f>
        <v>459913541.93333328</v>
      </c>
      <c r="O22" s="52"/>
    </row>
    <row r="23" spans="1:17" ht="14.25" customHeight="1" x14ac:dyDescent="0.35">
      <c r="A23" s="43"/>
      <c r="B23" s="44"/>
      <c r="C23" s="45"/>
      <c r="D23" s="46"/>
      <c r="E23" s="48"/>
      <c r="F23" s="48"/>
      <c r="G23" s="47"/>
      <c r="H23" s="49"/>
      <c r="J23" s="50"/>
      <c r="O23" s="52"/>
    </row>
    <row r="24" spans="1:17" ht="14.25" customHeight="1" x14ac:dyDescent="0.35">
      <c r="B24" s="53"/>
      <c r="L24" s="50"/>
      <c r="O24" s="52"/>
    </row>
    <row r="25" spans="1:17" ht="14.25" customHeight="1" x14ac:dyDescent="0.35">
      <c r="K25" s="50"/>
      <c r="L25" s="50"/>
      <c r="M25" s="50"/>
      <c r="O25" s="52"/>
    </row>
    <row r="26" spans="1:17" ht="14.25" customHeight="1" x14ac:dyDescent="0.35">
      <c r="A26" s="94" t="s">
        <v>68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</row>
    <row r="27" spans="1:17" ht="14.25" customHeight="1" x14ac:dyDescent="0.35">
      <c r="A27" s="94" t="s">
        <v>69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</row>
    <row r="28" spans="1:17" ht="14.25" customHeight="1" x14ac:dyDescent="0.35"/>
    <row r="29" spans="1:17" ht="14.25" customHeight="1" x14ac:dyDescent="0.35"/>
    <row r="30" spans="1:17" ht="14.25" customHeight="1" x14ac:dyDescent="0.35"/>
    <row r="31" spans="1:17" ht="14.25" customHeight="1" x14ac:dyDescent="0.35"/>
    <row r="32" spans="1:17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</sheetData>
  <mergeCells count="35">
    <mergeCell ref="F8:G8"/>
    <mergeCell ref="H8:I8"/>
    <mergeCell ref="A1:N2"/>
    <mergeCell ref="A26:O26"/>
    <mergeCell ref="O2:P2"/>
    <mergeCell ref="O1:P1"/>
    <mergeCell ref="A3:P3"/>
    <mergeCell ref="A6:P6"/>
    <mergeCell ref="A5:P5"/>
    <mergeCell ref="A4:P4"/>
    <mergeCell ref="K12:P12"/>
    <mergeCell ref="K10:P10"/>
    <mergeCell ref="I14:I15"/>
    <mergeCell ref="J15:K15"/>
    <mergeCell ref="L15:M15"/>
    <mergeCell ref="A10:C10"/>
    <mergeCell ref="A27:O27"/>
    <mergeCell ref="A12:C12"/>
    <mergeCell ref="F13:G14"/>
    <mergeCell ref="L13:L14"/>
    <mergeCell ref="M13:M14"/>
    <mergeCell ref="Q13:Q14"/>
    <mergeCell ref="F20:I20"/>
    <mergeCell ref="A11:C11"/>
    <mergeCell ref="H13:I13"/>
    <mergeCell ref="J13:J14"/>
    <mergeCell ref="K13:K14"/>
    <mergeCell ref="H14:H15"/>
    <mergeCell ref="K11:P11"/>
    <mergeCell ref="D13:D15"/>
    <mergeCell ref="E13:E15"/>
    <mergeCell ref="O13:P14"/>
    <mergeCell ref="B13:B15"/>
    <mergeCell ref="C13:C15"/>
    <mergeCell ref="A13:A15"/>
  </mergeCells>
  <hyperlinks>
    <hyperlink ref="K12" r:id="rId1" xr:uid="{BB70DD57-DB68-4C99-BFE5-15860B8A8035}"/>
  </hyperlinks>
  <pageMargins left="0.7" right="0.7" top="0.75" bottom="0.75" header="0" footer="0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 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Mayra Alejandra Aponte Daza</cp:lastModifiedBy>
  <cp:revision/>
  <dcterms:created xsi:type="dcterms:W3CDTF">2020-02-28T20:30:41Z</dcterms:created>
  <dcterms:modified xsi:type="dcterms:W3CDTF">2026-01-15T01:18:30Z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2024-11-28T13:01:35Z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98473e7d-f830-4400-b669-61dcdb6deb9c</vt:lpwstr>
  </property>
  <property fmtid="{D5CDD505-2E9C-101B-9397-08002B2CF9AE}" pid="8" name="MSIP_Label_fc111285-cafa-4fc9-8a9a-bd902089b24f_ContentBits">
    <vt:lpwstr>0</vt:lpwstr>
  </property>
</Properties>
</file>