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NEXOS SASI 24-2020\ANEXOS EXCEL\"/>
    </mc:Choice>
  </mc:AlternateContent>
  <bookViews>
    <workbookView xWindow="0" yWindow="0" windowWidth="28800" windowHeight="12330" activeTab="4"/>
  </bookViews>
  <sheets>
    <sheet name="LOTE 1" sheetId="1" r:id="rId1"/>
    <sheet name="PRECIOS TECHO LOTE 1" sheetId="2" state="hidden" r:id="rId2"/>
    <sheet name="LOTE 2" sheetId="3" r:id="rId3"/>
    <sheet name="PRECIOS TECHO LOTE 2" sheetId="4" state="hidden" r:id="rId4"/>
    <sheet name="LOTE 3" sheetId="5" r:id="rId5"/>
    <sheet name="PRECIOS TECHO LOTE 3" sheetId="6" state="hidden" r:id="rId6"/>
    <sheet name="RESUMEN 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46" i="3" l="1"/>
  <c r="Z19" i="1"/>
  <c r="AA19" i="1" s="1"/>
  <c r="Z20" i="1"/>
  <c r="AA20" i="1" s="1"/>
  <c r="Z25" i="1"/>
  <c r="AA25" i="1" s="1"/>
  <c r="Z26" i="1"/>
  <c r="AA26" i="1" s="1"/>
  <c r="Z31" i="1"/>
  <c r="Z32" i="1"/>
  <c r="Y19" i="1"/>
  <c r="Y20" i="1"/>
  <c r="Y21" i="1"/>
  <c r="Z21" i="1" s="1"/>
  <c r="AA21" i="1" s="1"/>
  <c r="Y22" i="1"/>
  <c r="Z22" i="1" s="1"/>
  <c r="AA22" i="1" s="1"/>
  <c r="Y25" i="1"/>
  <c r="Y26" i="1"/>
  <c r="Y27" i="1"/>
  <c r="Z27" i="1" s="1"/>
  <c r="AA27" i="1" s="1"/>
  <c r="Y28" i="1"/>
  <c r="Z28" i="1" s="1"/>
  <c r="AA28" i="1" s="1"/>
  <c r="Y31" i="1"/>
  <c r="Y32" i="1"/>
  <c r="Y17" i="1"/>
  <c r="Z17" i="1" s="1"/>
  <c r="AA17" i="1" s="1"/>
  <c r="X18" i="1"/>
  <c r="Y18" i="1" s="1"/>
  <c r="Z18" i="1" s="1"/>
  <c r="AA18" i="1" s="1"/>
  <c r="X19" i="1"/>
  <c r="X20" i="1"/>
  <c r="X21" i="1"/>
  <c r="X22" i="1"/>
  <c r="X23" i="1"/>
  <c r="Y23" i="1" s="1"/>
  <c r="Z23" i="1" s="1"/>
  <c r="AA23" i="1" s="1"/>
  <c r="X24" i="1"/>
  <c r="Y24" i="1" s="1"/>
  <c r="Z24" i="1" s="1"/>
  <c r="AA24" i="1" s="1"/>
  <c r="X25" i="1"/>
  <c r="X26" i="1"/>
  <c r="X27" i="1"/>
  <c r="X28" i="1"/>
  <c r="X29" i="1"/>
  <c r="Y29" i="1" s="1"/>
  <c r="Z29" i="1" s="1"/>
  <c r="AA29" i="1" s="1"/>
  <c r="X30" i="1"/>
  <c r="Y30" i="1" s="1"/>
  <c r="Z30" i="1" s="1"/>
  <c r="AA30" i="1" s="1"/>
  <c r="X31" i="1"/>
  <c r="X32" i="1"/>
  <c r="X17" i="1"/>
  <c r="AD19" i="3" l="1"/>
  <c r="AE19" i="3" s="1"/>
  <c r="AF19" i="3" s="1"/>
  <c r="AG19" i="3" s="1"/>
  <c r="AI19" i="3"/>
  <c r="AJ19" i="3"/>
  <c r="AK20" i="3"/>
  <c r="AK19" i="3"/>
  <c r="AM19" i="3" s="1"/>
  <c r="AE33" i="1"/>
  <c r="AD33" i="1"/>
  <c r="AC33" i="1"/>
  <c r="Z20" i="5"/>
  <c r="AA20" i="5" s="1"/>
  <c r="Y20" i="5"/>
  <c r="Y21" i="5"/>
  <c r="Z21" i="5" s="1"/>
  <c r="AA21" i="5" s="1"/>
  <c r="Y22" i="5"/>
  <c r="Z22" i="5" s="1"/>
  <c r="AA22" i="5" s="1"/>
  <c r="AA23" i="5" s="1"/>
  <c r="F8" i="7" s="1"/>
  <c r="X20" i="5"/>
  <c r="X21" i="5"/>
  <c r="X22" i="5"/>
  <c r="X19" i="5"/>
  <c r="Y19" i="5" s="1"/>
  <c r="Z19" i="5" s="1"/>
  <c r="AA19" i="5" s="1"/>
  <c r="AE22" i="5"/>
  <c r="AE19" i="5"/>
  <c r="AE20" i="5"/>
  <c r="AE21" i="5"/>
  <c r="AD20" i="5"/>
  <c r="AD21" i="5"/>
  <c r="AD22" i="5"/>
  <c r="AD19" i="5"/>
  <c r="AC20" i="5"/>
  <c r="AC21" i="5"/>
  <c r="AC22" i="5"/>
  <c r="AC19" i="5"/>
  <c r="AL20" i="3"/>
  <c r="AL21" i="3"/>
  <c r="AM21" i="3" s="1"/>
  <c r="AL22" i="3"/>
  <c r="AM22" i="3" s="1"/>
  <c r="AL23" i="3"/>
  <c r="AM23" i="3" s="1"/>
  <c r="AL24" i="3"/>
  <c r="AL25" i="3"/>
  <c r="AL26" i="3"/>
  <c r="AL27" i="3"/>
  <c r="AM27" i="3" s="1"/>
  <c r="AL28" i="3"/>
  <c r="AM28" i="3" s="1"/>
  <c r="AL29" i="3"/>
  <c r="AL30" i="3"/>
  <c r="AL31" i="3"/>
  <c r="AL32" i="3"/>
  <c r="AL33" i="3"/>
  <c r="AM33" i="3" s="1"/>
  <c r="AL34" i="3"/>
  <c r="AM34" i="3" s="1"/>
  <c r="AL35" i="3"/>
  <c r="AM35" i="3" s="1"/>
  <c r="AL36" i="3"/>
  <c r="AL37" i="3"/>
  <c r="AL38" i="3"/>
  <c r="AL39" i="3"/>
  <c r="AL40" i="3"/>
  <c r="AM40" i="3" s="1"/>
  <c r="AL41" i="3"/>
  <c r="AM41" i="3" s="1"/>
  <c r="AL42" i="3"/>
  <c r="AL43" i="3"/>
  <c r="AL44" i="3"/>
  <c r="AL45" i="3"/>
  <c r="AL46" i="3"/>
  <c r="AM46" i="3" s="1"/>
  <c r="AL47" i="3"/>
  <c r="AM47" i="3" s="1"/>
  <c r="AL48" i="3"/>
  <c r="AL49" i="3"/>
  <c r="AL50" i="3"/>
  <c r="AL51" i="3"/>
  <c r="AL52" i="3"/>
  <c r="AM52" i="3" s="1"/>
  <c r="AL53" i="3"/>
  <c r="AM53" i="3" s="1"/>
  <c r="AL54" i="3"/>
  <c r="AL55" i="3"/>
  <c r="AL56" i="3"/>
  <c r="AL57" i="3"/>
  <c r="AL58" i="3"/>
  <c r="AM58" i="3" s="1"/>
  <c r="AL59" i="3"/>
  <c r="AM59" i="3" s="1"/>
  <c r="AL60" i="3"/>
  <c r="AL19" i="3"/>
  <c r="AM26" i="3"/>
  <c r="AM30" i="3"/>
  <c r="AM32" i="3"/>
  <c r="AM37" i="3"/>
  <c r="AM38" i="3"/>
  <c r="AM39" i="3"/>
  <c r="AM43" i="3"/>
  <c r="AM44" i="3"/>
  <c r="AM45" i="3"/>
  <c r="AM49" i="3"/>
  <c r="AM50" i="3"/>
  <c r="AM51" i="3"/>
  <c r="AM55" i="3"/>
  <c r="AM56" i="3"/>
  <c r="AM57" i="3"/>
  <c r="AG23" i="3"/>
  <c r="AG21" i="3"/>
  <c r="AG20" i="3"/>
  <c r="AD59" i="3"/>
  <c r="AD58" i="3"/>
  <c r="AE58" i="3" s="1"/>
  <c r="AF58" i="3" s="1"/>
  <c r="AG58" i="3" s="1"/>
  <c r="AD57" i="3"/>
  <c r="AE57" i="3" s="1"/>
  <c r="AF57" i="3" s="1"/>
  <c r="AG57" i="3" s="1"/>
  <c r="AD54" i="3"/>
  <c r="AE54" i="3" s="1"/>
  <c r="AF54" i="3" s="1"/>
  <c r="AG54" i="3" s="1"/>
  <c r="AD53" i="3"/>
  <c r="AE53" i="3" s="1"/>
  <c r="AF53" i="3" s="1"/>
  <c r="AG53" i="3" s="1"/>
  <c r="AD51" i="3"/>
  <c r="AE51" i="3" s="1"/>
  <c r="AF51" i="3" s="1"/>
  <c r="AG51" i="3" s="1"/>
  <c r="AD48" i="3"/>
  <c r="AE48" i="3" s="1"/>
  <c r="AF48" i="3" s="1"/>
  <c r="AG48" i="3" s="1"/>
  <c r="AD47" i="3"/>
  <c r="AE46" i="3"/>
  <c r="AF46" i="3" s="1"/>
  <c r="AD36" i="3"/>
  <c r="AE36" i="3" s="1"/>
  <c r="AF36" i="3" s="1"/>
  <c r="AG36" i="3" s="1"/>
  <c r="AD35" i="3"/>
  <c r="AE35" i="3" s="1"/>
  <c r="AF35" i="3" s="1"/>
  <c r="AG35" i="3" s="1"/>
  <c r="AD34" i="3"/>
  <c r="AE34" i="3" s="1"/>
  <c r="AF34" i="3" s="1"/>
  <c r="AG34" i="3" s="1"/>
  <c r="AD33" i="3"/>
  <c r="AE33" i="3" s="1"/>
  <c r="AF33" i="3" s="1"/>
  <c r="AG33" i="3" s="1"/>
  <c r="AD30" i="3"/>
  <c r="AE30" i="3" s="1"/>
  <c r="AF30" i="3" s="1"/>
  <c r="AG30" i="3" s="1"/>
  <c r="AD29" i="3"/>
  <c r="AD28" i="3"/>
  <c r="AE28" i="3" s="1"/>
  <c r="AF28" i="3" s="1"/>
  <c r="AG28" i="3" s="1"/>
  <c r="AD26" i="3"/>
  <c r="AE26" i="3" s="1"/>
  <c r="AF26" i="3" s="1"/>
  <c r="AG26" i="3" s="1"/>
  <c r="AD25" i="3"/>
  <c r="AE25" i="3" s="1"/>
  <c r="AF25" i="3" s="1"/>
  <c r="AG25" i="3" s="1"/>
  <c r="AD23" i="3"/>
  <c r="AE23" i="3" s="1"/>
  <c r="AF23" i="3" s="1"/>
  <c r="AD21" i="3"/>
  <c r="AE21" i="3" s="1"/>
  <c r="AF21" i="3" s="1"/>
  <c r="AD20" i="3"/>
  <c r="AE20" i="3" s="1"/>
  <c r="AF20" i="3" s="1"/>
  <c r="AK21" i="3"/>
  <c r="AK22" i="3"/>
  <c r="AK23" i="3"/>
  <c r="AK24" i="3"/>
  <c r="AK25" i="3"/>
  <c r="AK26" i="3"/>
  <c r="AK27" i="3"/>
  <c r="AK28" i="3"/>
  <c r="AK29" i="3"/>
  <c r="AM29" i="3" s="1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M42" i="3" s="1"/>
  <c r="AK43" i="3"/>
  <c r="AK44" i="3"/>
  <c r="AK45" i="3"/>
  <c r="AK46" i="3"/>
  <c r="AK47" i="3"/>
  <c r="AK48" i="3"/>
  <c r="AM48" i="3" s="1"/>
  <c r="AK49" i="3"/>
  <c r="AK50" i="3"/>
  <c r="AK51" i="3"/>
  <c r="AK52" i="3"/>
  <c r="AK53" i="3"/>
  <c r="AK54" i="3"/>
  <c r="AM54" i="3" s="1"/>
  <c r="AK55" i="3"/>
  <c r="AK56" i="3"/>
  <c r="AK57" i="3"/>
  <c r="AK58" i="3"/>
  <c r="AK59" i="3"/>
  <c r="AK60" i="3"/>
  <c r="AM60" i="3" s="1"/>
  <c r="AJ20" i="3"/>
  <c r="AJ21" i="3"/>
  <c r="AJ22" i="3"/>
  <c r="AJ23" i="3"/>
  <c r="AJ24" i="3"/>
  <c r="AJ25" i="3"/>
  <c r="AJ26" i="3"/>
  <c r="AJ27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J49" i="3"/>
  <c r="AJ50" i="3"/>
  <c r="AJ51" i="3"/>
  <c r="AJ52" i="3"/>
  <c r="AJ53" i="3"/>
  <c r="AJ54" i="3"/>
  <c r="AJ55" i="3"/>
  <c r="AJ56" i="3"/>
  <c r="AJ57" i="3"/>
  <c r="AJ58" i="3"/>
  <c r="AJ59" i="3"/>
  <c r="AJ60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F61" i="3"/>
  <c r="AG61" i="3" s="1"/>
  <c r="AE22" i="3"/>
  <c r="AF22" i="3" s="1"/>
  <c r="AG22" i="3" s="1"/>
  <c r="AE29" i="3"/>
  <c r="AF29" i="3" s="1"/>
  <c r="AG29" i="3" s="1"/>
  <c r="AE47" i="3"/>
  <c r="AF47" i="3" s="1"/>
  <c r="AG47" i="3" s="1"/>
  <c r="AE49" i="3"/>
  <c r="AF49" i="3" s="1"/>
  <c r="AG49" i="3" s="1"/>
  <c r="AE50" i="3"/>
  <c r="AF50" i="3" s="1"/>
  <c r="AG50" i="3" s="1"/>
  <c r="AE59" i="3"/>
  <c r="AF59" i="3" s="1"/>
  <c r="AG59" i="3" s="1"/>
  <c r="AE60" i="3"/>
  <c r="AF60" i="3" s="1"/>
  <c r="AG60" i="3" s="1"/>
  <c r="AD49" i="3"/>
  <c r="AD50" i="3"/>
  <c r="AD22" i="3"/>
  <c r="AD24" i="3"/>
  <c r="AE24" i="3" s="1"/>
  <c r="AF24" i="3" s="1"/>
  <c r="AG24" i="3" s="1"/>
  <c r="AD27" i="3"/>
  <c r="AE27" i="3" s="1"/>
  <c r="AF27" i="3" s="1"/>
  <c r="AG27" i="3" s="1"/>
  <c r="AD31" i="3"/>
  <c r="AE31" i="3" s="1"/>
  <c r="AF31" i="3" s="1"/>
  <c r="AG31" i="3" s="1"/>
  <c r="AD32" i="3"/>
  <c r="AE32" i="3" s="1"/>
  <c r="AF32" i="3" s="1"/>
  <c r="AG32" i="3" s="1"/>
  <c r="AD37" i="3"/>
  <c r="AE37" i="3" s="1"/>
  <c r="AF37" i="3" s="1"/>
  <c r="AG37" i="3" s="1"/>
  <c r="AD38" i="3"/>
  <c r="AE38" i="3" s="1"/>
  <c r="AF38" i="3" s="1"/>
  <c r="AG38" i="3" s="1"/>
  <c r="AD39" i="3"/>
  <c r="AE39" i="3" s="1"/>
  <c r="AF39" i="3" s="1"/>
  <c r="AG39" i="3" s="1"/>
  <c r="AD40" i="3"/>
  <c r="AE40" i="3" s="1"/>
  <c r="AF40" i="3" s="1"/>
  <c r="AG40" i="3" s="1"/>
  <c r="AD41" i="3"/>
  <c r="AE41" i="3" s="1"/>
  <c r="AF41" i="3" s="1"/>
  <c r="AG41" i="3" s="1"/>
  <c r="AD42" i="3"/>
  <c r="AE42" i="3" s="1"/>
  <c r="AF42" i="3" s="1"/>
  <c r="AG42" i="3" s="1"/>
  <c r="AD43" i="3"/>
  <c r="AE43" i="3" s="1"/>
  <c r="AF43" i="3" s="1"/>
  <c r="AG43" i="3" s="1"/>
  <c r="AD44" i="3"/>
  <c r="AE44" i="3" s="1"/>
  <c r="AF44" i="3" s="1"/>
  <c r="AG44" i="3" s="1"/>
  <c r="AD45" i="3"/>
  <c r="AE45" i="3" s="1"/>
  <c r="AF45" i="3" s="1"/>
  <c r="AG45" i="3" s="1"/>
  <c r="AD52" i="3"/>
  <c r="AE52" i="3" s="1"/>
  <c r="AF52" i="3" s="1"/>
  <c r="AG52" i="3" s="1"/>
  <c r="AD55" i="3"/>
  <c r="AE55" i="3" s="1"/>
  <c r="AF55" i="3" s="1"/>
  <c r="AG55" i="3" s="1"/>
  <c r="AD56" i="3"/>
  <c r="AE56" i="3" s="1"/>
  <c r="AF56" i="3" s="1"/>
  <c r="AG56" i="3" s="1"/>
  <c r="AD60" i="3"/>
  <c r="X34" i="1"/>
  <c r="X35" i="1"/>
  <c r="Y35" i="1" s="1"/>
  <c r="Z35" i="1" s="1"/>
  <c r="AA35" i="1" s="1"/>
  <c r="X36" i="1"/>
  <c r="Y36" i="1" s="1"/>
  <c r="Z36" i="1" s="1"/>
  <c r="AA36" i="1" s="1"/>
  <c r="X37" i="1"/>
  <c r="X38" i="1"/>
  <c r="Y38" i="1" s="1"/>
  <c r="Z38" i="1" s="1"/>
  <c r="AA38" i="1" s="1"/>
  <c r="X39" i="1"/>
  <c r="Y39" i="1" s="1"/>
  <c r="Z39" i="1" s="1"/>
  <c r="AA39" i="1" s="1"/>
  <c r="X40" i="1"/>
  <c r="X41" i="1"/>
  <c r="Y41" i="1" s="1"/>
  <c r="Z41" i="1" s="1"/>
  <c r="AA41" i="1" s="1"/>
  <c r="E40" i="2" s="1"/>
  <c r="F40" i="2" s="1"/>
  <c r="X42" i="1"/>
  <c r="Y42" i="1" s="1"/>
  <c r="Z42" i="1" s="1"/>
  <c r="AE41" i="1"/>
  <c r="AE34" i="1"/>
  <c r="AE35" i="1"/>
  <c r="AE36" i="1"/>
  <c r="AE37" i="1"/>
  <c r="AE38" i="1"/>
  <c r="AG38" i="1" s="1"/>
  <c r="AE39" i="1"/>
  <c r="AG39" i="1" s="1"/>
  <c r="AE40" i="1"/>
  <c r="AE42" i="1"/>
  <c r="AD34" i="1"/>
  <c r="AD35" i="1"/>
  <c r="AD36" i="1"/>
  <c r="AD37" i="1"/>
  <c r="AD38" i="1"/>
  <c r="AD39" i="1"/>
  <c r="AD40" i="1"/>
  <c r="AD41" i="1"/>
  <c r="AD42" i="1"/>
  <c r="AC34" i="1"/>
  <c r="AC35" i="1"/>
  <c r="AC36" i="1"/>
  <c r="AC37" i="1"/>
  <c r="AC38" i="1"/>
  <c r="AC39" i="1"/>
  <c r="AC40" i="1"/>
  <c r="AC41" i="1"/>
  <c r="AC42" i="1"/>
  <c r="X33" i="1"/>
  <c r="Y33" i="1" s="1"/>
  <c r="Z33" i="1" s="1"/>
  <c r="AA33" i="1" s="1"/>
  <c r="Y34" i="1"/>
  <c r="Z34" i="1" s="1"/>
  <c r="AA34" i="1" s="1"/>
  <c r="Y37" i="1"/>
  <c r="Z37" i="1" s="1"/>
  <c r="AA37" i="1" s="1"/>
  <c r="Y40" i="1"/>
  <c r="Z40" i="1" s="1"/>
  <c r="AA40" i="1" s="1"/>
  <c r="E39" i="2" s="1"/>
  <c r="F39" i="2" s="1"/>
  <c r="AM31" i="3" l="1"/>
  <c r="AM25" i="3"/>
  <c r="AM20" i="3"/>
  <c r="AM36" i="3"/>
  <c r="AM24" i="3"/>
  <c r="AG46" i="3"/>
  <c r="AG62" i="3" s="1"/>
  <c r="F7" i="7" s="1"/>
  <c r="E41" i="2"/>
  <c r="F41" i="2" s="1"/>
  <c r="AA42" i="1"/>
  <c r="AA43" i="1" s="1"/>
  <c r="F6" i="7" s="1"/>
  <c r="E36" i="2"/>
  <c r="F36" i="2" s="1"/>
  <c r="E32" i="2"/>
  <c r="F32" i="2" s="1"/>
  <c r="T20" i="5"/>
  <c r="U20" i="5" s="1"/>
  <c r="AF20" i="5" s="1"/>
  <c r="AG20" i="5" s="1"/>
  <c r="T21" i="5"/>
  <c r="U21" i="5" s="1"/>
  <c r="AF21" i="5" s="1"/>
  <c r="AG21" i="5" s="1"/>
  <c r="T22" i="5"/>
  <c r="U22" i="5" s="1"/>
  <c r="T19" i="5"/>
  <c r="U19" i="5" s="1"/>
  <c r="N22" i="5"/>
  <c r="N19" i="5"/>
  <c r="H22" i="5"/>
  <c r="H19" i="5"/>
  <c r="Z40" i="3"/>
  <c r="AA40" i="3" s="1"/>
  <c r="Z41" i="3"/>
  <c r="AA41" i="3" s="1"/>
  <c r="Z42" i="3"/>
  <c r="AA42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0" i="3"/>
  <c r="AA50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59" i="3"/>
  <c r="AA59" i="3" s="1"/>
  <c r="Z60" i="3"/>
  <c r="AA60" i="3" s="1"/>
  <c r="Z61" i="3"/>
  <c r="AA61" i="3" s="1"/>
  <c r="Z39" i="3"/>
  <c r="AA39" i="3" s="1"/>
  <c r="Z34" i="3"/>
  <c r="AA34" i="3" s="1"/>
  <c r="Z35" i="3"/>
  <c r="AA35" i="3" s="1"/>
  <c r="Z36" i="3"/>
  <c r="AA36" i="3" s="1"/>
  <c r="Z33" i="3"/>
  <c r="AA33" i="3" s="1"/>
  <c r="Z20" i="3"/>
  <c r="AA20" i="3" s="1"/>
  <c r="Z21" i="3"/>
  <c r="AA21" i="3" s="1"/>
  <c r="Z22" i="3"/>
  <c r="AA22" i="3" s="1"/>
  <c r="Z23" i="3"/>
  <c r="AA23" i="3" s="1"/>
  <c r="Z24" i="3"/>
  <c r="AA24" i="3" s="1"/>
  <c r="Z25" i="3"/>
  <c r="AA25" i="3" s="1"/>
  <c r="Z26" i="3"/>
  <c r="AA26" i="3" s="1"/>
  <c r="Z27" i="3"/>
  <c r="AA27" i="3" s="1"/>
  <c r="Z28" i="3"/>
  <c r="AA28" i="3" s="1"/>
  <c r="Z29" i="3"/>
  <c r="AA29" i="3" s="1"/>
  <c r="Z30" i="3"/>
  <c r="AA30" i="3" s="1"/>
  <c r="Z19" i="3"/>
  <c r="AA19" i="3" s="1"/>
  <c r="T47" i="3"/>
  <c r="T48" i="3"/>
  <c r="T46" i="3"/>
  <c r="N59" i="3"/>
  <c r="N60" i="3"/>
  <c r="N61" i="3"/>
  <c r="N58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39" i="3"/>
  <c r="N34" i="3"/>
  <c r="N35" i="3"/>
  <c r="N36" i="3"/>
  <c r="N33" i="3"/>
  <c r="N20" i="3"/>
  <c r="N21" i="3"/>
  <c r="N22" i="3"/>
  <c r="N23" i="3"/>
  <c r="N24" i="3"/>
  <c r="N25" i="3"/>
  <c r="N26" i="3"/>
  <c r="N27" i="3"/>
  <c r="N28" i="3"/>
  <c r="N29" i="3"/>
  <c r="N30" i="3"/>
  <c r="N19" i="3"/>
  <c r="H59" i="3"/>
  <c r="H60" i="3"/>
  <c r="H61" i="3"/>
  <c r="H58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39" i="3"/>
  <c r="H34" i="3"/>
  <c r="H35" i="3"/>
  <c r="H36" i="3"/>
  <c r="H33" i="3"/>
  <c r="H20" i="3"/>
  <c r="H21" i="3"/>
  <c r="H22" i="3"/>
  <c r="H23" i="3"/>
  <c r="H24" i="3"/>
  <c r="H25" i="3"/>
  <c r="H26" i="3"/>
  <c r="H27" i="3"/>
  <c r="H28" i="3"/>
  <c r="H29" i="3"/>
  <c r="H30" i="3"/>
  <c r="H19" i="3"/>
  <c r="T36" i="1"/>
  <c r="U36" i="1" s="1"/>
  <c r="T37" i="1"/>
  <c r="U3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/>
  <c r="T33" i="1"/>
  <c r="U33" i="1" s="1"/>
  <c r="T34" i="1"/>
  <c r="U34" i="1" s="1"/>
  <c r="T35" i="1"/>
  <c r="U35" i="1" s="1"/>
  <c r="T17" i="1"/>
  <c r="U17" i="1" s="1"/>
  <c r="V17" i="1" s="1"/>
  <c r="N41" i="1"/>
  <c r="N42" i="1"/>
  <c r="N40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17" i="1"/>
  <c r="H17" i="1"/>
  <c r="H41" i="1"/>
  <c r="H42" i="1"/>
  <c r="H40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U48" i="3" l="1"/>
  <c r="V48" i="3" s="1"/>
  <c r="U47" i="3"/>
  <c r="V47" i="3" s="1"/>
  <c r="U46" i="3"/>
  <c r="V46" i="3" s="1"/>
  <c r="V22" i="5" l="1"/>
  <c r="V19" i="5"/>
  <c r="O22" i="5"/>
  <c r="P22" i="5" s="1"/>
  <c r="O19" i="5"/>
  <c r="P19" i="5" s="1"/>
  <c r="I22" i="5"/>
  <c r="I19" i="5"/>
  <c r="AB45" i="3"/>
  <c r="AB51" i="3"/>
  <c r="AB57" i="3"/>
  <c r="AB58" i="3"/>
  <c r="AB39" i="3"/>
  <c r="AB61" i="3"/>
  <c r="AB60" i="3"/>
  <c r="AB59" i="3"/>
  <c r="AB56" i="3"/>
  <c r="AB55" i="3"/>
  <c r="AB54" i="3"/>
  <c r="AB53" i="3"/>
  <c r="AB52" i="3"/>
  <c r="AB50" i="3"/>
  <c r="AB49" i="3"/>
  <c r="AB48" i="3"/>
  <c r="AB47" i="3"/>
  <c r="AB46" i="3"/>
  <c r="AB44" i="3"/>
  <c r="AB43" i="3"/>
  <c r="AB42" i="3"/>
  <c r="AB41" i="3"/>
  <c r="AB40" i="3"/>
  <c r="AB35" i="3"/>
  <c r="AB36" i="3"/>
  <c r="AB34" i="3"/>
  <c r="AB33" i="3"/>
  <c r="AB21" i="3"/>
  <c r="AB24" i="3"/>
  <c r="AB27" i="3"/>
  <c r="AB30" i="3"/>
  <c r="AB29" i="3"/>
  <c r="AB28" i="3"/>
  <c r="AB26" i="3"/>
  <c r="AB25" i="3"/>
  <c r="AB23" i="3"/>
  <c r="AB22" i="3"/>
  <c r="AB20" i="3"/>
  <c r="AB19" i="3"/>
  <c r="O61" i="3"/>
  <c r="P61" i="3" s="1"/>
  <c r="O60" i="3"/>
  <c r="P60" i="3" s="1"/>
  <c r="O59" i="3"/>
  <c r="P59" i="3" s="1"/>
  <c r="O58" i="3"/>
  <c r="O57" i="3"/>
  <c r="P57" i="3" s="1"/>
  <c r="O56" i="3"/>
  <c r="P56" i="3" s="1"/>
  <c r="O55" i="3"/>
  <c r="O54" i="3"/>
  <c r="P54" i="3" s="1"/>
  <c r="O53" i="3"/>
  <c r="P53" i="3" s="1"/>
  <c r="O52" i="3"/>
  <c r="P52" i="3" s="1"/>
  <c r="O51" i="3"/>
  <c r="P51" i="3" s="1"/>
  <c r="O50" i="3"/>
  <c r="P50" i="3" s="1"/>
  <c r="O49" i="3"/>
  <c r="P49" i="3" s="1"/>
  <c r="O48" i="3"/>
  <c r="P48" i="3" s="1"/>
  <c r="O47" i="3"/>
  <c r="P47" i="3" s="1"/>
  <c r="O46" i="3"/>
  <c r="P46" i="3" s="1"/>
  <c r="O45" i="3"/>
  <c r="P45" i="3" s="1"/>
  <c r="O44" i="3"/>
  <c r="P44" i="3" s="1"/>
  <c r="O43" i="3"/>
  <c r="P43" i="3" s="1"/>
  <c r="O42" i="3"/>
  <c r="P42" i="3" s="1"/>
  <c r="O41" i="3"/>
  <c r="P41" i="3" s="1"/>
  <c r="O40" i="3"/>
  <c r="P40" i="3" s="1"/>
  <c r="O39" i="3"/>
  <c r="P39" i="3" s="1"/>
  <c r="O36" i="3"/>
  <c r="P36" i="3" s="1"/>
  <c r="O35" i="3"/>
  <c r="O34" i="3"/>
  <c r="P34" i="3" s="1"/>
  <c r="O33" i="3"/>
  <c r="P33" i="3" s="1"/>
  <c r="O30" i="3"/>
  <c r="P30" i="3" s="1"/>
  <c r="O29" i="3"/>
  <c r="P29" i="3" s="1"/>
  <c r="O28" i="3"/>
  <c r="P28" i="3" s="1"/>
  <c r="O27" i="3"/>
  <c r="P27" i="3" s="1"/>
  <c r="O26" i="3"/>
  <c r="P26" i="3" s="1"/>
  <c r="O25" i="3"/>
  <c r="P25" i="3" s="1"/>
  <c r="O24" i="3"/>
  <c r="P24" i="3" s="1"/>
  <c r="O23" i="3"/>
  <c r="P23" i="3" s="1"/>
  <c r="O22" i="3"/>
  <c r="P22" i="3" s="1"/>
  <c r="O21" i="3"/>
  <c r="P21" i="3" s="1"/>
  <c r="O20" i="3"/>
  <c r="P20" i="3" s="1"/>
  <c r="O19" i="3"/>
  <c r="I61" i="3"/>
  <c r="J61" i="3" s="1"/>
  <c r="I60" i="3"/>
  <c r="J60" i="3" s="1"/>
  <c r="I59" i="3"/>
  <c r="J59" i="3" s="1"/>
  <c r="I58" i="3"/>
  <c r="J58" i="3" s="1"/>
  <c r="I57" i="3"/>
  <c r="J57" i="3" s="1"/>
  <c r="I56" i="3"/>
  <c r="J56" i="3" s="1"/>
  <c r="I55" i="3"/>
  <c r="J55" i="3" s="1"/>
  <c r="I54" i="3"/>
  <c r="J54" i="3" s="1"/>
  <c r="I53" i="3"/>
  <c r="J53" i="3" s="1"/>
  <c r="I52" i="3"/>
  <c r="J52" i="3" s="1"/>
  <c r="I51" i="3"/>
  <c r="J51" i="3" s="1"/>
  <c r="I50" i="3"/>
  <c r="J50" i="3" s="1"/>
  <c r="I49" i="3"/>
  <c r="J49" i="3" s="1"/>
  <c r="I48" i="3"/>
  <c r="I47" i="3"/>
  <c r="I46" i="3"/>
  <c r="I45" i="3"/>
  <c r="J45" i="3" s="1"/>
  <c r="I44" i="3"/>
  <c r="J44" i="3" s="1"/>
  <c r="I43" i="3"/>
  <c r="J43" i="3" s="1"/>
  <c r="I42" i="3"/>
  <c r="J42" i="3" s="1"/>
  <c r="I41" i="3"/>
  <c r="J41" i="3" s="1"/>
  <c r="I40" i="3"/>
  <c r="J40" i="3" s="1"/>
  <c r="I39" i="3"/>
  <c r="J39" i="3" s="1"/>
  <c r="I36" i="3"/>
  <c r="J36" i="3" s="1"/>
  <c r="I35" i="3"/>
  <c r="J35" i="3" s="1"/>
  <c r="I34" i="3"/>
  <c r="J34" i="3" s="1"/>
  <c r="I33" i="3"/>
  <c r="J33" i="3" s="1"/>
  <c r="I30" i="3"/>
  <c r="J30" i="3" s="1"/>
  <c r="I29" i="3"/>
  <c r="J29" i="3" s="1"/>
  <c r="I28" i="3"/>
  <c r="J28" i="3" s="1"/>
  <c r="I27" i="3"/>
  <c r="J27" i="3" s="1"/>
  <c r="I26" i="3"/>
  <c r="J26" i="3" s="1"/>
  <c r="I25" i="3"/>
  <c r="J25" i="3" s="1"/>
  <c r="I24" i="3"/>
  <c r="J24" i="3" s="1"/>
  <c r="I23" i="3"/>
  <c r="J23" i="3" s="1"/>
  <c r="I22" i="3"/>
  <c r="J22" i="3" s="1"/>
  <c r="I21" i="3"/>
  <c r="J21" i="3" s="1"/>
  <c r="I20" i="3"/>
  <c r="J20" i="3" s="1"/>
  <c r="I19" i="3"/>
  <c r="J19" i="3" s="1"/>
  <c r="U42" i="1"/>
  <c r="U41" i="1"/>
  <c r="U40" i="1"/>
  <c r="V1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O42" i="1"/>
  <c r="O41" i="1"/>
  <c r="O40" i="1"/>
  <c r="P40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I42" i="1"/>
  <c r="J42" i="1" s="1"/>
  <c r="I41" i="1"/>
  <c r="J41" i="1" s="1"/>
  <c r="I40" i="1"/>
  <c r="J40" i="1" s="1"/>
  <c r="I37" i="1"/>
  <c r="J37" i="1" s="1"/>
  <c r="I36" i="1"/>
  <c r="J36" i="1" s="1"/>
  <c r="I35" i="1"/>
  <c r="J35" i="1" s="1"/>
  <c r="I34" i="1"/>
  <c r="J34" i="1" s="1"/>
  <c r="I33" i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F18" i="6" l="1"/>
  <c r="G18" i="6" s="1"/>
  <c r="AF19" i="5"/>
  <c r="AG19" i="5" s="1"/>
  <c r="J22" i="5"/>
  <c r="AF22" i="5"/>
  <c r="AG22" i="5" s="1"/>
  <c r="J33" i="1"/>
  <c r="AF33" i="1"/>
  <c r="AG33" i="1" s="1"/>
  <c r="F57" i="4"/>
  <c r="G57" i="4" s="1"/>
  <c r="F34" i="4"/>
  <c r="G34" i="4" s="1"/>
  <c r="J17" i="1"/>
  <c r="J24" i="1"/>
  <c r="AC24" i="1"/>
  <c r="F21" i="6"/>
  <c r="G21" i="6" s="1"/>
  <c r="F31" i="7" s="1"/>
  <c r="J19" i="5"/>
  <c r="F58" i="4"/>
  <c r="G58" i="4" s="1"/>
  <c r="P58" i="3"/>
  <c r="P35" i="3"/>
  <c r="F59" i="4"/>
  <c r="G59" i="4" s="1"/>
  <c r="AK61" i="3"/>
  <c r="AI61" i="3"/>
  <c r="AL61" i="3"/>
  <c r="J46" i="3"/>
  <c r="F45" i="4"/>
  <c r="G45" i="4" s="1"/>
  <c r="F52" i="4"/>
  <c r="G52" i="4" s="1"/>
  <c r="J47" i="3"/>
  <c r="F46" i="4"/>
  <c r="G46" i="4" s="1"/>
  <c r="F53" i="4"/>
  <c r="G53" i="4" s="1"/>
  <c r="J48" i="3"/>
  <c r="F47" i="4"/>
  <c r="G47" i="4" s="1"/>
  <c r="F35" i="4"/>
  <c r="G35" i="4" s="1"/>
  <c r="F27" i="4"/>
  <c r="G27" i="4" s="1"/>
  <c r="AC20" i="1"/>
  <c r="AF42" i="1"/>
  <c r="AG42" i="1" s="1"/>
  <c r="AC25" i="1"/>
  <c r="AD32" i="1"/>
  <c r="AD22" i="1"/>
  <c r="P25" i="1"/>
  <c r="AE21" i="1"/>
  <c r="AF28" i="1"/>
  <c r="AG28" i="1" s="1"/>
  <c r="AF21" i="1"/>
  <c r="AF41" i="1"/>
  <c r="AG41" i="1" s="1"/>
  <c r="P42" i="1"/>
  <c r="V42" i="1" s="1"/>
  <c r="P41" i="1"/>
  <c r="V41" i="1" s="1"/>
  <c r="V40" i="1"/>
  <c r="AF27" i="1"/>
  <c r="AG27" i="1" s="1"/>
  <c r="P32" i="1"/>
  <c r="AD26" i="1"/>
  <c r="AD29" i="1"/>
  <c r="AF20" i="1"/>
  <c r="AC31" i="1"/>
  <c r="AE28" i="1"/>
  <c r="AF34" i="1"/>
  <c r="AG34" i="1" s="1"/>
  <c r="AC23" i="1"/>
  <c r="AC27" i="1"/>
  <c r="AD27" i="1"/>
  <c r="AF40" i="1"/>
  <c r="AG40" i="1" s="1"/>
  <c r="AE25" i="1"/>
  <c r="AC29" i="1"/>
  <c r="AC22" i="1"/>
  <c r="AD31" i="1"/>
  <c r="AD28" i="1"/>
  <c r="AD25" i="1"/>
  <c r="AD21" i="1"/>
  <c r="AF32" i="1"/>
  <c r="AF26" i="1"/>
  <c r="AF19" i="1"/>
  <c r="AC30" i="1"/>
  <c r="AE31" i="1"/>
  <c r="AF24" i="1"/>
  <c r="AG24" i="1" s="1"/>
  <c r="AC28" i="1"/>
  <c r="AC21" i="1"/>
  <c r="AE30" i="1"/>
  <c r="AE27" i="1"/>
  <c r="AE23" i="1"/>
  <c r="AE20" i="1"/>
  <c r="AF31" i="1"/>
  <c r="AF25" i="1"/>
  <c r="AF18" i="1"/>
  <c r="AD24" i="1"/>
  <c r="AC18" i="1"/>
  <c r="AE18" i="1"/>
  <c r="AF36" i="1"/>
  <c r="AG36" i="1" s="1"/>
  <c r="AD18" i="1"/>
  <c r="AD23" i="1"/>
  <c r="AD20" i="1"/>
  <c r="AF37" i="1"/>
  <c r="AG37" i="1" s="1"/>
  <c r="AF30" i="1"/>
  <c r="AG30" i="1" s="1"/>
  <c r="AF23" i="1"/>
  <c r="AE19" i="1"/>
  <c r="AD30" i="1"/>
  <c r="AC32" i="1"/>
  <c r="AC26" i="1"/>
  <c r="AC19" i="1"/>
  <c r="AE32" i="1"/>
  <c r="AE29" i="1"/>
  <c r="AE26" i="1"/>
  <c r="AE22" i="1"/>
  <c r="AD19" i="1"/>
  <c r="AF35" i="1"/>
  <c r="AG35" i="1" s="1"/>
  <c r="AF29" i="1"/>
  <c r="AF22" i="1"/>
  <c r="AE24" i="1"/>
  <c r="P19" i="3"/>
  <c r="P55" i="3"/>
  <c r="F18" i="4"/>
  <c r="G18" i="4" s="1"/>
  <c r="F56" i="4"/>
  <c r="G56" i="4" s="1"/>
  <c r="F50" i="4"/>
  <c r="G50" i="4" s="1"/>
  <c r="F33" i="4"/>
  <c r="G33" i="4" s="1"/>
  <c r="F28" i="4"/>
  <c r="G28" i="4" s="1"/>
  <c r="F25" i="4"/>
  <c r="G25" i="4" s="1"/>
  <c r="F22" i="4"/>
  <c r="G22" i="4" s="1"/>
  <c r="F19" i="4"/>
  <c r="G19" i="4" s="1"/>
  <c r="F32" i="4"/>
  <c r="G32" i="4" s="1"/>
  <c r="F24" i="4"/>
  <c r="G24" i="4" s="1"/>
  <c r="F29" i="4"/>
  <c r="G29" i="4" s="1"/>
  <c r="F20" i="4"/>
  <c r="G20" i="4" s="1"/>
  <c r="AJ61" i="3"/>
  <c r="AG20" i="1" l="1"/>
  <c r="AG18" i="1"/>
  <c r="AG19" i="1"/>
  <c r="AG22" i="1"/>
  <c r="AG25" i="1"/>
  <c r="AG26" i="1"/>
  <c r="AG29" i="1"/>
  <c r="AG23" i="1"/>
  <c r="AG21" i="1"/>
  <c r="AM61" i="3"/>
  <c r="G23" i="6"/>
  <c r="F30" i="7"/>
  <c r="F33" i="7" s="1"/>
  <c r="F43" i="7"/>
  <c r="F22" i="7"/>
  <c r="F16" i="7"/>
  <c r="F24" i="7"/>
  <c r="G61" i="4"/>
  <c r="F23" i="7" l="1"/>
  <c r="F26" i="7" s="1"/>
  <c r="F41" i="7"/>
  <c r="O17" i="1" l="1"/>
  <c r="AE17" i="1" s="1"/>
  <c r="P17" i="1" l="1"/>
  <c r="AF17" i="1"/>
  <c r="AG17" i="1" s="1"/>
  <c r="AC17" i="1"/>
  <c r="AD17" i="1"/>
  <c r="F42" i="2"/>
  <c r="F9" i="7" s="1"/>
  <c r="F15" i="7"/>
  <c r="F18" i="7" s="1"/>
  <c r="F35" i="7" s="1"/>
  <c r="F39" i="7" l="1"/>
  <c r="F45" i="7" s="1"/>
</calcChain>
</file>

<file path=xl/comments1.xml><?xml version="1.0" encoding="utf-8"?>
<comments xmlns="http://schemas.openxmlformats.org/spreadsheetml/2006/main">
  <authors>
    <author/>
    <author>Maria Camila  Reyes Cifuentes</author>
  </authors>
  <commentList>
    <comment ref="C5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  <comment ref="X15" authorId="1" shapeId="0">
      <text>
        <r>
          <rPr>
            <b/>
            <sz val="11"/>
            <color indexed="81"/>
            <rFont val="Tahoma"/>
            <family val="2"/>
          </rPr>
          <t>De acuerdo a lo evidenciado en la guía, se deberá aplicar la formula determinada para cada proceso de selección</t>
        </r>
        <r>
          <rPr>
            <sz val="9"/>
            <color indexed="81"/>
            <rFont val="Tahoma"/>
            <family val="2"/>
          </rPr>
          <t xml:space="preserve">
 Es importante que la ecuación sea redondeada al peso más cercano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6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</commentList>
</comments>
</file>

<file path=xl/comments3.xml><?xml version="1.0" encoding="utf-8"?>
<comments xmlns="http://schemas.openxmlformats.org/spreadsheetml/2006/main">
  <authors>
    <author/>
    <author>Maria Camila  Reyes Cifuentes</author>
  </authors>
  <commentList>
    <comment ref="C5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  <comment ref="AD17" authorId="1" shapeId="0">
      <text>
        <r>
          <rPr>
            <b/>
            <sz val="11"/>
            <color indexed="81"/>
            <rFont val="Tahoma"/>
            <family val="2"/>
          </rPr>
          <t>De acuerdo a lo evidenciado en la guía, se deberá aplicar la formula determinada para cada proceso de selección</t>
        </r>
        <r>
          <rPr>
            <sz val="9"/>
            <color indexed="81"/>
            <rFont val="Tahoma"/>
            <family val="2"/>
          </rPr>
          <t xml:space="preserve">
 Es importante que la ecuación sea redondeada al peso más cercano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C5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5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5" authorId="0" shapeId="0">
      <text>
        <r>
          <rPr>
            <b/>
            <sz val="11"/>
            <color indexed="8"/>
            <rFont val="Tahoma"/>
            <family val="2"/>
          </rPr>
          <t>GUÍA DE ESTUDIOS DE MERCADO: 
(Se deben especificar los medios a través de los cuales se obtuvieron las distintas cotizaciones que conforman el estudio de mercado, y establecer a cuantos proveedores se les solicito cotizar(adjuntar solicitudes al estudio de mercado)</t>
        </r>
      </text>
    </comment>
  </commentList>
</comments>
</file>

<file path=xl/sharedStrings.xml><?xml version="1.0" encoding="utf-8"?>
<sst xmlns="http://schemas.openxmlformats.org/spreadsheetml/2006/main" count="700" uniqueCount="245">
  <si>
    <t>LOTE 1
Adquisición, instalación y puesta en funcionamiento de los equipos de AUDIO  para las sedes y operación de la Secretaría General de la Alcaldía Mayor D.C.</t>
  </si>
  <si>
    <t>DESPACHO ALCALDESA (SUBDIRECCION DE SERVICIOS ADMISNISTRATIVOS)</t>
  </si>
  <si>
    <t xml:space="preserve">ÍTEM </t>
  </si>
  <si>
    <t>EQUIPOS</t>
  </si>
  <si>
    <t>CANTIDAD</t>
  </si>
  <si>
    <t xml:space="preserve">ESPECIFICACIONES TÉCNICAS </t>
  </si>
  <si>
    <t xml:space="preserve">MARCA </t>
  </si>
  <si>
    <t xml:space="preserve">VALOR UNITARIO </t>
  </si>
  <si>
    <t>TARIFA IVA %</t>
  </si>
  <si>
    <t xml:space="preserve">VALOR UNITARIO INCLUIDO IVA </t>
  </si>
  <si>
    <t xml:space="preserve">VALOR TOTAL </t>
  </si>
  <si>
    <t xml:space="preserve">INTERFACE DE AUDIO USB </t>
  </si>
  <si>
    <t>•Mínimo 2 entradas combo XLR-1/4 con control de ganancia independiente
•mínimo 4 Cuatro salidas de línea TRS de 1/4balanceadas
•Tasa de muestreo 192 kHz Resolución de audio 24 bit•Phantom Power                                                   •Salida de audífonos: 1 x 1/4, Controles de volumen independientes para salidas de auriculares y monitor.   Tipos de conexiones USB                 
•Preamplificadores 2</t>
  </si>
  <si>
    <t>Focusrite 
Clarett 2Pre</t>
  </si>
  <si>
    <t>SISTEMA PORTÁTIL PA</t>
  </si>
  <si>
    <t>•	El sistema PA portátil Mezclador de canal con audio de transmisión Bluetooth, alimentación phantom de +48 V, Hi-Z y un conector XLR de paso_x000D_
•	Puerto de carga USB y soporte para tableta Controladores de altavoces: subwoofer de 1 x mínimo 8 " y altavoces de mínimo 6" x 2 "HF _x000D_
•	Cantidad de canales del mezclador: minimo7 (incluidos los canales estéreo) Cantidad de preamplificadores de micrófono: mínimo 4_x000D_
•	Respuesta de frecuencia: 45Hz-18kHz  3 _x000D_
•	Compartimientos internos para guardar el mismo sistema _x000D_</t>
  </si>
  <si>
    <t>JBL
EON ONE PRO</t>
  </si>
  <si>
    <t>CONSOLA USB</t>
  </si>
  <si>
    <t xml:space="preserve">• mínimo Cantidad de canales 8                 
• mínimo Conectores de entrada 8
• mínimo Conectores de salida 2
• 1 retorno auxiliar
•Puerto usb de trabajo
• Faders 
</t>
  </si>
  <si>
    <t>Yamaha
MG 16XU</t>
  </si>
  <si>
    <t>MICRÓFONO DE VIDEOCONFERENCIA (profesional)</t>
  </si>
  <si>
    <t xml:space="preserve">•	Micrófono de condensador._x000D_
•	Patron Polar cardioide o semicardiode, También para mesas de conferencia, podios, altares, escenarios, pianos y percusión. _x000D_
•	Respuesta conexión directa a la consola por cable XLR Respuesta de (audio) _x000D_
•	frecuencia desde 20 - 20.000 Hz _x000D_
•	Impedancia entre 100 y 200 ohmios_x000D_
•	Relación señal a ruido desde 67 dB, 1 kHz _x000D_
•	Phantom power _x000D_
•	Armazón resistente Cable incluido Con o sin Interruptor programable de encendido y apagado e indicador LED de encendido y apagado _x000D_
</t>
  </si>
  <si>
    <t>Audio Technica
U851Rb</t>
  </si>
  <si>
    <t>MICRÓFONO USB PROFESIONAL</t>
  </si>
  <si>
    <t xml:space="preserve">USB Micrófono de condensador ,con conector USB y cable de mínimo 3 m.  Respuesta de frecuencia entre  40 hz a 5 hz - 15,000 hz a 20,000 Hz, incluido adaptador usb estándar  de ser necesario                               </t>
  </si>
  <si>
    <t>Audio Technica
ATR4697-USB</t>
  </si>
  <si>
    <t xml:space="preserve">MIXER DIGITAL </t>
  </si>
  <si>
    <t xml:space="preserve">•	mínimo 16 entradas mono (XLR o Jack)                 _x000D_
•	mínimo 10 salidas (XLR o Jack)_x000D_
•	mínimo 3 entradas estéreo (Jack)_x000D_
•	mínimo 4 retornos aux_x000D_
•	minimo16 buses_x000D_
•	Faders motorizados_x000D_
•	Pantalla táctil_x000D_
</t>
  </si>
  <si>
    <t>ALLEN &amp; HEAT
Qu-16</t>
  </si>
  <si>
    <t>MONITOREO ESTÉREO INALÁMBRICO PERSONAL PROFESIONAL (DUAL)</t>
  </si>
  <si>
    <t xml:space="preserve">•	Distancia desde 90 m (300 pies) de rango, incluido Trasmisor+Receptor+ Auriculares
•	Escaneo de frecuencias y la sincronización
•	Trasmisor con Antena de onda desmontable
•	Pantalla LCD Electrónica y Balanceada, entrada XLR-1/4"
•	Señal Balanceada Body pack para Baterias AA
</t>
  </si>
  <si>
    <t>Sennheiser 
ew IEM G4 TWIN-A</t>
  </si>
  <si>
    <t>SET LAVALIER MICRÓFONO INALÁMBRICO SENHEISSER EW 112P G4</t>
  </si>
  <si>
    <t xml:space="preserve">•  1 receptor bodypack, 1 transmisores bodypack, 1 clip-on micrófonos lavalier, 1 micrófonos lavalier 
• Diseñados para ser montados en cámara. 
</t>
  </si>
  <si>
    <t>Sennheiser
EW 112P G4</t>
  </si>
  <si>
    <t xml:space="preserve">BASE SOPORTE DE MESA PARA MICRÓFONO </t>
  </si>
  <si>
    <t xml:space="preserve">• Base desde 10 cm de diámetro permite ajustar la altura 
• Altura mínima aproximada de 20 cm
• Altura máxima aproximada de 40 cm
• Cabezal giratorio hasta 180 grados
</t>
  </si>
  <si>
    <t>Generico</t>
  </si>
  <si>
    <t>CABLE BNC 15 MTS</t>
  </si>
  <si>
    <t>CABLE BNC CON CONECTORES MACHO MINIMO 10 MTS COMPATIBLE CON SISTEMA DE AMPLIFICACION  SENNHEISER PARA ANTENAS</t>
  </si>
  <si>
    <t>CABLE BALANCEDA 1/4" TRS MACHO A   XLR MACHO 2MTS</t>
  </si>
  <si>
    <t>PROFESIONAL PARA TRAFICO PESADO DE MINIMO 1 METRO</t>
  </si>
  <si>
    <t>CABLE 1/4" T/S MACHO A  XLR FEMALE HEMBRA 2MTS</t>
  </si>
  <si>
    <t>CLABE RCA MACHO A XLR MACHO 2MTS</t>
  </si>
  <si>
    <t>PROFESIONAL PARA TRAFICO PESADO DE MINIMO 10 METRO</t>
  </si>
  <si>
    <t>CABLE DOBLE DE AUDIO ESTÉREO TS MACHO DE 1/4 "A DOBLE RCA MACHO 2MTS</t>
  </si>
  <si>
    <t>CABLES XLR MACHO A XLR HEMBRA DE 5 METROS</t>
  </si>
  <si>
    <t>• Cables XLR macho a XLR hembra de 5 metros
• Cable de micrófono flexible profesional de alta resistencia
• Alta densidad para señal de audio
• Largo: 5 m</t>
  </si>
  <si>
    <t>CABLES XLR MACHO A XLR HEMBRA DE 1 METRO</t>
  </si>
  <si>
    <t>• Cables XLR macho a XLR hembra de 1 metro
• Cable de micrófono flexible profesional de alta resistencia
• Alta densidad para señal de audio
• Largo: 1 m</t>
  </si>
  <si>
    <t>EXTENSIÓN DE CORRIENTE</t>
  </si>
  <si>
    <t>• Conector de macho a hembra de 3 pines
• Diseño resistente
• Longitud de 5 metros mínimo</t>
  </si>
  <si>
    <t xml:space="preserve">CABLE XLR MACHO A PLUG 1/4 MACHO DE 10 METROS </t>
  </si>
  <si>
    <t>• Cables XLR macho a PLUG macho de 10 metros
• Cable de micrófono flexible profesional de alta resistencia
• Alta densidad para señal de audio
• Largo: 10 m</t>
  </si>
  <si>
    <t xml:space="preserve">CLABE  MIC-R ENTRADA MICRÓFONO XLR (HEMABRA) A PLUG 1/8 DISPOSITIVOS MÓVILES </t>
  </si>
  <si>
    <t>•	Mínimo 2 mts de largo, Permite habilitar entrada de micrófono XLR mediante la conexión de auriculares de cualquier dispositivo móvil para conectar micrófonos dinámicos</t>
  </si>
  <si>
    <t>MULTITOMAS</t>
  </si>
  <si>
    <t>Uso Pesado 8 Salidas con Supresor, voltaje desde 50 hz</t>
  </si>
  <si>
    <t>OFICINA DE ALTA CONSEJERIA DE LAS VICTIMAS</t>
  </si>
  <si>
    <t xml:space="preserve">CANTIDAD </t>
  </si>
  <si>
    <t>ESPECIFICACIONES TECNICAS</t>
  </si>
  <si>
    <t>MICRÓFONO PARA CELULAR</t>
  </si>
  <si>
    <t xml:space="preserve">•	Para smartphones soporte de zapata Rango de frecuencia entre 100HZ - 20kHZ _x000D_
•	SPL máximo: 140dB SPL (a 1kHZ) Salida Mono (misma salida izquierda a derecha) Supercardioide direccional _x000D_
•	salida Minijack estéreo Principio acústico: gradiente de presión Electrónica activa: convertidor de impedancia JFET Cápsula: 0.50" 0.60"_x000D_
•	Patrón polar: cardiode _x000D_
•	Tipo de dirección: Fin Sensibilidad: -33.0dB re 1 Volt / pascal _x000D_
•	Nivel de ruido: (ponderado A): 20dB-A_x000D_
</t>
  </si>
  <si>
    <t>Rode
VideoMic Me</t>
  </si>
  <si>
    <t>MICRÓFONO DE SOLAPA</t>
  </si>
  <si>
    <t>• Kit compuesto de: 2 receptores bodypack, 2 transmisores bodypack, 2 clip-on micrófonos lavalier, 2 micrófonos lavalier VT500, 1 micrófono omnidireccional de mano, 1 Transmisor plug-on para micrófono de mano, 1 maleta para transmisor plug-on micrófono de mano, 1 Cubo para micrófono, 1 Soporte en V para cámara, 1 Maleta dura con insertos en espuma.
• Diseñados para ser montados en cámara, lavalier HDX ancho de banda FM
• Rango de frecuencia portador RF
A1 (470-516 MHz)
10 + 1 banco de usuario, 12 presets por banco
• Rango aproximado de trabajo 490’ máximo
• Respuesta general de frecuencia 40 Hz – 18 kHz
• Relación de señal a ruido más grande de 110 dB
• Número de canales 1680
• Salida de poder RF 30 mW</t>
  </si>
  <si>
    <t>Sennheiser EW 100 G4 Kit</t>
  </si>
  <si>
    <t>AUDIFONOS DE DIADEMA CON MICROFONO INTEGRADO</t>
  </si>
  <si>
    <r>
      <rPr>
        <sz val="11"/>
        <color theme="1"/>
        <rFont val="Arial"/>
        <family val="2"/>
      </rPr>
      <t xml:space="preserve">PUERTO USB                                                                                                                                                Funcional con tablets, smartphones, Pc y otros dispositivos con conectividad.    </t>
    </r>
    <r>
      <rPr>
        <sz val="11"/>
        <color indexed="8"/>
        <rFont val="Arial"/>
        <family val="2"/>
      </rPr>
      <t xml:space="preserve">                       </t>
    </r>
  </si>
  <si>
    <t>Logitech
H390 USB 
Computer Headset</t>
  </si>
  <si>
    <t>VOXCOM</t>
  </si>
  <si>
    <t>IMPREAMIL</t>
  </si>
  <si>
    <t>PRESONUS</t>
  </si>
  <si>
    <t>PROEL</t>
  </si>
  <si>
    <t>SHURE</t>
  </si>
  <si>
    <t>IRIG</t>
  </si>
  <si>
    <t>QSC</t>
  </si>
  <si>
    <t xml:space="preserve">SHURE </t>
  </si>
  <si>
    <t>GENERICA</t>
  </si>
  <si>
    <t>PANAMAX</t>
  </si>
  <si>
    <t>IMPRTADORA GRR</t>
  </si>
  <si>
    <t>ESTADISTICA</t>
  </si>
  <si>
    <t xml:space="preserve">MENOR </t>
  </si>
  <si>
    <t xml:space="preserve">PROMEDIO </t>
  </si>
  <si>
    <t>MAXIMO</t>
  </si>
  <si>
    <t xml:space="preserve">DESVIACIÓN ESTANDAR </t>
  </si>
  <si>
    <t xml:space="preserve">PRESUPUESTO </t>
  </si>
  <si>
    <t xml:space="preserve">TOTAL PRESUPUESTO LOTE 1 </t>
  </si>
  <si>
    <t>LOTE 2
Adquisición, instalación y puesta en funcionamiento de los equipos de VIDEO  para las sedes y operación de la Secretaría General de la Alcaldía Mayor D.C.</t>
  </si>
  <si>
    <t>ALTA CONSEJERÍA PARA LOS DERECHOS DE LAS VÍCTIMAS</t>
  </si>
  <si>
    <t>MULTITOMAS (CON CORTAPICOS)</t>
  </si>
  <si>
    <t xml:space="preserve">•	Cable de 3 pies                               _x000D_
•	Cantidad de tomas de salida: 6.0_x000D_
•	Entrada de voltaje: 120V_x000D_
</t>
  </si>
  <si>
    <t>TRÍPODE PARA CELULAR</t>
  </si>
  <si>
    <t xml:space="preserve">•	Ultra extensible 49," Rápido con cerradura – sin torsión de cerradura – Durable/agarre seguro y antideslizante mango de goma _x000D_
•	Rápida conexión Bluetooth mando a distancia: uso con diferentes dispositivos: iPhone, Android, cámara digital Compatible con iPhone IOS y Android 4.3 o posterior Batería recargable_x000D_
•	300 horas en espera, 1 hora de carga completa. _x000D_
•	Equipado con non- Skid Pies, para más seguridad y reliablity. _x000D_
•	Trípode profesional de alta calidad para_x000D_
</t>
  </si>
  <si>
    <t>TRÍPODE PARA CÁMARA</t>
  </si>
  <si>
    <t xml:space="preserve">•	Tipo de cabeza Cabeza de bola o de propiedad Inclinación lateral entre -45 ° a + 90 ° y -90 ° a + 40 ° Tipo de bloqueo de pierna Flip Lock _x000D_
•	Posiciones de pierna 3 posiciones Extensión de pierna independiente si _x000D_
•	Secciones de pierna entre 3 y 4 Capacidad de carga desde 11 libras _x000D_
•	Altura máxima de trabajo 150 cm _x000D_
•	Altura máxima sin columna central 133 cm _x000D_
•	Altura mínima de trabajo 35 _x000D_
•	Longitud plegada entre 40 cm y 60 cm _x000D_
•	Materiales Aleación de aluminio_x000D_
</t>
  </si>
  <si>
    <t>TRÍPODE DE ALUMINIO MANFROTTO BEFREE ADVANCED TRAVEL CON CABEZA ESFÉRICA 494</t>
  </si>
  <si>
    <t>CAMARA (COMPATIBLE CON ELEMETOS Y AEXISTENTES EN LA ENTIDAD)</t>
  </si>
  <si>
    <t xml:space="preserve">•	Sensor entre 22 megapixeles y 32 megapixeles _x000D_
•	Disparos continuos entre de 6 fps y 7 fps _x000D_
•	Con o sin GPS incorporado y Wi-Fi con NFC _x000D_
•	Monitor LCD con pantalla táctil entre 3.2 _x000D_
•	Ranura para tarjeta de memoria Ranura 1: SD / SDHC / SDXC (UHS-I) Ranura 2: CompactFlash (UDMA 7) _x000D_
•	Conectividad Auriculares de 3,5 mm_x000D_
•	Micrófono de 3.5 mmCanon N3, HDMI C (Mini)_x000D_
</t>
  </si>
  <si>
    <t>Canon 
5D Mark V</t>
  </si>
  <si>
    <t>FLASH SPEEDLITE COMPATIBLE CON EL ITEM 4</t>
  </si>
  <si>
    <t xml:space="preserve">•	Número de guía 196.85 '/ 60 ma ISO 100 (posición de 200 mm) _x000D_
•	Cobertura Fotograma completo de 20 a 200 mm Cabeza de rebote -7 a + 90 ° Cabeza giratoria 360 ° _x000D_
•	Duración del flash 1/200 a 1/20000 Segundo Tiempo de reciclaje Aprox. 3 segundos _x000D_
•	Iluminación secundaria Ninguna_x000D_
</t>
  </si>
  <si>
    <t>Flash Yongnuo YN685 TTL</t>
  </si>
  <si>
    <t>LENTE COMPATIBLE CON EL ITEM 4</t>
  </si>
  <si>
    <t xml:space="preserve">•	Longitud focal 70 a 200 mm_x000D_
•	Apertura máxima f / 2.8_x000D_
•	Apertura mínima f / 32_x000D_
•	Montura del lente Canon EF_x000D_
•	Compatibilidad de formato Fotograma completo_x000D_
•	Punto de vista 34 ° a 12 °_x000D_
•	Distancia mínima de enfoque 3.94 '/ 1.2 m_x000D_
•	Aumento máximo 0.21x_x000D_
•	Diseño óptico 23 elementos en 19 grupos_x000D_
•	Hojas de diafragma 8, redondeado_x000D_
•	Tipo de enfoque automático_x000D_
•	Estabilización de imagen si_x000D_
•	Collar de trípode Extraíble y giratorio_x000D_
•	Tamaño de filtro 77 mm (delantero)_x000D_
</t>
  </si>
  <si>
    <t>Conon
EF 70-200</t>
  </si>
  <si>
    <t>LENTE (COMPATIBLE CON ITEM 4)</t>
  </si>
  <si>
    <t xml:space="preserve">•	Longitud focal 24 a 105 mm_x000D_
•	Apertura máxima f / 4_x000D_
•	Apertura mínima f / 22_x000D_
•	Montura del lente Canon EF_x000D_
•	Compatibilidad de formato Fotograma completo_x000D_
•	Punto de vista 84 ° a 23 ° 20 '_x000D_
•	Distancia mínima de enfoque 1.48 '/ 45 cm_x000D_
•	Aumento máximo 0.24x_x000D_
•	Diseño óptico 17 elementos en 12 grupos_x000D_
•	Hojas de diafragma 10, redondeado_x000D_
•	Tipo de enfoque automático_x000D_
•	Estabilización de imagen si_x000D_
•	Tamaño de filtro 77 mm (delantero)_x000D_
</t>
  </si>
  <si>
    <t>Canon 
24-105</t>
  </si>
  <si>
    <t>ESTABILIZADOR ELECTRICO DE CÁMARA</t>
  </si>
  <si>
    <t xml:space="preserve">•	Numero de ejes 3 ejes (cabeceo, balanceo, guiñada)_x000D_
•	Rango de rotación Guiñada (panorámica): inclinación de 360 ° (inclinación): entre 280 ° y 320 °  _x000D_
•	Rollo: entre 315 ° y 360 _x000D_
•	Velocidad de seguimiento Pan: entre 120 y 180 ° / s_x000D_
•	Inclinación: entre 120 y 180 ° / s_x000D_
•	Rollo: entre 120 y 180 ° / s_x000D_
•	Capacidad de carga desde 4,85 lb / 2,2 kg _x000D_
•	Puertos 1 x entrada USB tipo C (alimentación) o Puertos 1 x USB Micro-B_x000D_
•	Frecuencia inalámbrica Video: 2.4 GHz (2.4 - 2.483)_x000D_
•	Protocolo inalámbrico Bluetooth 5.0 o 4.0 _x000D_
•	Tipo de Batería 1 x incorporado_x000D_
</t>
  </si>
  <si>
    <t>DJI 
Ronin-SC</t>
  </si>
  <si>
    <t xml:space="preserve">BATERIA COMPATIBLE CON ITEM 4 CON CARGADOR </t>
  </si>
  <si>
    <t xml:space="preserve">Compatible con las cámaras Canon EOS 7D Mark II, 7D, 5D Mark II, 5D Mark III, 5D Mark IV, 5DS, 5DS R, 60D, 60Da, 70D, 80D, 6D y 6D Mark II, Incluido el cargador 
</t>
  </si>
  <si>
    <t xml:space="preserve">Canon 
LP-E6N </t>
  </si>
  <si>
    <t xml:space="preserve">BATERIAS RECARGABLE CON CARGADOR </t>
  </si>
  <si>
    <t xml:space="preserve">•	Tipo de Batería 4 x AA
•	Química de la batería NiMH
•	Voltaje de la batería 1,2 V
•	Capacidad minima (mAh) 3500mAh                                                                                                                                                            incluido cargador
</t>
  </si>
  <si>
    <t>Generica
3600Mah</t>
  </si>
  <si>
    <t>TARJETA DE MEMORIA 64 GB EXTREME PRO SDXC UHS-I</t>
  </si>
  <si>
    <t>TARJETA DE MEMORIA 64 GB EXTREME PRO SDXC UHS-I                                                                                                                                      Con adaptador</t>
  </si>
  <si>
    <t>Sandisk
Extreme PRO</t>
  </si>
  <si>
    <t>CAMARA WEB</t>
  </si>
  <si>
    <t xml:space="preserve">_x000D_
•	Micrófono incorporado Sí Resolución de video Full HD 1080p Webcam HD para uso en Pc. Puerto USB_x000D_
</t>
  </si>
  <si>
    <t>Logitech
930e</t>
  </si>
  <si>
    <t>OFICINA CONSEJERÍA DE COMUNICACIONES</t>
  </si>
  <si>
    <t>CABLE HDMI A HDMI</t>
  </si>
  <si>
    <t>• Cable flexible profesional de alta resistencia
• Largo 6 metros</t>
  </si>
  <si>
    <t>CABLE HDMI A MINIHDMI</t>
  </si>
  <si>
    <t>• Cable flexible profesional de alta resistencia
• Largo 1.8 a 2 metros</t>
  </si>
  <si>
    <t>CABLE N3</t>
  </si>
  <si>
    <t>• Cable flexible profesional de alta resistencia
• MAXIMO 1MTS</t>
  </si>
  <si>
    <t xml:space="preserve">CABLE THUNDERBOLT A THUNDERBOLT
</t>
  </si>
  <si>
    <t xml:space="preserve">• Cable flexible profesional de alta resistencia
</t>
  </si>
  <si>
    <t>Apple</t>
  </si>
  <si>
    <t>• Cable flexible profesional de alta resistencia
• Largo 10 metros</t>
  </si>
  <si>
    <t>CABLE EXTENDER USB 3.0</t>
  </si>
  <si>
    <t>Micrófono incorporado Sí
Resolución de video Full HD 1080p
Webcam HD para uso en Pc. Puerto USB</t>
  </si>
  <si>
    <t>Matriz procesador de videowall 4k (sala estrategica)</t>
  </si>
  <si>
    <t xml:space="preserve">Procesador de videowall compatible con 12 pantalas marca nec Multisync x462un, con instalcion y sus repectivos cables para conexion </t>
  </si>
  <si>
    <t xml:space="preserve">ATEM
VM1600A
</t>
  </si>
  <si>
    <t>Cámara PTZ USB con tripode</t>
  </si>
  <si>
    <t xml:space="preserve">•	Movimiento vertical y horizontal Resolución de video 4K UHD
•	Interfaces USB 3.0
•	Zoom total de mínimo 15X
•	Incluido el trípode                                                  
•	Vertical: 52,2
•	Panorámica: mínimo ± 90°
•	Inclinación: entre +50° / -90° y + 90 °/ -30 ° 
•	Adaptador de corriente 
•	Conector USB 
</t>
  </si>
  <si>
    <t>Aver
CAM540</t>
  </si>
  <si>
    <t xml:space="preserve">MATRIZ DE VIDEO HDMI 4X4 </t>
  </si>
  <si>
    <t>•	MINIMO 4 ENTRADAS HDMI Y MINIMO 4 SALIDAS DE HDMI. 
•	Con botones visuales para la operación</t>
  </si>
  <si>
    <t>Kramer
VS-44UHD</t>
  </si>
  <si>
    <t>Televisor o monitor industrial aproximadamente de minimo 80 pulgada - pantalla tactil</t>
  </si>
  <si>
    <t xml:space="preserve">•	Tipo de pantalla LED_x000D_
•	Tamaño de la pantalla mínimo 82 "_x000D_
•	Tipo de resolución 4K_x000D_
•	Smart Sí_x000D_
•	HDR Sí_x000D_
•	USB Sí_x000D_
•	HDMI Sí_x000D_
•	Cantidad de puertos mínimo HDMI 3_x000D_
•	Cantidad de puertos USB mínimo 2_x000D_
•	Wi-Fi Sí_x000D_
•	Bluetooth Sí_x000D_
•	Ethernet Sí_x000D_
</t>
  </si>
  <si>
    <t>LG 
82UM7570</t>
  </si>
  <si>
    <t xml:space="preserve">Cables Sdi  minimo1mts con conectores </t>
  </si>
  <si>
    <t xml:space="preserve">•	Cable flexible profesional de alta resistencia trenza de cobre
•	Tipo de aislamiento	Polietileno
•	Impedancia máxima	75 ohmios
</t>
  </si>
  <si>
    <t>Pearstone</t>
  </si>
  <si>
    <t xml:space="preserve">Cables Sdi  minimo 20mts con conectores </t>
  </si>
  <si>
    <t xml:space="preserve">•	Cable flexible profesional de alta resistencia trenza de cobre_x000D_
•	Tipo de aislamiento	Polietileno_x000D_
•	Impedancia máxima	75 ohmios_x000D_
</t>
  </si>
  <si>
    <t xml:space="preserve">Cables Sdi  minimo 50mts con conectores </t>
  </si>
  <si>
    <t xml:space="preserve">Cables Sdi  minimo 100mts con conectores </t>
  </si>
  <si>
    <t>extensores de utp a hdmi y  extensores de hdmi a utp</t>
  </si>
  <si>
    <t xml:space="preserve">•	Extender Hdmi por cable de red utp mínimo 60 Metros 1 Extender (transmisor) 1 Extender (receptor) 
•	2 Adaptador corriente Extensor de señal HDMI 4K, 2K, 1080p, 3D Transmite 4K UHD
</t>
  </si>
  <si>
    <t>Lenkeng</t>
  </si>
  <si>
    <t xml:space="preserve">Convertidores de señal sdi a hdmi </t>
  </si>
  <si>
    <t xml:space="preserve">•	1 x entrada BNC_x000D_
•	SD / HD / 3G-SDI_x000D_
•	1 x salida de bucle BNC SD / HD / 3G-SDI 1 x salida HDMI tipo A_x000D_
•	1 x USB Micro-Entrada SD / HD / 3G-SDI_x000D_
•	compatibles con dispositivos blackmagic_x000D_
</t>
  </si>
  <si>
    <t>Blackmagic
Design Micro Converter SDI a HDMI</t>
  </si>
  <si>
    <t>Convertidor  de señal HDMI - SDI</t>
  </si>
  <si>
    <t>1 x entrada HDMI tipo A
2 x salida BNC SD / HD / 3G-SDI
1 x micro-USB</t>
  </si>
  <si>
    <t>Blackmagic
Design Micro Converter HDMI a SDI</t>
  </si>
  <si>
    <t xml:space="preserve"> Monitor 32 inch. IPS
</t>
  </si>
  <si>
    <t xml:space="preserve">•	1 x entrada HDMI tipo A_x000D_
•	2 x salida BNC SD / HD / 3G-SDI_x000D_
•	1 x micro-USB_x000D_
</t>
  </si>
  <si>
    <t>BenQ
PD3200U</t>
  </si>
  <si>
    <t xml:space="preserve"> AJA Io 4K Plus</t>
  </si>
  <si>
    <t>•	La E / S de video profesional AJA Io 4K Plus para Thunderbolt 3 es un dispositivo portátil de captura y salida que ofrece conectividad de video y audio profesional con soporte para flujos de trabajo DCI 4K y UltraHD.</t>
  </si>
  <si>
    <t>AJA 
 Io 4K Plus</t>
  </si>
  <si>
    <t>Blackmagic Design UltraStudio 3G Recorder</t>
  </si>
  <si>
    <t>•	Salida de video del monitor a la computadora Entradas 3G-SDI y HDMI Salida Thunderbolt Admite resoluciones de hasta 1080p60</t>
  </si>
  <si>
    <t>Blackmagic
Design UltraStudio
3G Recorder</t>
  </si>
  <si>
    <t xml:space="preserve">
•	Entrada HDMI_x000D_
•	2 x salidas SDI_x000D_
•	Admite señales SD y HD_x000D_
•	Detección automática de señal de entrada, compatible con equipos blackmagic_x000D_
</t>
  </si>
  <si>
    <t xml:space="preserve"> Convertidores HDMI a micro HDMI.</t>
  </si>
  <si>
    <t xml:space="preserve">•	Cable flexible profesional de alta resistencia y tráfico pesado _x000D_
•	Conector 1 1 x Micro-HDMI macho _x000D_
•	Conector 2 1 x HDMI macho_x000D_
</t>
  </si>
  <si>
    <t xml:space="preserve">Convertidor Usb tipo C - LAN
</t>
  </si>
  <si>
    <t xml:space="preserve">•	Conexión Gigabit Ethernet incluso cuando la opción inalámbrica no es permanente o está fuera del alcance_x000D_
•	Puertos USB-C macho y RJ-45 hembra_x000D_
•	Compatible con 10/100/1000BASE-T_x000D_
•	La velocidad y fiabilidad del Gigabit Ethernet permiten realizar descargas de mayor tamaño sin interrupciones_x000D_
</t>
  </si>
  <si>
    <t xml:space="preserve">Belkin
Adaptador de USB-C a Gigabit Ethernet </t>
  </si>
  <si>
    <t xml:space="preserve">Convertidor Usb Tipo C - Thunderbolt
</t>
  </si>
  <si>
    <t>Este adaptador te permite conectar dispositivos Thunderbolt y Thunderbolt 2 (como discos duros y bases Dock Thunderbolt) a tu MacBook Pro a través de los puertos Thunderbolt 3 (USB-C).</t>
  </si>
  <si>
    <t>Apple
Adaptador de Thunderbolt 3 (USB-C) a Thunderbolt 2</t>
  </si>
  <si>
    <t>Convertidor Usb C - Thunderbolt 2</t>
  </si>
  <si>
    <t>RACK PORTATIL PARA EQUIPOS DE VIDEO</t>
  </si>
  <si>
    <t xml:space="preserve">RACK PORTATIL ANTI-SHOCK CON  2 MESAS PARA EQUIPOS DE SONIDO Y VIDEO, CON RUEDAS, CAPACIDAD: ENTRE 10 U Y 16 U de rack 
MEDIDAS MESAS: minimo 1mts x minimo 60 cm fondo minimo, altura 90 cm minimo </t>
  </si>
  <si>
    <t xml:space="preserve">IMPREAMIL </t>
  </si>
  <si>
    <t>FURMAN</t>
  </si>
  <si>
    <t>LUMEN</t>
  </si>
  <si>
    <t>NEEWER</t>
  </si>
  <si>
    <t>CANON</t>
  </si>
  <si>
    <t>Speedlight</t>
  </si>
  <si>
    <t>RONIN-S</t>
  </si>
  <si>
    <t>BESTON</t>
  </si>
  <si>
    <t>SCANDISK</t>
  </si>
  <si>
    <t>DEPSTECH</t>
  </si>
  <si>
    <t>SOLIDVIEW</t>
  </si>
  <si>
    <t>LINDY</t>
  </si>
  <si>
    <t>LOGITECH</t>
  </si>
  <si>
    <t>SAMSUNG</t>
  </si>
  <si>
    <t>ATEN</t>
  </si>
  <si>
    <t>IMPORTADORA GRR</t>
  </si>
  <si>
    <t>TOTAL PRESUPUESTO LOTE 2</t>
  </si>
  <si>
    <t>LOTE 3
Adquisición, instalación y puesta en funcionamiento de los equipos de ILUMINACION  para las sedes y operación de la Secretaría General de la Alcaldía Mayor D.C.</t>
  </si>
  <si>
    <t>1 KIT DE ILUMINACIÓN, 3 LUCES, 3 SOFTBOXES, 3 TRÍPODES, 1 BRAZO DE PLUMA LIVIANO + ESTUCHE</t>
  </si>
  <si>
    <t xml:space="preserve">•	Dos Softbox de minimo 16 ″ X24 ″ Uno Softbox minimo de 16 ″ x16 ″ para Hairlight_x000D_
•	3 x Lightstand desde 6.5 pies de alto (un brazo de pluma con bolsa de arena)_x000D_
•	2 x Cabeza de luz capaz de sostener 4 bombillas cada una Cabeza de luz para bombilla individual Hairlight Fit_x000D_
•	8 bombillas fluorescentes de video de 45 vatios y una bombilla de 105 vatios para Hairlight_x000D_
•	Estuche incluido_x000D_
</t>
  </si>
  <si>
    <t>Fancierstudio 
2000 Watt</t>
  </si>
  <si>
    <t xml:space="preserve">LUZ PORTÁTIL LED COLOR VARIABLE PARA CÁMARA DE REPORTERÍA </t>
  </si>
  <si>
    <t>• Temperatura de color ajustable 3200-5600 K
• Atenuador de brillo sin parpadeo 100-10 %
• Número de LEDs mínimo 312
• Entrega hasta 1400  lux de brillo a 3 pies
• Trabaja con dos baterías NP-F550 y con adaptador de corriente
• Diales de color/brillo sin ajuste y suaves en la parte trasera
• Difusor magnético a presión incluido
• Intercambiables en caliente
• Cabezal giratorio de 360º / inclinación de 180º
• Estuche de transporte incluido</t>
  </si>
  <si>
    <t>Genaray
LED - 700T</t>
  </si>
  <si>
    <t>TOTAL</t>
  </si>
  <si>
    <t>YONGNUO</t>
  </si>
  <si>
    <t>TOTAL PRESUPUESTO</t>
  </si>
  <si>
    <t xml:space="preserve">PRESUPUESTO POR LOTES </t>
  </si>
  <si>
    <t>LOTE 1</t>
  </si>
  <si>
    <t>LOTE 2</t>
  </si>
  <si>
    <t>LOTE 3</t>
  </si>
  <si>
    <t xml:space="preserve">TOTAL PRESUPUESTO CONTRATACIÓN </t>
  </si>
  <si>
    <r>
      <t>Objeto:</t>
    </r>
    <r>
      <rPr>
        <sz val="11"/>
        <color theme="9" tint="-0.499984740745262"/>
        <rFont val="Arial"/>
        <family val="2"/>
      </rPr>
      <t xml:space="preserve"> Adquisición, instalación y puesta en funcionamiento de los equipos de audio vídeo e iluminación para la operación de las sedes de la Secretaría General de la Alcaldía Mayor D.C.</t>
    </r>
  </si>
  <si>
    <t xml:space="preserve">PRESUPUESTO POR DEPENDECIA </t>
  </si>
  <si>
    <t>TOTAL PRESUPUESTO LOTE 1</t>
  </si>
  <si>
    <t xml:space="preserve">PRESUPUESTO POR LOTES Y POR DEPENDECIA </t>
  </si>
  <si>
    <t>TOTAL PRESUPUESTO LOTE 3</t>
  </si>
  <si>
    <t>PROTECNO AVI</t>
  </si>
  <si>
    <t xml:space="preserve">FECHA DE ELABORACIÓN </t>
  </si>
  <si>
    <t xml:space="preserve">LA SUBDIRECCIÓN DE SERVICIOS ADMINISTRATIVOS DE LA SECRETARIA GENERAL DE BOGOTA D.C , EFECTUO LA CONSULTA DE PRECIOS DE MERCADO PARA ADELANTAR UN PROCESO DE SELECCIÓN ABREVIADA SUBASTA INVERSA ANALIZANDO LAS SIGUIENTES VARIABLES  </t>
  </si>
  <si>
    <r>
      <t xml:space="preserve">ALCALDÍA MAYOR DE BOGOTÁ
Secretaría General
Subdirección de Servicios Administrativos
</t>
    </r>
    <r>
      <rPr>
        <b/>
        <sz val="11"/>
        <color theme="9" tint="-0.499984740745262"/>
        <rFont val="Arial"/>
        <family val="2"/>
      </rPr>
      <t xml:space="preserve">CONSTANCIA DE ESTUDIO DE MERCADO </t>
    </r>
  </si>
  <si>
    <t>FECHA DE ELABORACIÓN: 3/11/2020</t>
  </si>
  <si>
    <t xml:space="preserve">Como se detalla a  continuación, la consulta para la realización del Estudio de Mercado del proceso en mención, se observa que lo cotizado corresponde al objeto a contratar en todos sus componentes y que a su vez se ajusta a las condiciones y/o especificaciones contenidas en los estudios previos: </t>
  </si>
  <si>
    <t>MEDIO</t>
  </si>
  <si>
    <t>Correo Electrónico</t>
  </si>
  <si>
    <t>Comunicación Escrita</t>
  </si>
  <si>
    <t>Archivos Historicos de la Entidad (contratos o procesos años anteriores)</t>
  </si>
  <si>
    <t>ECUACIÓN ARITMETICA</t>
  </si>
  <si>
    <t xml:space="preserve">VALOR UNITARIO (2) </t>
  </si>
  <si>
    <t xml:space="preserve"> IVA (3) </t>
  </si>
  <si>
    <t xml:space="preserve">VR. TOTAL CON (IVA) (2+3) </t>
  </si>
  <si>
    <t>VALOR TOTAL</t>
  </si>
  <si>
    <t xml:space="preserve">TOTAL </t>
  </si>
  <si>
    <t>ANALISIS ESTADISTICO</t>
  </si>
  <si>
    <t>%</t>
  </si>
  <si>
    <t xml:space="preserve">Cables Sdi  minimo 1 mts con conectores </t>
  </si>
  <si>
    <r>
      <t xml:space="preserve">Se recibieron tres cotizaciones . La propuesta que presentamos frente a la presente constancia de estudio de mercado, es tomar el valor promedio entre las cotizaciones recibidas, teniendo en cuenta que el monto es acorde al comportamiento del mercado. 
</t>
    </r>
    <r>
      <rPr>
        <b/>
        <sz val="11"/>
        <color theme="1"/>
        <rFont val="Calibri"/>
        <family val="2"/>
        <scheme val="minor"/>
      </rPr>
      <t xml:space="preserve">VALOR PARA EL LOTE 1: $ 14.947.982 INCLUIDO IVA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</si>
  <si>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Se recibieron tres cotizaciones . La propuesta que presentamos frente a la presente constancia de estudio de mercado, es tomar el valor promedio entre las cotizaciones recibidas, teniendo en cuenta que el monto es acorde al comportamiento del mercado. 
</t>
    </r>
    <r>
      <rPr>
        <b/>
        <sz val="11"/>
        <color theme="1"/>
        <rFont val="Calibri"/>
        <family val="2"/>
        <scheme val="minor"/>
      </rPr>
      <t xml:space="preserve">VALOR PARA EL LOTE 3: $ 3.707.782 INCLUIDO IVA 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</si>
  <si>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Se recibieron cuatro cotizaciones . La propuesta que presentamos frente a la presente constancia de estudio de mercado, es tomar el valor promedio entre las cotizaciones recibidas, teniendo en cuenta que el monto es acorde al comportamiento del mercado. 
</t>
    </r>
    <r>
      <rPr>
        <b/>
        <sz val="11"/>
        <color theme="1"/>
        <rFont val="Calibri"/>
        <family val="2"/>
        <scheme val="minor"/>
      </rPr>
      <t xml:space="preserve">VALOR PARA EL LOTE 2: $ 61.581.921 INCLUIDO IVA 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</si>
</sst>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1"/>
      <color theme="9" tint="-0.499984740745262"/>
      <name val="Arial"/>
      <family val="2"/>
    </font>
    <font>
      <b/>
      <sz val="11"/>
      <color theme="9" tint="-0.499984740745262"/>
      <name val="Arial"/>
      <family val="2"/>
    </font>
    <font>
      <b/>
      <u/>
      <sz val="11"/>
      <color theme="9" tint="-0.499984740745262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"/>
      <name val="Trebuchet MS"/>
      <family val="2"/>
    </font>
    <font>
      <sz val="9"/>
      <name val="Trebuchet MS"/>
      <family val="2"/>
    </font>
    <font>
      <b/>
      <sz val="11"/>
      <color indexed="8"/>
      <name val="Tahoma"/>
      <family val="2"/>
    </font>
    <font>
      <b/>
      <sz val="11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Trebuchet MS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rgb="FFFFC000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7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42" fontId="5" fillId="8" borderId="1" xfId="1" applyFont="1" applyFill="1" applyBorder="1" applyAlignment="1">
      <alignment horizontal="center" vertical="center" wrapText="1"/>
    </xf>
    <xf numFmtId="42" fontId="5" fillId="0" borderId="1" xfId="1" applyFont="1" applyBorder="1" applyAlignment="1">
      <alignment horizontal="center" vertical="center"/>
    </xf>
    <xf numFmtId="42" fontId="5" fillId="9" borderId="1" xfId="0" applyNumberFormat="1" applyFont="1" applyFill="1" applyBorder="1" applyAlignment="1">
      <alignment vertical="center"/>
    </xf>
    <xf numFmtId="3" fontId="5" fillId="9" borderId="1" xfId="0" applyNumberFormat="1" applyFont="1" applyFill="1" applyBorder="1" applyAlignment="1">
      <alignment vertical="center"/>
    </xf>
    <xf numFmtId="0" fontId="6" fillId="7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3" fontId="4" fillId="6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5" xfId="0" applyBorder="1" applyAlignment="1"/>
    <xf numFmtId="3" fontId="5" fillId="9" borderId="6" xfId="0" applyNumberFormat="1" applyFont="1" applyFill="1" applyBorder="1" applyAlignment="1">
      <alignment vertical="center"/>
    </xf>
    <xf numFmtId="42" fontId="5" fillId="0" borderId="1" xfId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/>
    </xf>
    <xf numFmtId="42" fontId="5" fillId="9" borderId="1" xfId="1" applyFont="1" applyFill="1" applyBorder="1" applyAlignment="1">
      <alignment vertical="center"/>
    </xf>
    <xf numFmtId="0" fontId="5" fillId="9" borderId="1" xfId="0" applyFont="1" applyFill="1" applyBorder="1" applyAlignment="1">
      <alignment vertical="center"/>
    </xf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2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42" fontId="0" fillId="0" borderId="4" xfId="0" applyNumberForma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9" fillId="1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>
      <alignment horizontal="justify" vertical="center" wrapText="1"/>
    </xf>
    <xf numFmtId="0" fontId="7" fillId="7" borderId="1" xfId="0" applyFont="1" applyFill="1" applyBorder="1" applyAlignment="1">
      <alignment horizontal="left" vertical="top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4" fillId="16" borderId="1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justify" vertical="center" wrapText="1"/>
    </xf>
    <xf numFmtId="0" fontId="5" fillId="8" borderId="4" xfId="0" applyFont="1" applyFill="1" applyBorder="1" applyAlignment="1">
      <alignment horizontal="left" vertical="top" wrapText="1"/>
    </xf>
    <xf numFmtId="0" fontId="5" fillId="8" borderId="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8" borderId="12" xfId="0" applyFont="1" applyFill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17" borderId="12" xfId="0" applyFont="1" applyFill="1" applyBorder="1" applyAlignment="1">
      <alignment horizontal="left" vertical="center" wrapText="1"/>
    </xf>
    <xf numFmtId="0" fontId="5" fillId="17" borderId="12" xfId="0" applyFont="1" applyFill="1" applyBorder="1" applyAlignment="1">
      <alignment horizontal="center" vertical="center"/>
    </xf>
    <xf numFmtId="0" fontId="5" fillId="17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3" fillId="10" borderId="2" xfId="0" applyFont="1" applyFill="1" applyBorder="1" applyAlignment="1">
      <alignment vertical="center"/>
    </xf>
    <xf numFmtId="0" fontId="4" fillId="6" borderId="6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17" borderId="13" xfId="0" applyFont="1" applyFill="1" applyBorder="1" applyAlignment="1">
      <alignment horizontal="center" vertical="center"/>
    </xf>
    <xf numFmtId="0" fontId="9" fillId="13" borderId="2" xfId="0" applyFont="1" applyFill="1" applyBorder="1" applyAlignment="1" applyProtection="1">
      <alignment vertical="center"/>
      <protection locked="0"/>
    </xf>
    <xf numFmtId="0" fontId="3" fillId="3" borderId="5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1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164" fontId="5" fillId="9" borderId="1" xfId="0" applyNumberFormat="1" applyFont="1" applyFill="1" applyBorder="1" applyAlignment="1">
      <alignment vertical="center"/>
    </xf>
    <xf numFmtId="164" fontId="4" fillId="6" borderId="1" xfId="0" applyNumberFormat="1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65" fontId="2" fillId="0" borderId="1" xfId="0" applyNumberFormat="1" applyFont="1" applyBorder="1"/>
    <xf numFmtId="0" fontId="0" fillId="0" borderId="0" xfId="0" applyBorder="1"/>
    <xf numFmtId="164" fontId="15" fillId="3" borderId="0" xfId="0" applyNumberFormat="1" applyFont="1" applyFill="1" applyBorder="1"/>
    <xf numFmtId="164" fontId="16" fillId="0" borderId="0" xfId="0" applyNumberFormat="1" applyFont="1"/>
    <xf numFmtId="0" fontId="16" fillId="0" borderId="0" xfId="0" applyFont="1"/>
    <xf numFmtId="164" fontId="16" fillId="11" borderId="0" xfId="0" applyNumberFormat="1" applyFont="1" applyFill="1"/>
    <xf numFmtId="164" fontId="15" fillId="11" borderId="0" xfId="0" applyNumberFormat="1" applyFont="1" applyFill="1" applyBorder="1"/>
    <xf numFmtId="164" fontId="15" fillId="11" borderId="0" xfId="0" applyNumberFormat="1" applyFont="1" applyFill="1"/>
    <xf numFmtId="0" fontId="7" fillId="22" borderId="1" xfId="0" applyFont="1" applyFill="1" applyBorder="1" applyAlignment="1">
      <alignment horizontal="center" vertical="center" wrapText="1"/>
    </xf>
    <xf numFmtId="0" fontId="5" fillId="22" borderId="12" xfId="0" applyFont="1" applyFill="1" applyBorder="1" applyAlignment="1">
      <alignment horizontal="center" vertical="center"/>
    </xf>
    <xf numFmtId="0" fontId="5" fillId="22" borderId="1" xfId="0" applyFont="1" applyFill="1" applyBorder="1" applyAlignment="1" applyProtection="1">
      <alignment horizontal="center" vertical="center"/>
      <protection locked="0"/>
    </xf>
    <xf numFmtId="0" fontId="5" fillId="22" borderId="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42" fontId="5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/>
    </xf>
    <xf numFmtId="42" fontId="5" fillId="9" borderId="0" xfId="1" applyFont="1" applyFill="1" applyBorder="1" applyAlignment="1">
      <alignment vertical="center"/>
    </xf>
    <xf numFmtId="4" fontId="22" fillId="24" borderId="1" xfId="0" applyNumberFormat="1" applyFont="1" applyFill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164" fontId="25" fillId="9" borderId="1" xfId="1" applyNumberFormat="1" applyFont="1" applyFill="1" applyBorder="1" applyAlignment="1">
      <alignment vertical="center"/>
    </xf>
    <xf numFmtId="10" fontId="0" fillId="0" borderId="19" xfId="2" applyNumberFormat="1" applyFont="1" applyBorder="1"/>
    <xf numFmtId="0" fontId="0" fillId="0" borderId="1" xfId="0" applyBorder="1" applyAlignment="1">
      <alignment horizontal="center" vertical="center"/>
    </xf>
    <xf numFmtId="0" fontId="7" fillId="25" borderId="1" xfId="0" applyFont="1" applyFill="1" applyBorder="1" applyAlignment="1">
      <alignment horizontal="center" vertical="center" wrapText="1"/>
    </xf>
    <xf numFmtId="0" fontId="5" fillId="25" borderId="12" xfId="0" applyFont="1" applyFill="1" applyBorder="1" applyAlignment="1">
      <alignment horizontal="center" vertical="center"/>
    </xf>
    <xf numFmtId="164" fontId="25" fillId="9" borderId="4" xfId="1" applyNumberFormat="1" applyFont="1" applyFill="1" applyBorder="1" applyAlignment="1">
      <alignment vertical="center"/>
    </xf>
    <xf numFmtId="9" fontId="0" fillId="0" borderId="0" xfId="2" applyFont="1"/>
    <xf numFmtId="10" fontId="0" fillId="0" borderId="1" xfId="2" applyNumberFormat="1" applyFont="1" applyBorder="1"/>
    <xf numFmtId="164" fontId="5" fillId="8" borderId="1" xfId="1" applyNumberFormat="1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 wrapText="1"/>
    </xf>
    <xf numFmtId="42" fontId="5" fillId="0" borderId="1" xfId="1" applyFont="1" applyFill="1" applyBorder="1" applyAlignment="1">
      <alignment horizontal="center" vertical="center" wrapText="1"/>
    </xf>
    <xf numFmtId="42" fontId="5" fillId="0" borderId="1" xfId="1" applyFont="1" applyFill="1" applyBorder="1" applyAlignment="1">
      <alignment horizontal="center" vertical="center"/>
    </xf>
    <xf numFmtId="42" fontId="5" fillId="0" borderId="1" xfId="0" applyNumberFormat="1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3" fontId="5" fillId="0" borderId="6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26" fillId="0" borderId="0" xfId="0" applyFont="1"/>
    <xf numFmtId="164" fontId="0" fillId="0" borderId="4" xfId="0" applyNumberFormat="1" applyBorder="1"/>
    <xf numFmtId="164" fontId="2" fillId="0" borderId="20" xfId="0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wrapText="1"/>
    </xf>
    <xf numFmtId="0" fontId="14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11" borderId="18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7" fillId="23" borderId="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 applyProtection="1">
      <alignment horizontal="center" vertical="center" wrapText="1"/>
      <protection locked="0"/>
    </xf>
    <xf numFmtId="0" fontId="9" fillId="12" borderId="5" xfId="0" applyFont="1" applyFill="1" applyBorder="1" applyAlignment="1" applyProtection="1">
      <alignment horizontal="center" vertical="center" wrapText="1"/>
      <protection locked="0"/>
    </xf>
    <xf numFmtId="0" fontId="9" fillId="12" borderId="9" xfId="0" applyFont="1" applyFill="1" applyBorder="1" applyAlignment="1" applyProtection="1">
      <alignment horizontal="center" vertical="center" wrapText="1"/>
      <protection locked="0"/>
    </xf>
    <xf numFmtId="0" fontId="9" fillId="13" borderId="6" xfId="0" applyFont="1" applyFill="1" applyBorder="1" applyAlignment="1" applyProtection="1">
      <alignment horizontal="center" vertical="center"/>
      <protection locked="0"/>
    </xf>
    <xf numFmtId="0" fontId="9" fillId="13" borderId="5" xfId="0" applyFont="1" applyFill="1" applyBorder="1" applyAlignment="1" applyProtection="1">
      <alignment horizontal="center" vertical="center"/>
      <protection locked="0"/>
    </xf>
    <xf numFmtId="0" fontId="9" fillId="18" borderId="6" xfId="0" applyFont="1" applyFill="1" applyBorder="1" applyAlignment="1" applyProtection="1">
      <alignment horizontal="center" vertical="center" wrapText="1"/>
      <protection locked="0"/>
    </xf>
    <xf numFmtId="0" fontId="9" fillId="18" borderId="5" xfId="0" applyFont="1" applyFill="1" applyBorder="1" applyAlignment="1" applyProtection="1">
      <alignment horizontal="center" vertical="center" wrapText="1"/>
      <protection locked="0"/>
    </xf>
    <xf numFmtId="0" fontId="9" fillId="18" borderId="9" xfId="0" applyFont="1" applyFill="1" applyBorder="1" applyAlignment="1" applyProtection="1">
      <alignment horizontal="center" vertical="center" wrapText="1"/>
      <protection locked="0"/>
    </xf>
    <xf numFmtId="0" fontId="2" fillId="11" borderId="1" xfId="0" applyFont="1" applyFill="1" applyBorder="1" applyAlignment="1">
      <alignment horizontal="center" vertical="center"/>
    </xf>
    <xf numFmtId="0" fontId="9" fillId="13" borderId="6" xfId="0" applyFont="1" applyFill="1" applyBorder="1" applyAlignment="1" applyProtection="1">
      <alignment horizontal="center" vertical="center" wrapText="1"/>
      <protection locked="0"/>
    </xf>
    <xf numFmtId="0" fontId="9" fillId="13" borderId="5" xfId="0" applyFont="1" applyFill="1" applyBorder="1" applyAlignment="1" applyProtection="1">
      <alignment horizontal="center" vertical="center" wrapText="1"/>
      <protection locked="0"/>
    </xf>
    <xf numFmtId="0" fontId="9" fillId="13" borderId="9" xfId="0" applyFont="1" applyFill="1" applyBorder="1" applyAlignment="1" applyProtection="1">
      <alignment horizontal="center" vertical="center" wrapText="1"/>
      <protection locked="0"/>
    </xf>
    <xf numFmtId="0" fontId="3" fillId="19" borderId="1" xfId="0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/>
    </xf>
    <xf numFmtId="0" fontId="2" fillId="11" borderId="17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0" xfId="0" applyFont="1" applyFill="1" applyBorder="1" applyAlignment="1">
      <alignment horizontal="left" vertical="center" wrapText="1"/>
    </xf>
    <xf numFmtId="0" fontId="2" fillId="20" borderId="0" xfId="0" applyFont="1" applyFill="1" applyBorder="1" applyAlignment="1">
      <alignment horizontal="center"/>
    </xf>
    <xf numFmtId="0" fontId="15" fillId="2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5" fillId="21" borderId="0" xfId="0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23</xdr:row>
      <xdr:rowOff>0</xdr:rowOff>
    </xdr:from>
    <xdr:to>
      <xdr:col>7</xdr:col>
      <xdr:colOff>0</xdr:colOff>
      <xdr:row>24</xdr:row>
      <xdr:rowOff>9525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158317C-9D35-41DC-ACF3-E9B3B03EA8B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5166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DB71C3AD-43DD-42C7-9598-F9A115C07B3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516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70BB63D9-1859-4D88-9631-EB74349AB69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516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857250</xdr:colOff>
      <xdr:row>23</xdr:row>
      <xdr:rowOff>0</xdr:rowOff>
    </xdr:from>
    <xdr:to>
      <xdr:col>2</xdr:col>
      <xdr:colOff>857250</xdr:colOff>
      <xdr:row>24</xdr:row>
      <xdr:rowOff>9525</xdr:rowOff>
    </xdr:to>
    <xdr:pic>
      <xdr:nvPicPr>
        <xdr:cNvPr id="5" name="image3.png">
          <a:extLst>
            <a:ext uri="{FF2B5EF4-FFF2-40B4-BE49-F238E27FC236}">
              <a16:creationId xmlns:a16="http://schemas.microsoft.com/office/drawing/2014/main" id="{F809FD33-AF65-421E-A8D0-12B08A08B95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5" y="185166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1038225</xdr:colOff>
      <xdr:row>16</xdr:row>
      <xdr:rowOff>0</xdr:rowOff>
    </xdr:from>
    <xdr:to>
      <xdr:col>3</xdr:col>
      <xdr:colOff>6710</xdr:colOff>
      <xdr:row>16</xdr:row>
      <xdr:rowOff>0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0C63DF86-1F10-4FEF-9816-D74AB188A0C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8516600"/>
          <a:ext cx="58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1038225</xdr:colOff>
      <xdr:row>16</xdr:row>
      <xdr:rowOff>0</xdr:rowOff>
    </xdr:from>
    <xdr:to>
      <xdr:col>3</xdr:col>
      <xdr:colOff>6710</xdr:colOff>
      <xdr:row>16</xdr:row>
      <xdr:rowOff>0</xdr:rowOff>
    </xdr:to>
    <xdr:pic>
      <xdr:nvPicPr>
        <xdr:cNvPr id="7" name="image1.png">
          <a:extLst>
            <a:ext uri="{FF2B5EF4-FFF2-40B4-BE49-F238E27FC236}">
              <a16:creationId xmlns:a16="http://schemas.microsoft.com/office/drawing/2014/main" id="{85E69A19-3BD3-44D8-A4C6-48940231E5A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8516600"/>
          <a:ext cx="58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41</xdr:row>
      <xdr:rowOff>0</xdr:rowOff>
    </xdr:from>
    <xdr:to>
      <xdr:col>1</xdr:col>
      <xdr:colOff>1866900</xdr:colOff>
      <xdr:row>41</xdr:row>
      <xdr:rowOff>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1815FF50-A4FC-44CA-BC5D-B2B90EA1B21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36175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41</xdr:row>
      <xdr:rowOff>0</xdr:rowOff>
    </xdr:from>
    <xdr:to>
      <xdr:col>1</xdr:col>
      <xdr:colOff>1866900</xdr:colOff>
      <xdr:row>41</xdr:row>
      <xdr:rowOff>0</xdr:rowOff>
    </xdr:to>
    <xdr:pic>
      <xdr:nvPicPr>
        <xdr:cNvPr id="9" name="image1.png">
          <a:extLst>
            <a:ext uri="{FF2B5EF4-FFF2-40B4-BE49-F238E27FC236}">
              <a16:creationId xmlns:a16="http://schemas.microsoft.com/office/drawing/2014/main" id="{93FEFA10-447F-4314-AD32-A94FF77E921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36175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41</xdr:row>
      <xdr:rowOff>0</xdr:rowOff>
    </xdr:from>
    <xdr:to>
      <xdr:col>3</xdr:col>
      <xdr:colOff>857250</xdr:colOff>
      <xdr:row>41</xdr:row>
      <xdr:rowOff>9525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id="{59A48887-1A24-425C-9CAD-7D44B12F955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36175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41</xdr:row>
      <xdr:rowOff>0</xdr:rowOff>
    </xdr:from>
    <xdr:to>
      <xdr:col>3</xdr:col>
      <xdr:colOff>1038225</xdr:colOff>
      <xdr:row>41</xdr:row>
      <xdr:rowOff>0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id="{595334CB-D2B9-4F62-8722-5D6FEA59592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36175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41</xdr:row>
      <xdr:rowOff>0</xdr:rowOff>
    </xdr:from>
    <xdr:to>
      <xdr:col>3</xdr:col>
      <xdr:colOff>1038225</xdr:colOff>
      <xdr:row>41</xdr:row>
      <xdr:rowOff>0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46BD189F-794C-4C64-B23C-6290570C597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36175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40</xdr:row>
      <xdr:rowOff>0</xdr:rowOff>
    </xdr:from>
    <xdr:to>
      <xdr:col>3</xdr:col>
      <xdr:colOff>857250</xdr:colOff>
      <xdr:row>40</xdr:row>
      <xdr:rowOff>9525</xdr:rowOff>
    </xdr:to>
    <xdr:pic>
      <xdr:nvPicPr>
        <xdr:cNvPr id="13" name="image3.png">
          <a:extLst>
            <a:ext uri="{FF2B5EF4-FFF2-40B4-BE49-F238E27FC236}">
              <a16:creationId xmlns:a16="http://schemas.microsoft.com/office/drawing/2014/main" id="{94BC876E-B0A1-4126-A4B4-A0B32AD95F9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32746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16</xdr:row>
      <xdr:rowOff>0</xdr:rowOff>
    </xdr:from>
    <xdr:to>
      <xdr:col>1</xdr:col>
      <xdr:colOff>1866900</xdr:colOff>
      <xdr:row>16</xdr:row>
      <xdr:rowOff>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D90240AE-EC47-4C85-A726-76217E5A604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2511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32</xdr:row>
      <xdr:rowOff>0</xdr:rowOff>
    </xdr:from>
    <xdr:to>
      <xdr:col>3</xdr:col>
      <xdr:colOff>857250</xdr:colOff>
      <xdr:row>32</xdr:row>
      <xdr:rowOff>9525</xdr:rowOff>
    </xdr:to>
    <xdr:pic>
      <xdr:nvPicPr>
        <xdr:cNvPr id="15" name="image3.png">
          <a:extLst>
            <a:ext uri="{FF2B5EF4-FFF2-40B4-BE49-F238E27FC236}">
              <a16:creationId xmlns:a16="http://schemas.microsoft.com/office/drawing/2014/main" id="{A91BD9AF-489E-42D6-9D7D-22A1F50D1B7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25117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16</xdr:row>
      <xdr:rowOff>0</xdr:rowOff>
    </xdr:from>
    <xdr:to>
      <xdr:col>3</xdr:col>
      <xdr:colOff>1038225</xdr:colOff>
      <xdr:row>16</xdr:row>
      <xdr:rowOff>0</xdr:rowOff>
    </xdr:to>
    <xdr:pic>
      <xdr:nvPicPr>
        <xdr:cNvPr id="16" name="image1.png">
          <a:extLst>
            <a:ext uri="{FF2B5EF4-FFF2-40B4-BE49-F238E27FC236}">
              <a16:creationId xmlns:a16="http://schemas.microsoft.com/office/drawing/2014/main" id="{814F5D00-6FD8-4451-AA7A-651A0408E44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2511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16</xdr:row>
      <xdr:rowOff>0</xdr:rowOff>
    </xdr:from>
    <xdr:to>
      <xdr:col>3</xdr:col>
      <xdr:colOff>1038225</xdr:colOff>
      <xdr:row>16</xdr:row>
      <xdr:rowOff>0</xdr:rowOff>
    </xdr:to>
    <xdr:pic>
      <xdr:nvPicPr>
        <xdr:cNvPr id="17" name="image1.png">
          <a:extLst>
            <a:ext uri="{FF2B5EF4-FFF2-40B4-BE49-F238E27FC236}">
              <a16:creationId xmlns:a16="http://schemas.microsoft.com/office/drawing/2014/main" id="{9B46C16B-D11D-47D9-9CDD-D7F40E85057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2511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16</xdr:row>
      <xdr:rowOff>0</xdr:rowOff>
    </xdr:from>
    <xdr:to>
      <xdr:col>1</xdr:col>
      <xdr:colOff>1866900</xdr:colOff>
      <xdr:row>16</xdr:row>
      <xdr:rowOff>0</xdr:rowOff>
    </xdr:to>
    <xdr:pic>
      <xdr:nvPicPr>
        <xdr:cNvPr id="18" name="image1.png">
          <a:extLst>
            <a:ext uri="{FF2B5EF4-FFF2-40B4-BE49-F238E27FC236}">
              <a16:creationId xmlns:a16="http://schemas.microsoft.com/office/drawing/2014/main" id="{708EB79B-EE05-465D-B6EA-01ED7C5F2B7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2511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41</xdr:row>
      <xdr:rowOff>0</xdr:rowOff>
    </xdr:from>
    <xdr:to>
      <xdr:col>3</xdr:col>
      <xdr:colOff>857250</xdr:colOff>
      <xdr:row>41</xdr:row>
      <xdr:rowOff>19050</xdr:rowOff>
    </xdr:to>
    <xdr:pic>
      <xdr:nvPicPr>
        <xdr:cNvPr id="19" name="image3.png">
          <a:extLst>
            <a:ext uri="{FF2B5EF4-FFF2-40B4-BE49-F238E27FC236}">
              <a16:creationId xmlns:a16="http://schemas.microsoft.com/office/drawing/2014/main" id="{70104AD0-FDEB-48CA-9AD1-E21056B2FC3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3617595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23</xdr:row>
      <xdr:rowOff>0</xdr:rowOff>
    </xdr:from>
    <xdr:to>
      <xdr:col>3</xdr:col>
      <xdr:colOff>857250</xdr:colOff>
      <xdr:row>24</xdr:row>
      <xdr:rowOff>9525</xdr:rowOff>
    </xdr:to>
    <xdr:pic>
      <xdr:nvPicPr>
        <xdr:cNvPr id="20" name="image3.png">
          <a:extLst>
            <a:ext uri="{FF2B5EF4-FFF2-40B4-BE49-F238E27FC236}">
              <a16:creationId xmlns:a16="http://schemas.microsoft.com/office/drawing/2014/main" id="{86034F37-CAB5-47BF-8D02-969EEB3FE7C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185166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16</xdr:row>
      <xdr:rowOff>0</xdr:rowOff>
    </xdr:from>
    <xdr:to>
      <xdr:col>3</xdr:col>
      <xdr:colOff>1038225</xdr:colOff>
      <xdr:row>16</xdr:row>
      <xdr:rowOff>0</xdr:rowOff>
    </xdr:to>
    <xdr:pic>
      <xdr:nvPicPr>
        <xdr:cNvPr id="21" name="image1.png">
          <a:extLst>
            <a:ext uri="{FF2B5EF4-FFF2-40B4-BE49-F238E27FC236}">
              <a16:creationId xmlns:a16="http://schemas.microsoft.com/office/drawing/2014/main" id="{856F2209-9DEC-4D65-A465-E9A1B363BA2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8516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16</xdr:row>
      <xdr:rowOff>0</xdr:rowOff>
    </xdr:from>
    <xdr:to>
      <xdr:col>3</xdr:col>
      <xdr:colOff>1038225</xdr:colOff>
      <xdr:row>16</xdr:row>
      <xdr:rowOff>0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15D01934-11BB-4763-958A-1534B436A57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8516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7</xdr:col>
      <xdr:colOff>0</xdr:colOff>
      <xdr:row>24</xdr:row>
      <xdr:rowOff>0</xdr:rowOff>
    </xdr:from>
    <xdr:ext cx="0" cy="9525"/>
    <xdr:pic>
      <xdr:nvPicPr>
        <xdr:cNvPr id="23" name="image3.png">
          <a:extLst>
            <a:ext uri="{FF2B5EF4-FFF2-40B4-BE49-F238E27FC236}">
              <a16:creationId xmlns:a16="http://schemas.microsoft.com/office/drawing/2014/main" id="{C6BD28B6-F269-436B-9A7E-12579372882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94214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39</xdr:row>
      <xdr:rowOff>0</xdr:rowOff>
    </xdr:from>
    <xdr:ext cx="0" cy="9525"/>
    <xdr:pic>
      <xdr:nvPicPr>
        <xdr:cNvPr id="24" name="image3.png">
          <a:extLst>
            <a:ext uri="{FF2B5EF4-FFF2-40B4-BE49-F238E27FC236}">
              <a16:creationId xmlns:a16="http://schemas.microsoft.com/office/drawing/2014/main" id="{2769E6A8-7FB3-4660-BF90-4CA26997546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84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41</xdr:row>
      <xdr:rowOff>0</xdr:rowOff>
    </xdr:from>
    <xdr:ext cx="0" cy="9525"/>
    <xdr:pic>
      <xdr:nvPicPr>
        <xdr:cNvPr id="25" name="image3.png">
          <a:extLst>
            <a:ext uri="{FF2B5EF4-FFF2-40B4-BE49-F238E27FC236}">
              <a16:creationId xmlns:a16="http://schemas.microsoft.com/office/drawing/2014/main" id="{CB2ABE74-4546-4376-BF65-E04BD89360F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6175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41</xdr:row>
      <xdr:rowOff>0</xdr:rowOff>
    </xdr:from>
    <xdr:ext cx="0" cy="9525"/>
    <xdr:pic>
      <xdr:nvPicPr>
        <xdr:cNvPr id="26" name="image3.png">
          <a:extLst>
            <a:ext uri="{FF2B5EF4-FFF2-40B4-BE49-F238E27FC236}">
              <a16:creationId xmlns:a16="http://schemas.microsoft.com/office/drawing/2014/main" id="{D75A68EF-3106-49EB-A1D0-A29508AA547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6175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40</xdr:row>
      <xdr:rowOff>0</xdr:rowOff>
    </xdr:from>
    <xdr:ext cx="0" cy="9525"/>
    <xdr:pic>
      <xdr:nvPicPr>
        <xdr:cNvPr id="27" name="image3.png">
          <a:extLst>
            <a:ext uri="{FF2B5EF4-FFF2-40B4-BE49-F238E27FC236}">
              <a16:creationId xmlns:a16="http://schemas.microsoft.com/office/drawing/2014/main" id="{44A42FDB-49C6-42A6-95CA-897A637D3F2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2746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40</xdr:row>
      <xdr:rowOff>0</xdr:rowOff>
    </xdr:from>
    <xdr:ext cx="0" cy="9525"/>
    <xdr:pic>
      <xdr:nvPicPr>
        <xdr:cNvPr id="28" name="image3.png">
          <a:extLst>
            <a:ext uri="{FF2B5EF4-FFF2-40B4-BE49-F238E27FC236}">
              <a16:creationId xmlns:a16="http://schemas.microsoft.com/office/drawing/2014/main" id="{2E4ECE33-48F1-4755-ABC7-31F67FEBACA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2746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25</xdr:row>
      <xdr:rowOff>0</xdr:rowOff>
    </xdr:from>
    <xdr:ext cx="0" cy="9525"/>
    <xdr:pic>
      <xdr:nvPicPr>
        <xdr:cNvPr id="29" name="image3.png">
          <a:extLst>
            <a:ext uri="{FF2B5EF4-FFF2-40B4-BE49-F238E27FC236}">
              <a16:creationId xmlns:a16="http://schemas.microsoft.com/office/drawing/2014/main" id="{7A3A1424-2855-4091-BA2B-D417355B1D3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0507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25</xdr:row>
      <xdr:rowOff>0</xdr:rowOff>
    </xdr:from>
    <xdr:ext cx="0" cy="9525"/>
    <xdr:pic>
      <xdr:nvPicPr>
        <xdr:cNvPr id="30" name="image3.png">
          <a:extLst>
            <a:ext uri="{FF2B5EF4-FFF2-40B4-BE49-F238E27FC236}">
              <a16:creationId xmlns:a16="http://schemas.microsoft.com/office/drawing/2014/main" id="{4DE098CD-3255-4DA4-B228-8A68D985CE0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0507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26</xdr:row>
      <xdr:rowOff>0</xdr:rowOff>
    </xdr:from>
    <xdr:ext cx="0" cy="9525"/>
    <xdr:pic>
      <xdr:nvPicPr>
        <xdr:cNvPr id="31" name="image3.png">
          <a:extLst>
            <a:ext uri="{FF2B5EF4-FFF2-40B4-BE49-F238E27FC236}">
              <a16:creationId xmlns:a16="http://schemas.microsoft.com/office/drawing/2014/main" id="{09CDECC3-774A-4412-8FED-458B4370C1A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050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26</xdr:row>
      <xdr:rowOff>0</xdr:rowOff>
    </xdr:from>
    <xdr:ext cx="0" cy="9525"/>
    <xdr:pic>
      <xdr:nvPicPr>
        <xdr:cNvPr id="32" name="image3.png">
          <a:extLst>
            <a:ext uri="{FF2B5EF4-FFF2-40B4-BE49-F238E27FC236}">
              <a16:creationId xmlns:a16="http://schemas.microsoft.com/office/drawing/2014/main" id="{414E29D9-5CBA-4216-AD07-0175A97EB4B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050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26</xdr:row>
      <xdr:rowOff>0</xdr:rowOff>
    </xdr:from>
    <xdr:ext cx="0" cy="9525"/>
    <xdr:pic>
      <xdr:nvPicPr>
        <xdr:cNvPr id="33" name="image3.png">
          <a:extLst>
            <a:ext uri="{FF2B5EF4-FFF2-40B4-BE49-F238E27FC236}">
              <a16:creationId xmlns:a16="http://schemas.microsoft.com/office/drawing/2014/main" id="{44693085-230D-4AD2-8FD6-5D956F86FAF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050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26</xdr:row>
      <xdr:rowOff>0</xdr:rowOff>
    </xdr:from>
    <xdr:ext cx="0" cy="9525"/>
    <xdr:pic>
      <xdr:nvPicPr>
        <xdr:cNvPr id="34" name="image3.png">
          <a:extLst>
            <a:ext uri="{FF2B5EF4-FFF2-40B4-BE49-F238E27FC236}">
              <a16:creationId xmlns:a16="http://schemas.microsoft.com/office/drawing/2014/main" id="{E13BC369-99AC-4A83-ABAE-4CE45A22763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050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35" name="image3.png">
          <a:extLst>
            <a:ext uri="{FF2B5EF4-FFF2-40B4-BE49-F238E27FC236}">
              <a16:creationId xmlns:a16="http://schemas.microsoft.com/office/drawing/2014/main" id="{B27DF4C4-B333-4549-9CC5-27E88924144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36" name="image3.png">
          <a:extLst>
            <a:ext uri="{FF2B5EF4-FFF2-40B4-BE49-F238E27FC236}">
              <a16:creationId xmlns:a16="http://schemas.microsoft.com/office/drawing/2014/main" id="{698B331E-F8B9-4615-9574-AD42A175ACD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37" name="image3.png">
          <a:extLst>
            <a:ext uri="{FF2B5EF4-FFF2-40B4-BE49-F238E27FC236}">
              <a16:creationId xmlns:a16="http://schemas.microsoft.com/office/drawing/2014/main" id="{3676FBFD-A7DB-42E7-BAB4-49DC17A6C4E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38" name="image3.png">
          <a:extLst>
            <a:ext uri="{FF2B5EF4-FFF2-40B4-BE49-F238E27FC236}">
              <a16:creationId xmlns:a16="http://schemas.microsoft.com/office/drawing/2014/main" id="{72C50B91-00AE-4E33-8037-6716F748FCF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28</xdr:row>
      <xdr:rowOff>0</xdr:rowOff>
    </xdr:from>
    <xdr:ext cx="0" cy="9525"/>
    <xdr:pic>
      <xdr:nvPicPr>
        <xdr:cNvPr id="39" name="image3.png">
          <a:extLst>
            <a:ext uri="{FF2B5EF4-FFF2-40B4-BE49-F238E27FC236}">
              <a16:creationId xmlns:a16="http://schemas.microsoft.com/office/drawing/2014/main" id="{6E7A39EB-09C3-4465-B276-B5D3C673942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926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28</xdr:row>
      <xdr:rowOff>0</xdr:rowOff>
    </xdr:from>
    <xdr:ext cx="0" cy="9525"/>
    <xdr:pic>
      <xdr:nvPicPr>
        <xdr:cNvPr id="40" name="image3.png">
          <a:extLst>
            <a:ext uri="{FF2B5EF4-FFF2-40B4-BE49-F238E27FC236}">
              <a16:creationId xmlns:a16="http://schemas.microsoft.com/office/drawing/2014/main" id="{C589B411-F76F-4D0E-B727-F6778A4DE09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926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28</xdr:row>
      <xdr:rowOff>0</xdr:rowOff>
    </xdr:from>
    <xdr:ext cx="0" cy="9525"/>
    <xdr:pic>
      <xdr:nvPicPr>
        <xdr:cNvPr id="41" name="image3.png">
          <a:extLst>
            <a:ext uri="{FF2B5EF4-FFF2-40B4-BE49-F238E27FC236}">
              <a16:creationId xmlns:a16="http://schemas.microsoft.com/office/drawing/2014/main" id="{55D3AB19-8521-4D1C-B415-CA70D933686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926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28</xdr:row>
      <xdr:rowOff>0</xdr:rowOff>
    </xdr:from>
    <xdr:ext cx="0" cy="9525"/>
    <xdr:pic>
      <xdr:nvPicPr>
        <xdr:cNvPr id="42" name="image3.png">
          <a:extLst>
            <a:ext uri="{FF2B5EF4-FFF2-40B4-BE49-F238E27FC236}">
              <a16:creationId xmlns:a16="http://schemas.microsoft.com/office/drawing/2014/main" id="{4B52A658-5B14-41FD-A7D1-B35071937BA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926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29</xdr:row>
      <xdr:rowOff>0</xdr:rowOff>
    </xdr:from>
    <xdr:ext cx="0" cy="9525"/>
    <xdr:pic>
      <xdr:nvPicPr>
        <xdr:cNvPr id="43" name="image3.png">
          <a:extLst>
            <a:ext uri="{FF2B5EF4-FFF2-40B4-BE49-F238E27FC236}">
              <a16:creationId xmlns:a16="http://schemas.microsoft.com/office/drawing/2014/main" id="{8C32465E-5A02-49B8-84EE-C310C170542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412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29</xdr:row>
      <xdr:rowOff>0</xdr:rowOff>
    </xdr:from>
    <xdr:ext cx="0" cy="9525"/>
    <xdr:pic>
      <xdr:nvPicPr>
        <xdr:cNvPr id="44" name="image3.png">
          <a:extLst>
            <a:ext uri="{FF2B5EF4-FFF2-40B4-BE49-F238E27FC236}">
              <a16:creationId xmlns:a16="http://schemas.microsoft.com/office/drawing/2014/main" id="{71C75053-CDA1-4121-BC8A-0E29FC6CB0C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412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29</xdr:row>
      <xdr:rowOff>0</xdr:rowOff>
    </xdr:from>
    <xdr:ext cx="0" cy="9525"/>
    <xdr:pic>
      <xdr:nvPicPr>
        <xdr:cNvPr id="45" name="image3.png">
          <a:extLst>
            <a:ext uri="{FF2B5EF4-FFF2-40B4-BE49-F238E27FC236}">
              <a16:creationId xmlns:a16="http://schemas.microsoft.com/office/drawing/2014/main" id="{FE78692C-1E8A-4C32-A2F5-594EFB92BAC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412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29</xdr:row>
      <xdr:rowOff>0</xdr:rowOff>
    </xdr:from>
    <xdr:ext cx="0" cy="9525"/>
    <xdr:pic>
      <xdr:nvPicPr>
        <xdr:cNvPr id="46" name="image3.png">
          <a:extLst>
            <a:ext uri="{FF2B5EF4-FFF2-40B4-BE49-F238E27FC236}">
              <a16:creationId xmlns:a16="http://schemas.microsoft.com/office/drawing/2014/main" id="{CB9B71CC-E51E-48BD-A22B-E7D091E0046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4123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30</xdr:row>
      <xdr:rowOff>0</xdr:rowOff>
    </xdr:from>
    <xdr:ext cx="0" cy="9525"/>
    <xdr:pic>
      <xdr:nvPicPr>
        <xdr:cNvPr id="47" name="image3.png">
          <a:extLst>
            <a:ext uri="{FF2B5EF4-FFF2-40B4-BE49-F238E27FC236}">
              <a16:creationId xmlns:a16="http://schemas.microsoft.com/office/drawing/2014/main" id="{4559839A-9BB4-4087-92EC-E24DB27D3CF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040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30</xdr:row>
      <xdr:rowOff>0</xdr:rowOff>
    </xdr:from>
    <xdr:ext cx="0" cy="9525"/>
    <xdr:pic>
      <xdr:nvPicPr>
        <xdr:cNvPr id="48" name="image3.png">
          <a:extLst>
            <a:ext uri="{FF2B5EF4-FFF2-40B4-BE49-F238E27FC236}">
              <a16:creationId xmlns:a16="http://schemas.microsoft.com/office/drawing/2014/main" id="{35ED112C-EFB4-4AD8-91BD-6388A9443B9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040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30</xdr:row>
      <xdr:rowOff>0</xdr:rowOff>
    </xdr:from>
    <xdr:ext cx="0" cy="9525"/>
    <xdr:pic>
      <xdr:nvPicPr>
        <xdr:cNvPr id="49" name="image3.png">
          <a:extLst>
            <a:ext uri="{FF2B5EF4-FFF2-40B4-BE49-F238E27FC236}">
              <a16:creationId xmlns:a16="http://schemas.microsoft.com/office/drawing/2014/main" id="{414D6040-B4BE-420E-9FED-D238D6001CF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040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30</xdr:row>
      <xdr:rowOff>0</xdr:rowOff>
    </xdr:from>
    <xdr:ext cx="0" cy="9525"/>
    <xdr:pic>
      <xdr:nvPicPr>
        <xdr:cNvPr id="50" name="image3.png">
          <a:extLst>
            <a:ext uri="{FF2B5EF4-FFF2-40B4-BE49-F238E27FC236}">
              <a16:creationId xmlns:a16="http://schemas.microsoft.com/office/drawing/2014/main" id="{197C58F8-4838-45C2-B1A5-8B65AB06B1F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0409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31</xdr:row>
      <xdr:rowOff>0</xdr:rowOff>
    </xdr:from>
    <xdr:ext cx="0" cy="9525"/>
    <xdr:pic>
      <xdr:nvPicPr>
        <xdr:cNvPr id="51" name="image3.png">
          <a:extLst>
            <a:ext uri="{FF2B5EF4-FFF2-40B4-BE49-F238E27FC236}">
              <a16:creationId xmlns:a16="http://schemas.microsoft.com/office/drawing/2014/main" id="{531D4EAD-E09F-4DB8-96B5-3167E45EDA2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212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31</xdr:row>
      <xdr:rowOff>0</xdr:rowOff>
    </xdr:from>
    <xdr:ext cx="0" cy="9525"/>
    <xdr:pic>
      <xdr:nvPicPr>
        <xdr:cNvPr id="52" name="image3.png">
          <a:extLst>
            <a:ext uri="{FF2B5EF4-FFF2-40B4-BE49-F238E27FC236}">
              <a16:creationId xmlns:a16="http://schemas.microsoft.com/office/drawing/2014/main" id="{CCF948A0-CD2A-463B-B6BD-9E0650747D6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212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31</xdr:row>
      <xdr:rowOff>0</xdr:rowOff>
    </xdr:from>
    <xdr:ext cx="0" cy="9525"/>
    <xdr:pic>
      <xdr:nvPicPr>
        <xdr:cNvPr id="53" name="image3.png">
          <a:extLst>
            <a:ext uri="{FF2B5EF4-FFF2-40B4-BE49-F238E27FC236}">
              <a16:creationId xmlns:a16="http://schemas.microsoft.com/office/drawing/2014/main" id="{8E5F80D1-532B-4F5C-9ED3-139B8F59FE1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212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31</xdr:row>
      <xdr:rowOff>0</xdr:rowOff>
    </xdr:from>
    <xdr:ext cx="0" cy="9525"/>
    <xdr:pic>
      <xdr:nvPicPr>
        <xdr:cNvPr id="54" name="image3.png">
          <a:extLst>
            <a:ext uri="{FF2B5EF4-FFF2-40B4-BE49-F238E27FC236}">
              <a16:creationId xmlns:a16="http://schemas.microsoft.com/office/drawing/2014/main" id="{1E1CAEEF-7E71-4C43-87FD-7E96CEC617D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2125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32</xdr:row>
      <xdr:rowOff>0</xdr:rowOff>
    </xdr:from>
    <xdr:ext cx="0" cy="9525"/>
    <xdr:pic>
      <xdr:nvPicPr>
        <xdr:cNvPr id="55" name="image3.png">
          <a:extLst>
            <a:ext uri="{FF2B5EF4-FFF2-40B4-BE49-F238E27FC236}">
              <a16:creationId xmlns:a16="http://schemas.microsoft.com/office/drawing/2014/main" id="{E04DFBA9-0C6A-476B-8E51-80404FB5008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117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32</xdr:row>
      <xdr:rowOff>0</xdr:rowOff>
    </xdr:from>
    <xdr:ext cx="0" cy="9525"/>
    <xdr:pic>
      <xdr:nvPicPr>
        <xdr:cNvPr id="56" name="image3.png">
          <a:extLst>
            <a:ext uri="{FF2B5EF4-FFF2-40B4-BE49-F238E27FC236}">
              <a16:creationId xmlns:a16="http://schemas.microsoft.com/office/drawing/2014/main" id="{FA1023D8-AA66-442A-852B-9064B74B574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117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32</xdr:row>
      <xdr:rowOff>0</xdr:rowOff>
    </xdr:from>
    <xdr:ext cx="0" cy="9525"/>
    <xdr:pic>
      <xdr:nvPicPr>
        <xdr:cNvPr id="57" name="image3.png">
          <a:extLst>
            <a:ext uri="{FF2B5EF4-FFF2-40B4-BE49-F238E27FC236}">
              <a16:creationId xmlns:a16="http://schemas.microsoft.com/office/drawing/2014/main" id="{D1FB501D-DD61-4CAB-8F53-DAF2D4C485E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117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32</xdr:row>
      <xdr:rowOff>0</xdr:rowOff>
    </xdr:from>
    <xdr:ext cx="0" cy="9525"/>
    <xdr:pic>
      <xdr:nvPicPr>
        <xdr:cNvPr id="58" name="image3.png">
          <a:extLst>
            <a:ext uri="{FF2B5EF4-FFF2-40B4-BE49-F238E27FC236}">
              <a16:creationId xmlns:a16="http://schemas.microsoft.com/office/drawing/2014/main" id="{0FAB37B6-25D3-4792-A555-D396C2CD20D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1174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33</xdr:row>
      <xdr:rowOff>0</xdr:rowOff>
    </xdr:from>
    <xdr:ext cx="0" cy="9525"/>
    <xdr:pic>
      <xdr:nvPicPr>
        <xdr:cNvPr id="59" name="image3.png">
          <a:extLst>
            <a:ext uri="{FF2B5EF4-FFF2-40B4-BE49-F238E27FC236}">
              <a16:creationId xmlns:a16="http://schemas.microsoft.com/office/drawing/2014/main" id="{CCD0AFAD-8AF2-46BD-9417-D34119A1195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803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33</xdr:row>
      <xdr:rowOff>0</xdr:rowOff>
    </xdr:from>
    <xdr:ext cx="0" cy="9525"/>
    <xdr:pic>
      <xdr:nvPicPr>
        <xdr:cNvPr id="60" name="image3.png">
          <a:extLst>
            <a:ext uri="{FF2B5EF4-FFF2-40B4-BE49-F238E27FC236}">
              <a16:creationId xmlns:a16="http://schemas.microsoft.com/office/drawing/2014/main" id="{1BC22D0F-475F-41E6-99AA-87D32A06D5D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803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33</xdr:row>
      <xdr:rowOff>0</xdr:rowOff>
    </xdr:from>
    <xdr:ext cx="0" cy="9525"/>
    <xdr:pic>
      <xdr:nvPicPr>
        <xdr:cNvPr id="61" name="image3.png">
          <a:extLst>
            <a:ext uri="{FF2B5EF4-FFF2-40B4-BE49-F238E27FC236}">
              <a16:creationId xmlns:a16="http://schemas.microsoft.com/office/drawing/2014/main" id="{8ECF0EC0-F1C9-4A74-A9CF-8B723775F08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803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33</xdr:row>
      <xdr:rowOff>0</xdr:rowOff>
    </xdr:from>
    <xdr:ext cx="0" cy="9525"/>
    <xdr:pic>
      <xdr:nvPicPr>
        <xdr:cNvPr id="62" name="image3.png">
          <a:extLst>
            <a:ext uri="{FF2B5EF4-FFF2-40B4-BE49-F238E27FC236}">
              <a16:creationId xmlns:a16="http://schemas.microsoft.com/office/drawing/2014/main" id="{04EABABC-C457-4A7B-875A-5631883BD0C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803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34</xdr:row>
      <xdr:rowOff>0</xdr:rowOff>
    </xdr:from>
    <xdr:ext cx="0" cy="9525"/>
    <xdr:pic>
      <xdr:nvPicPr>
        <xdr:cNvPr id="63" name="image3.png">
          <a:extLst>
            <a:ext uri="{FF2B5EF4-FFF2-40B4-BE49-F238E27FC236}">
              <a16:creationId xmlns:a16="http://schemas.microsoft.com/office/drawing/2014/main" id="{CD536E86-1C01-4A7B-A996-872DD374782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7081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34</xdr:row>
      <xdr:rowOff>0</xdr:rowOff>
    </xdr:from>
    <xdr:ext cx="0" cy="9525"/>
    <xdr:pic>
      <xdr:nvPicPr>
        <xdr:cNvPr id="64" name="image3.png">
          <a:extLst>
            <a:ext uri="{FF2B5EF4-FFF2-40B4-BE49-F238E27FC236}">
              <a16:creationId xmlns:a16="http://schemas.microsoft.com/office/drawing/2014/main" id="{D6EE8463-BBCD-4020-B1A8-3F74C151027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7081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34</xdr:row>
      <xdr:rowOff>0</xdr:rowOff>
    </xdr:from>
    <xdr:ext cx="0" cy="9525"/>
    <xdr:pic>
      <xdr:nvPicPr>
        <xdr:cNvPr id="65" name="image3.png">
          <a:extLst>
            <a:ext uri="{FF2B5EF4-FFF2-40B4-BE49-F238E27FC236}">
              <a16:creationId xmlns:a16="http://schemas.microsoft.com/office/drawing/2014/main" id="{6E8AA452-E60A-498F-9F33-9C4EE014C41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7081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34</xdr:row>
      <xdr:rowOff>0</xdr:rowOff>
    </xdr:from>
    <xdr:ext cx="0" cy="9525"/>
    <xdr:pic>
      <xdr:nvPicPr>
        <xdr:cNvPr id="66" name="image3.png">
          <a:extLst>
            <a:ext uri="{FF2B5EF4-FFF2-40B4-BE49-F238E27FC236}">
              <a16:creationId xmlns:a16="http://schemas.microsoft.com/office/drawing/2014/main" id="{D50C7062-3956-46FC-A7E8-9E7555DD313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7081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35</xdr:row>
      <xdr:rowOff>0</xdr:rowOff>
    </xdr:from>
    <xdr:ext cx="0" cy="9525"/>
    <xdr:pic>
      <xdr:nvPicPr>
        <xdr:cNvPr id="67" name="image3.png">
          <a:extLst>
            <a:ext uri="{FF2B5EF4-FFF2-40B4-BE49-F238E27FC236}">
              <a16:creationId xmlns:a16="http://schemas.microsoft.com/office/drawing/2014/main" id="{B6A5F718-C5DB-4C99-B681-43FE1A2B156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7898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35</xdr:row>
      <xdr:rowOff>0</xdr:rowOff>
    </xdr:from>
    <xdr:ext cx="0" cy="9525"/>
    <xdr:pic>
      <xdr:nvPicPr>
        <xdr:cNvPr id="68" name="image3.png">
          <a:extLst>
            <a:ext uri="{FF2B5EF4-FFF2-40B4-BE49-F238E27FC236}">
              <a16:creationId xmlns:a16="http://schemas.microsoft.com/office/drawing/2014/main" id="{F3B698EA-FABD-449C-8F6F-A902579493C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7898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35</xdr:row>
      <xdr:rowOff>0</xdr:rowOff>
    </xdr:from>
    <xdr:ext cx="0" cy="9525"/>
    <xdr:pic>
      <xdr:nvPicPr>
        <xdr:cNvPr id="69" name="image3.png">
          <a:extLst>
            <a:ext uri="{FF2B5EF4-FFF2-40B4-BE49-F238E27FC236}">
              <a16:creationId xmlns:a16="http://schemas.microsoft.com/office/drawing/2014/main" id="{40A4299F-D065-4ED6-99EE-60F76494C1B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7898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35</xdr:row>
      <xdr:rowOff>0</xdr:rowOff>
    </xdr:from>
    <xdr:ext cx="0" cy="9525"/>
    <xdr:pic>
      <xdr:nvPicPr>
        <xdr:cNvPr id="70" name="image3.png">
          <a:extLst>
            <a:ext uri="{FF2B5EF4-FFF2-40B4-BE49-F238E27FC236}">
              <a16:creationId xmlns:a16="http://schemas.microsoft.com/office/drawing/2014/main" id="{60BFF973-346B-42F7-AA9B-352C3EC1185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7898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36</xdr:row>
      <xdr:rowOff>0</xdr:rowOff>
    </xdr:from>
    <xdr:ext cx="0" cy="9525"/>
    <xdr:pic>
      <xdr:nvPicPr>
        <xdr:cNvPr id="71" name="image3.png">
          <a:extLst>
            <a:ext uri="{FF2B5EF4-FFF2-40B4-BE49-F238E27FC236}">
              <a16:creationId xmlns:a16="http://schemas.microsoft.com/office/drawing/2014/main" id="{23705F54-D481-445E-BA9E-DDCF800236B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6797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36</xdr:row>
      <xdr:rowOff>0</xdr:rowOff>
    </xdr:from>
    <xdr:ext cx="0" cy="9525"/>
    <xdr:pic>
      <xdr:nvPicPr>
        <xdr:cNvPr id="72" name="image3.png">
          <a:extLst>
            <a:ext uri="{FF2B5EF4-FFF2-40B4-BE49-F238E27FC236}">
              <a16:creationId xmlns:a16="http://schemas.microsoft.com/office/drawing/2014/main" id="{AD35AF03-3F94-4538-957D-49ACA49C7BC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6797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36</xdr:row>
      <xdr:rowOff>0</xdr:rowOff>
    </xdr:from>
    <xdr:ext cx="0" cy="9525"/>
    <xdr:pic>
      <xdr:nvPicPr>
        <xdr:cNvPr id="73" name="image3.png">
          <a:extLst>
            <a:ext uri="{FF2B5EF4-FFF2-40B4-BE49-F238E27FC236}">
              <a16:creationId xmlns:a16="http://schemas.microsoft.com/office/drawing/2014/main" id="{CDC75C1C-3A12-4946-8B59-74525717DBD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6797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36</xdr:row>
      <xdr:rowOff>0</xdr:rowOff>
    </xdr:from>
    <xdr:ext cx="0" cy="9525"/>
    <xdr:pic>
      <xdr:nvPicPr>
        <xdr:cNvPr id="74" name="image3.png">
          <a:extLst>
            <a:ext uri="{FF2B5EF4-FFF2-40B4-BE49-F238E27FC236}">
              <a16:creationId xmlns:a16="http://schemas.microsoft.com/office/drawing/2014/main" id="{C8FAC17F-B573-4795-A8B0-31EED67DC66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6797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75" name="image3.png">
          <a:extLst>
            <a:ext uri="{FF2B5EF4-FFF2-40B4-BE49-F238E27FC236}">
              <a16:creationId xmlns:a16="http://schemas.microsoft.com/office/drawing/2014/main" id="{49FA3441-BBFA-45D1-BA1E-328E61DA397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76" name="image3.png">
          <a:extLst>
            <a:ext uri="{FF2B5EF4-FFF2-40B4-BE49-F238E27FC236}">
              <a16:creationId xmlns:a16="http://schemas.microsoft.com/office/drawing/2014/main" id="{511DADE3-013B-43A3-8045-55CC17ABB6B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77" name="image3.png">
          <a:extLst>
            <a:ext uri="{FF2B5EF4-FFF2-40B4-BE49-F238E27FC236}">
              <a16:creationId xmlns:a16="http://schemas.microsoft.com/office/drawing/2014/main" id="{866CA151-4E72-46BC-815A-688749016C0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78" name="image3.png">
          <a:extLst>
            <a:ext uri="{FF2B5EF4-FFF2-40B4-BE49-F238E27FC236}">
              <a16:creationId xmlns:a16="http://schemas.microsoft.com/office/drawing/2014/main" id="{C0CC1BF4-DC8B-4195-807C-41BFC49DE4F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79" name="image3.png">
          <a:extLst>
            <a:ext uri="{FF2B5EF4-FFF2-40B4-BE49-F238E27FC236}">
              <a16:creationId xmlns:a16="http://schemas.microsoft.com/office/drawing/2014/main" id="{C2400838-2231-4CA9-9B23-B6238B5C27F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80" name="image3.png">
          <a:extLst>
            <a:ext uri="{FF2B5EF4-FFF2-40B4-BE49-F238E27FC236}">
              <a16:creationId xmlns:a16="http://schemas.microsoft.com/office/drawing/2014/main" id="{8325CA8B-F9AA-4D3D-998A-60AFB227289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81" name="image3.png">
          <a:extLst>
            <a:ext uri="{FF2B5EF4-FFF2-40B4-BE49-F238E27FC236}">
              <a16:creationId xmlns:a16="http://schemas.microsoft.com/office/drawing/2014/main" id="{11AA6505-FD5E-43BD-ABDE-E104B2E3442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7</xdr:col>
      <xdr:colOff>0</xdr:colOff>
      <xdr:row>27</xdr:row>
      <xdr:rowOff>0</xdr:rowOff>
    </xdr:from>
    <xdr:ext cx="0" cy="9525"/>
    <xdr:pic>
      <xdr:nvPicPr>
        <xdr:cNvPr id="82" name="image3.png">
          <a:extLst>
            <a:ext uri="{FF2B5EF4-FFF2-40B4-BE49-F238E27FC236}">
              <a16:creationId xmlns:a16="http://schemas.microsoft.com/office/drawing/2014/main" id="{D5922D74-B2F2-4166-AFB1-C7714B9F202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48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twoCellAnchor editAs="oneCell">
    <xdr:from>
      <xdr:col>13</xdr:col>
      <xdr:colOff>0</xdr:colOff>
      <xdr:row>23</xdr:row>
      <xdr:rowOff>0</xdr:rowOff>
    </xdr:from>
    <xdr:to>
      <xdr:col>13</xdr:col>
      <xdr:colOff>0</xdr:colOff>
      <xdr:row>24</xdr:row>
      <xdr:rowOff>9525</xdr:rowOff>
    </xdr:to>
    <xdr:pic>
      <xdr:nvPicPr>
        <xdr:cNvPr id="83" name="image3.png">
          <a:extLst>
            <a:ext uri="{FF2B5EF4-FFF2-40B4-BE49-F238E27FC236}">
              <a16:creationId xmlns:a16="http://schemas.microsoft.com/office/drawing/2014/main" id="{0406D9B8-77CD-4902-9829-B37814688C9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13</xdr:col>
      <xdr:colOff>0</xdr:colOff>
      <xdr:row>16</xdr:row>
      <xdr:rowOff>0</xdr:rowOff>
    </xdr:from>
    <xdr:to>
      <xdr:col>13</xdr:col>
      <xdr:colOff>0</xdr:colOff>
      <xdr:row>16</xdr:row>
      <xdr:rowOff>0</xdr:rowOff>
    </xdr:to>
    <xdr:pic>
      <xdr:nvPicPr>
        <xdr:cNvPr id="84" name="image1.png">
          <a:extLst>
            <a:ext uri="{FF2B5EF4-FFF2-40B4-BE49-F238E27FC236}">
              <a16:creationId xmlns:a16="http://schemas.microsoft.com/office/drawing/2014/main" id="{17FA92B4-14E2-4D0E-80C5-CF24B222B1D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13</xdr:col>
      <xdr:colOff>0</xdr:colOff>
      <xdr:row>16</xdr:row>
      <xdr:rowOff>0</xdr:rowOff>
    </xdr:from>
    <xdr:to>
      <xdr:col>13</xdr:col>
      <xdr:colOff>0</xdr:colOff>
      <xdr:row>16</xdr:row>
      <xdr:rowOff>0</xdr:rowOff>
    </xdr:to>
    <xdr:pic>
      <xdr:nvPicPr>
        <xdr:cNvPr id="85" name="image1.png">
          <a:extLst>
            <a:ext uri="{FF2B5EF4-FFF2-40B4-BE49-F238E27FC236}">
              <a16:creationId xmlns:a16="http://schemas.microsoft.com/office/drawing/2014/main" id="{203F9316-D0DC-460A-87C1-61EC4A1070C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13</xdr:col>
      <xdr:colOff>0</xdr:colOff>
      <xdr:row>24</xdr:row>
      <xdr:rowOff>0</xdr:rowOff>
    </xdr:from>
    <xdr:ext cx="0" cy="9525"/>
    <xdr:pic>
      <xdr:nvPicPr>
        <xdr:cNvPr id="86" name="image3.png">
          <a:extLst>
            <a:ext uri="{FF2B5EF4-FFF2-40B4-BE49-F238E27FC236}">
              <a16:creationId xmlns:a16="http://schemas.microsoft.com/office/drawing/2014/main" id="{F8E09943-A47D-40D8-B838-AEC7B6ECE78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96024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25</xdr:row>
      <xdr:rowOff>0</xdr:rowOff>
    </xdr:from>
    <xdr:ext cx="0" cy="9525"/>
    <xdr:pic>
      <xdr:nvPicPr>
        <xdr:cNvPr id="87" name="image3.png">
          <a:extLst>
            <a:ext uri="{FF2B5EF4-FFF2-40B4-BE49-F238E27FC236}">
              <a16:creationId xmlns:a16="http://schemas.microsoft.com/office/drawing/2014/main" id="{D5E43DF8-F716-4150-B1C8-05232840CCB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0688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25</xdr:row>
      <xdr:rowOff>0</xdr:rowOff>
    </xdr:from>
    <xdr:ext cx="0" cy="9525"/>
    <xdr:pic>
      <xdr:nvPicPr>
        <xdr:cNvPr id="88" name="image3.png">
          <a:extLst>
            <a:ext uri="{FF2B5EF4-FFF2-40B4-BE49-F238E27FC236}">
              <a16:creationId xmlns:a16="http://schemas.microsoft.com/office/drawing/2014/main" id="{BFEE57F0-04B1-43F9-B623-9DE01EA92AA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0688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26</xdr:row>
      <xdr:rowOff>0</xdr:rowOff>
    </xdr:from>
    <xdr:ext cx="0" cy="9525"/>
    <xdr:pic>
      <xdr:nvPicPr>
        <xdr:cNvPr id="89" name="image3.png">
          <a:extLst>
            <a:ext uri="{FF2B5EF4-FFF2-40B4-BE49-F238E27FC236}">
              <a16:creationId xmlns:a16="http://schemas.microsoft.com/office/drawing/2014/main" id="{758CC086-0BD3-497B-99A0-535AFB8E60D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231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26</xdr:row>
      <xdr:rowOff>0</xdr:rowOff>
    </xdr:from>
    <xdr:ext cx="0" cy="9525"/>
    <xdr:pic>
      <xdr:nvPicPr>
        <xdr:cNvPr id="90" name="image3.png">
          <a:extLst>
            <a:ext uri="{FF2B5EF4-FFF2-40B4-BE49-F238E27FC236}">
              <a16:creationId xmlns:a16="http://schemas.microsoft.com/office/drawing/2014/main" id="{2A1E61B2-1957-4EC1-BE38-7474A86AA87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231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26</xdr:row>
      <xdr:rowOff>0</xdr:rowOff>
    </xdr:from>
    <xdr:ext cx="0" cy="9525"/>
    <xdr:pic>
      <xdr:nvPicPr>
        <xdr:cNvPr id="91" name="image3.png">
          <a:extLst>
            <a:ext uri="{FF2B5EF4-FFF2-40B4-BE49-F238E27FC236}">
              <a16:creationId xmlns:a16="http://schemas.microsoft.com/office/drawing/2014/main" id="{B05D3492-40E7-4712-BDB2-1180698B628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231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26</xdr:row>
      <xdr:rowOff>0</xdr:rowOff>
    </xdr:from>
    <xdr:ext cx="0" cy="9525"/>
    <xdr:pic>
      <xdr:nvPicPr>
        <xdr:cNvPr id="92" name="image3.png">
          <a:extLst>
            <a:ext uri="{FF2B5EF4-FFF2-40B4-BE49-F238E27FC236}">
              <a16:creationId xmlns:a16="http://schemas.microsoft.com/office/drawing/2014/main" id="{E2BCD0C6-AD5B-43E0-AD25-8ECECC28F82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2312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93" name="image3.png">
          <a:extLst>
            <a:ext uri="{FF2B5EF4-FFF2-40B4-BE49-F238E27FC236}">
              <a16:creationId xmlns:a16="http://schemas.microsoft.com/office/drawing/2014/main" id="{D7A1AB1D-9799-439F-A3DB-7187BFFD7B2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94" name="image3.png">
          <a:extLst>
            <a:ext uri="{FF2B5EF4-FFF2-40B4-BE49-F238E27FC236}">
              <a16:creationId xmlns:a16="http://schemas.microsoft.com/office/drawing/2014/main" id="{B1B726A5-6C73-4250-9040-A92F465B7AF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95" name="image3.png">
          <a:extLst>
            <a:ext uri="{FF2B5EF4-FFF2-40B4-BE49-F238E27FC236}">
              <a16:creationId xmlns:a16="http://schemas.microsoft.com/office/drawing/2014/main" id="{84BBFF6D-9C3C-4772-ACE8-1659EF09E67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96" name="image3.png">
          <a:extLst>
            <a:ext uri="{FF2B5EF4-FFF2-40B4-BE49-F238E27FC236}">
              <a16:creationId xmlns:a16="http://schemas.microsoft.com/office/drawing/2014/main" id="{F06B4026-DCD8-45F6-B3D4-9CE7C8B7EA2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28</xdr:row>
      <xdr:rowOff>0</xdr:rowOff>
    </xdr:from>
    <xdr:ext cx="0" cy="9525"/>
    <xdr:pic>
      <xdr:nvPicPr>
        <xdr:cNvPr id="97" name="image3.png">
          <a:extLst>
            <a:ext uri="{FF2B5EF4-FFF2-40B4-BE49-F238E27FC236}">
              <a16:creationId xmlns:a16="http://schemas.microsoft.com/office/drawing/2014/main" id="{9816F4AA-88F3-4EEB-B11B-D939D657BD3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107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28</xdr:row>
      <xdr:rowOff>0</xdr:rowOff>
    </xdr:from>
    <xdr:ext cx="0" cy="9525"/>
    <xdr:pic>
      <xdr:nvPicPr>
        <xdr:cNvPr id="98" name="image3.png">
          <a:extLst>
            <a:ext uri="{FF2B5EF4-FFF2-40B4-BE49-F238E27FC236}">
              <a16:creationId xmlns:a16="http://schemas.microsoft.com/office/drawing/2014/main" id="{E9D528F9-AC60-41E3-934B-9D52F106746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107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28</xdr:row>
      <xdr:rowOff>0</xdr:rowOff>
    </xdr:from>
    <xdr:ext cx="0" cy="9525"/>
    <xdr:pic>
      <xdr:nvPicPr>
        <xdr:cNvPr id="99" name="image3.png">
          <a:extLst>
            <a:ext uri="{FF2B5EF4-FFF2-40B4-BE49-F238E27FC236}">
              <a16:creationId xmlns:a16="http://schemas.microsoft.com/office/drawing/2014/main" id="{B5677FFC-7FD7-4D2A-A21E-039A46EE16B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107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28</xdr:row>
      <xdr:rowOff>0</xdr:rowOff>
    </xdr:from>
    <xdr:ext cx="0" cy="9525"/>
    <xdr:pic>
      <xdr:nvPicPr>
        <xdr:cNvPr id="100" name="image3.png">
          <a:extLst>
            <a:ext uri="{FF2B5EF4-FFF2-40B4-BE49-F238E27FC236}">
              <a16:creationId xmlns:a16="http://schemas.microsoft.com/office/drawing/2014/main" id="{502FFEE3-12FC-48EA-AF4F-6D3F855E238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107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29</xdr:row>
      <xdr:rowOff>0</xdr:rowOff>
    </xdr:from>
    <xdr:ext cx="0" cy="9525"/>
    <xdr:pic>
      <xdr:nvPicPr>
        <xdr:cNvPr id="101" name="image3.png">
          <a:extLst>
            <a:ext uri="{FF2B5EF4-FFF2-40B4-BE49-F238E27FC236}">
              <a16:creationId xmlns:a16="http://schemas.microsoft.com/office/drawing/2014/main" id="{9CDEDDBB-0020-41F1-B959-61879EB2282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593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29</xdr:row>
      <xdr:rowOff>0</xdr:rowOff>
    </xdr:from>
    <xdr:ext cx="0" cy="9525"/>
    <xdr:pic>
      <xdr:nvPicPr>
        <xdr:cNvPr id="102" name="image3.png">
          <a:extLst>
            <a:ext uri="{FF2B5EF4-FFF2-40B4-BE49-F238E27FC236}">
              <a16:creationId xmlns:a16="http://schemas.microsoft.com/office/drawing/2014/main" id="{ABDA6340-447B-4CC4-B228-3332AF8AA44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593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29</xdr:row>
      <xdr:rowOff>0</xdr:rowOff>
    </xdr:from>
    <xdr:ext cx="0" cy="9525"/>
    <xdr:pic>
      <xdr:nvPicPr>
        <xdr:cNvPr id="103" name="image3.png">
          <a:extLst>
            <a:ext uri="{FF2B5EF4-FFF2-40B4-BE49-F238E27FC236}">
              <a16:creationId xmlns:a16="http://schemas.microsoft.com/office/drawing/2014/main" id="{1110AF4E-996E-4354-9CB6-C07030E4F21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593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29</xdr:row>
      <xdr:rowOff>0</xdr:rowOff>
    </xdr:from>
    <xdr:ext cx="0" cy="9525"/>
    <xdr:pic>
      <xdr:nvPicPr>
        <xdr:cNvPr id="104" name="image3.png">
          <a:extLst>
            <a:ext uri="{FF2B5EF4-FFF2-40B4-BE49-F238E27FC236}">
              <a16:creationId xmlns:a16="http://schemas.microsoft.com/office/drawing/2014/main" id="{5D1174EF-0726-4043-8492-CB8F8E1E4C8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25933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30</xdr:row>
      <xdr:rowOff>0</xdr:rowOff>
    </xdr:from>
    <xdr:ext cx="0" cy="9525"/>
    <xdr:pic>
      <xdr:nvPicPr>
        <xdr:cNvPr id="105" name="image3.png">
          <a:extLst>
            <a:ext uri="{FF2B5EF4-FFF2-40B4-BE49-F238E27FC236}">
              <a16:creationId xmlns:a16="http://schemas.microsoft.com/office/drawing/2014/main" id="{D648A508-9896-4E01-9D90-C4DED312472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221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30</xdr:row>
      <xdr:rowOff>0</xdr:rowOff>
    </xdr:from>
    <xdr:ext cx="0" cy="9525"/>
    <xdr:pic>
      <xdr:nvPicPr>
        <xdr:cNvPr id="106" name="image3.png">
          <a:extLst>
            <a:ext uri="{FF2B5EF4-FFF2-40B4-BE49-F238E27FC236}">
              <a16:creationId xmlns:a16="http://schemas.microsoft.com/office/drawing/2014/main" id="{409D5635-99B7-4C82-84C7-F0D5249A851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221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30</xdr:row>
      <xdr:rowOff>0</xdr:rowOff>
    </xdr:from>
    <xdr:ext cx="0" cy="9525"/>
    <xdr:pic>
      <xdr:nvPicPr>
        <xdr:cNvPr id="107" name="image3.png">
          <a:extLst>
            <a:ext uri="{FF2B5EF4-FFF2-40B4-BE49-F238E27FC236}">
              <a16:creationId xmlns:a16="http://schemas.microsoft.com/office/drawing/2014/main" id="{B9A25EB3-2CAF-43EC-9A42-7B736555FA0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221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30</xdr:row>
      <xdr:rowOff>0</xdr:rowOff>
    </xdr:from>
    <xdr:ext cx="0" cy="9525"/>
    <xdr:pic>
      <xdr:nvPicPr>
        <xdr:cNvPr id="108" name="image3.png">
          <a:extLst>
            <a:ext uri="{FF2B5EF4-FFF2-40B4-BE49-F238E27FC236}">
              <a16:creationId xmlns:a16="http://schemas.microsoft.com/office/drawing/2014/main" id="{036F6920-0015-4CF1-A025-597D27FC5A3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32219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31</xdr:row>
      <xdr:rowOff>0</xdr:rowOff>
    </xdr:from>
    <xdr:ext cx="0" cy="9525"/>
    <xdr:pic>
      <xdr:nvPicPr>
        <xdr:cNvPr id="109" name="image3.png">
          <a:extLst>
            <a:ext uri="{FF2B5EF4-FFF2-40B4-BE49-F238E27FC236}">
              <a16:creationId xmlns:a16="http://schemas.microsoft.com/office/drawing/2014/main" id="{8A535348-C053-4496-9D56-E504B166864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393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31</xdr:row>
      <xdr:rowOff>0</xdr:rowOff>
    </xdr:from>
    <xdr:ext cx="0" cy="9525"/>
    <xdr:pic>
      <xdr:nvPicPr>
        <xdr:cNvPr id="110" name="image3.png">
          <a:extLst>
            <a:ext uri="{FF2B5EF4-FFF2-40B4-BE49-F238E27FC236}">
              <a16:creationId xmlns:a16="http://schemas.microsoft.com/office/drawing/2014/main" id="{F904F9E5-B51A-43D8-A75D-2505817C167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393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31</xdr:row>
      <xdr:rowOff>0</xdr:rowOff>
    </xdr:from>
    <xdr:ext cx="0" cy="9525"/>
    <xdr:pic>
      <xdr:nvPicPr>
        <xdr:cNvPr id="111" name="image3.png">
          <a:extLst>
            <a:ext uri="{FF2B5EF4-FFF2-40B4-BE49-F238E27FC236}">
              <a16:creationId xmlns:a16="http://schemas.microsoft.com/office/drawing/2014/main" id="{0E783544-062A-4A01-BB33-C38069CFE9C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393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31</xdr:row>
      <xdr:rowOff>0</xdr:rowOff>
    </xdr:from>
    <xdr:ext cx="0" cy="9525"/>
    <xdr:pic>
      <xdr:nvPicPr>
        <xdr:cNvPr id="112" name="image3.png">
          <a:extLst>
            <a:ext uri="{FF2B5EF4-FFF2-40B4-BE49-F238E27FC236}">
              <a16:creationId xmlns:a16="http://schemas.microsoft.com/office/drawing/2014/main" id="{E3FB3384-1C3C-496B-B8E9-3130349F368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43935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32</xdr:row>
      <xdr:rowOff>0</xdr:rowOff>
    </xdr:from>
    <xdr:ext cx="0" cy="9525"/>
    <xdr:pic>
      <xdr:nvPicPr>
        <xdr:cNvPr id="113" name="image3.png">
          <a:extLst>
            <a:ext uri="{FF2B5EF4-FFF2-40B4-BE49-F238E27FC236}">
              <a16:creationId xmlns:a16="http://schemas.microsoft.com/office/drawing/2014/main" id="{6CF10CC3-E293-4C3D-A312-762F1EF113C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29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32</xdr:row>
      <xdr:rowOff>0</xdr:rowOff>
    </xdr:from>
    <xdr:ext cx="0" cy="9525"/>
    <xdr:pic>
      <xdr:nvPicPr>
        <xdr:cNvPr id="114" name="image3.png">
          <a:extLst>
            <a:ext uri="{FF2B5EF4-FFF2-40B4-BE49-F238E27FC236}">
              <a16:creationId xmlns:a16="http://schemas.microsoft.com/office/drawing/2014/main" id="{CC9B9B43-D4F1-4A55-B845-873F843258E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29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32</xdr:row>
      <xdr:rowOff>0</xdr:rowOff>
    </xdr:from>
    <xdr:ext cx="0" cy="9525"/>
    <xdr:pic>
      <xdr:nvPicPr>
        <xdr:cNvPr id="115" name="image3.png">
          <a:extLst>
            <a:ext uri="{FF2B5EF4-FFF2-40B4-BE49-F238E27FC236}">
              <a16:creationId xmlns:a16="http://schemas.microsoft.com/office/drawing/2014/main" id="{9751234D-2018-46BE-938A-A04878DA022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29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32</xdr:row>
      <xdr:rowOff>0</xdr:rowOff>
    </xdr:from>
    <xdr:ext cx="0" cy="9525"/>
    <xdr:pic>
      <xdr:nvPicPr>
        <xdr:cNvPr id="116" name="image3.png">
          <a:extLst>
            <a:ext uri="{FF2B5EF4-FFF2-40B4-BE49-F238E27FC236}">
              <a16:creationId xmlns:a16="http://schemas.microsoft.com/office/drawing/2014/main" id="{BA7AB07C-4D85-4BE3-A014-6F5D5078CB4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2984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33</xdr:row>
      <xdr:rowOff>0</xdr:rowOff>
    </xdr:from>
    <xdr:ext cx="0" cy="9525"/>
    <xdr:pic>
      <xdr:nvPicPr>
        <xdr:cNvPr id="117" name="image3.png">
          <a:extLst>
            <a:ext uri="{FF2B5EF4-FFF2-40B4-BE49-F238E27FC236}">
              <a16:creationId xmlns:a16="http://schemas.microsoft.com/office/drawing/2014/main" id="{66B714B3-C279-4BD9-A00F-1F5F87BE483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9842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33</xdr:row>
      <xdr:rowOff>0</xdr:rowOff>
    </xdr:from>
    <xdr:ext cx="0" cy="9525"/>
    <xdr:pic>
      <xdr:nvPicPr>
        <xdr:cNvPr id="118" name="image3.png">
          <a:extLst>
            <a:ext uri="{FF2B5EF4-FFF2-40B4-BE49-F238E27FC236}">
              <a16:creationId xmlns:a16="http://schemas.microsoft.com/office/drawing/2014/main" id="{CB99AF2E-2F41-4705-8B79-6BAB4E94712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9842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33</xdr:row>
      <xdr:rowOff>0</xdr:rowOff>
    </xdr:from>
    <xdr:ext cx="0" cy="9525"/>
    <xdr:pic>
      <xdr:nvPicPr>
        <xdr:cNvPr id="119" name="image3.png">
          <a:extLst>
            <a:ext uri="{FF2B5EF4-FFF2-40B4-BE49-F238E27FC236}">
              <a16:creationId xmlns:a16="http://schemas.microsoft.com/office/drawing/2014/main" id="{B758ABD1-8A42-4CF1-B1DC-7AF34DC2860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9842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33</xdr:row>
      <xdr:rowOff>0</xdr:rowOff>
    </xdr:from>
    <xdr:ext cx="0" cy="9525"/>
    <xdr:pic>
      <xdr:nvPicPr>
        <xdr:cNvPr id="120" name="image3.png">
          <a:extLst>
            <a:ext uri="{FF2B5EF4-FFF2-40B4-BE49-F238E27FC236}">
              <a16:creationId xmlns:a16="http://schemas.microsoft.com/office/drawing/2014/main" id="{5F1D7F58-1BE7-432C-8106-BA2738052E9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59842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34</xdr:row>
      <xdr:rowOff>0</xdr:rowOff>
    </xdr:from>
    <xdr:ext cx="0" cy="9525"/>
    <xdr:pic>
      <xdr:nvPicPr>
        <xdr:cNvPr id="121" name="image3.png">
          <a:extLst>
            <a:ext uri="{FF2B5EF4-FFF2-40B4-BE49-F238E27FC236}">
              <a16:creationId xmlns:a16="http://schemas.microsoft.com/office/drawing/2014/main" id="{84AB95AB-7C30-42C8-8A9F-3D15B480898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8890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34</xdr:row>
      <xdr:rowOff>0</xdr:rowOff>
    </xdr:from>
    <xdr:ext cx="0" cy="9525"/>
    <xdr:pic>
      <xdr:nvPicPr>
        <xdr:cNvPr id="122" name="image3.png">
          <a:extLst>
            <a:ext uri="{FF2B5EF4-FFF2-40B4-BE49-F238E27FC236}">
              <a16:creationId xmlns:a16="http://schemas.microsoft.com/office/drawing/2014/main" id="{8C916FE9-B723-4B2A-8B27-EDF9F4A2F0A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8890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34</xdr:row>
      <xdr:rowOff>0</xdr:rowOff>
    </xdr:from>
    <xdr:ext cx="0" cy="9525"/>
    <xdr:pic>
      <xdr:nvPicPr>
        <xdr:cNvPr id="123" name="image3.png">
          <a:extLst>
            <a:ext uri="{FF2B5EF4-FFF2-40B4-BE49-F238E27FC236}">
              <a16:creationId xmlns:a16="http://schemas.microsoft.com/office/drawing/2014/main" id="{B1DA6DC6-B167-4F3F-A22F-A82F3E0FC7A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8890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34</xdr:row>
      <xdr:rowOff>0</xdr:rowOff>
    </xdr:from>
    <xdr:ext cx="0" cy="9525"/>
    <xdr:pic>
      <xdr:nvPicPr>
        <xdr:cNvPr id="124" name="image3.png">
          <a:extLst>
            <a:ext uri="{FF2B5EF4-FFF2-40B4-BE49-F238E27FC236}">
              <a16:creationId xmlns:a16="http://schemas.microsoft.com/office/drawing/2014/main" id="{F5E0D4A0-C9F1-4036-BCE1-21ADFD503CC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68890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35</xdr:row>
      <xdr:rowOff>0</xdr:rowOff>
    </xdr:from>
    <xdr:ext cx="0" cy="9525"/>
    <xdr:pic>
      <xdr:nvPicPr>
        <xdr:cNvPr id="125" name="image3.png">
          <a:extLst>
            <a:ext uri="{FF2B5EF4-FFF2-40B4-BE49-F238E27FC236}">
              <a16:creationId xmlns:a16="http://schemas.microsoft.com/office/drawing/2014/main" id="{0524EE28-8697-4B91-A64E-33C373FCCCA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079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35</xdr:row>
      <xdr:rowOff>0</xdr:rowOff>
    </xdr:from>
    <xdr:ext cx="0" cy="9525"/>
    <xdr:pic>
      <xdr:nvPicPr>
        <xdr:cNvPr id="126" name="image3.png">
          <a:extLst>
            <a:ext uri="{FF2B5EF4-FFF2-40B4-BE49-F238E27FC236}">
              <a16:creationId xmlns:a16="http://schemas.microsoft.com/office/drawing/2014/main" id="{76FA7AB4-CFA8-4608-985A-9E810E24055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079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35</xdr:row>
      <xdr:rowOff>0</xdr:rowOff>
    </xdr:from>
    <xdr:ext cx="0" cy="9525"/>
    <xdr:pic>
      <xdr:nvPicPr>
        <xdr:cNvPr id="127" name="image3.png">
          <a:extLst>
            <a:ext uri="{FF2B5EF4-FFF2-40B4-BE49-F238E27FC236}">
              <a16:creationId xmlns:a16="http://schemas.microsoft.com/office/drawing/2014/main" id="{D132CD42-8245-4306-AF3B-25D9919DEC3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079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35</xdr:row>
      <xdr:rowOff>0</xdr:rowOff>
    </xdr:from>
    <xdr:ext cx="0" cy="9525"/>
    <xdr:pic>
      <xdr:nvPicPr>
        <xdr:cNvPr id="128" name="image3.png">
          <a:extLst>
            <a:ext uri="{FF2B5EF4-FFF2-40B4-BE49-F238E27FC236}">
              <a16:creationId xmlns:a16="http://schemas.microsoft.com/office/drawing/2014/main" id="{874C8BCB-DBE4-4105-83FF-A06417BA74D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079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36</xdr:row>
      <xdr:rowOff>0</xdr:rowOff>
    </xdr:from>
    <xdr:ext cx="0" cy="9525"/>
    <xdr:pic>
      <xdr:nvPicPr>
        <xdr:cNvPr id="129" name="image3.png">
          <a:extLst>
            <a:ext uri="{FF2B5EF4-FFF2-40B4-BE49-F238E27FC236}">
              <a16:creationId xmlns:a16="http://schemas.microsoft.com/office/drawing/2014/main" id="{34DA5739-18C0-4B73-9D61-CD5185C2C5D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860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36</xdr:row>
      <xdr:rowOff>0</xdr:rowOff>
    </xdr:from>
    <xdr:ext cx="0" cy="9525"/>
    <xdr:pic>
      <xdr:nvPicPr>
        <xdr:cNvPr id="130" name="image3.png">
          <a:extLst>
            <a:ext uri="{FF2B5EF4-FFF2-40B4-BE49-F238E27FC236}">
              <a16:creationId xmlns:a16="http://schemas.microsoft.com/office/drawing/2014/main" id="{D92FB548-1B31-4A62-AF14-0FBC952B33E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860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36</xdr:row>
      <xdr:rowOff>0</xdr:rowOff>
    </xdr:from>
    <xdr:ext cx="0" cy="9525"/>
    <xdr:pic>
      <xdr:nvPicPr>
        <xdr:cNvPr id="131" name="image3.png">
          <a:extLst>
            <a:ext uri="{FF2B5EF4-FFF2-40B4-BE49-F238E27FC236}">
              <a16:creationId xmlns:a16="http://schemas.microsoft.com/office/drawing/2014/main" id="{90019DE7-7FA5-4BF1-8320-CE440539E19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860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36</xdr:row>
      <xdr:rowOff>0</xdr:rowOff>
    </xdr:from>
    <xdr:ext cx="0" cy="9525"/>
    <xdr:pic>
      <xdr:nvPicPr>
        <xdr:cNvPr id="132" name="image3.png">
          <a:extLst>
            <a:ext uri="{FF2B5EF4-FFF2-40B4-BE49-F238E27FC236}">
              <a16:creationId xmlns:a16="http://schemas.microsoft.com/office/drawing/2014/main" id="{604BA4EF-2316-4242-9298-5D3B52696AC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88607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3" name="image3.png">
          <a:extLst>
            <a:ext uri="{FF2B5EF4-FFF2-40B4-BE49-F238E27FC236}">
              <a16:creationId xmlns:a16="http://schemas.microsoft.com/office/drawing/2014/main" id="{02F25B32-2538-49C7-8F83-F1097446DFC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4" name="image3.png">
          <a:extLst>
            <a:ext uri="{FF2B5EF4-FFF2-40B4-BE49-F238E27FC236}">
              <a16:creationId xmlns:a16="http://schemas.microsoft.com/office/drawing/2014/main" id="{89548641-A066-4F5C-96EC-B417BB97F3B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5" name="image3.png">
          <a:extLst>
            <a:ext uri="{FF2B5EF4-FFF2-40B4-BE49-F238E27FC236}">
              <a16:creationId xmlns:a16="http://schemas.microsoft.com/office/drawing/2014/main" id="{A8AEA01D-388B-4D45-BD6B-9EA2A02A263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6" name="image3.png">
          <a:extLst>
            <a:ext uri="{FF2B5EF4-FFF2-40B4-BE49-F238E27FC236}">
              <a16:creationId xmlns:a16="http://schemas.microsoft.com/office/drawing/2014/main" id="{E43A5930-DE5F-4B80-B9AD-883AD748F56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7" name="image3.png">
          <a:extLst>
            <a:ext uri="{FF2B5EF4-FFF2-40B4-BE49-F238E27FC236}">
              <a16:creationId xmlns:a16="http://schemas.microsoft.com/office/drawing/2014/main" id="{00141CE2-9E95-49AF-9E01-4EBAB3AFEC9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8" name="image3.png">
          <a:extLst>
            <a:ext uri="{FF2B5EF4-FFF2-40B4-BE49-F238E27FC236}">
              <a16:creationId xmlns:a16="http://schemas.microsoft.com/office/drawing/2014/main" id="{3E43D701-3F82-4486-8789-F74750FDE11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39" name="image3.png">
          <a:extLst>
            <a:ext uri="{FF2B5EF4-FFF2-40B4-BE49-F238E27FC236}">
              <a16:creationId xmlns:a16="http://schemas.microsoft.com/office/drawing/2014/main" id="{5DCE5663-A31B-4495-A3F1-A2CE6E3BE58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27</xdr:row>
      <xdr:rowOff>0</xdr:rowOff>
    </xdr:from>
    <xdr:ext cx="0" cy="9525"/>
    <xdr:pic>
      <xdr:nvPicPr>
        <xdr:cNvPr id="140" name="image3.png">
          <a:extLst>
            <a:ext uri="{FF2B5EF4-FFF2-40B4-BE49-F238E27FC236}">
              <a16:creationId xmlns:a16="http://schemas.microsoft.com/office/drawing/2014/main" id="{39684867-0D91-4FBD-95B5-58DCF9116F7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16693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39</xdr:row>
      <xdr:rowOff>0</xdr:rowOff>
    </xdr:from>
    <xdr:ext cx="0" cy="9525"/>
    <xdr:pic>
      <xdr:nvPicPr>
        <xdr:cNvPr id="141" name="image3.png">
          <a:extLst>
            <a:ext uri="{FF2B5EF4-FFF2-40B4-BE49-F238E27FC236}">
              <a16:creationId xmlns:a16="http://schemas.microsoft.com/office/drawing/2014/main" id="{A17562C1-9748-43D9-BC47-4AC3195513A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01656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41</xdr:row>
      <xdr:rowOff>0</xdr:rowOff>
    </xdr:from>
    <xdr:ext cx="0" cy="9525"/>
    <xdr:pic>
      <xdr:nvPicPr>
        <xdr:cNvPr id="142" name="image3.png">
          <a:extLst>
            <a:ext uri="{FF2B5EF4-FFF2-40B4-BE49-F238E27FC236}">
              <a16:creationId xmlns:a16="http://schemas.microsoft.com/office/drawing/2014/main" id="{1D56E2C0-0369-4E0B-97D0-A42367CDFE4E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63569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41</xdr:row>
      <xdr:rowOff>0</xdr:rowOff>
    </xdr:from>
    <xdr:ext cx="0" cy="9525"/>
    <xdr:pic>
      <xdr:nvPicPr>
        <xdr:cNvPr id="143" name="image3.png">
          <a:extLst>
            <a:ext uri="{FF2B5EF4-FFF2-40B4-BE49-F238E27FC236}">
              <a16:creationId xmlns:a16="http://schemas.microsoft.com/office/drawing/2014/main" id="{E921FA5D-C8EE-4FA4-A859-88B133D8A5A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63569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40</xdr:row>
      <xdr:rowOff>0</xdr:rowOff>
    </xdr:from>
    <xdr:ext cx="0" cy="9525"/>
    <xdr:pic>
      <xdr:nvPicPr>
        <xdr:cNvPr id="144" name="image3.png">
          <a:extLst>
            <a:ext uri="{FF2B5EF4-FFF2-40B4-BE49-F238E27FC236}">
              <a16:creationId xmlns:a16="http://schemas.microsoft.com/office/drawing/2014/main" id="{81FFCD72-02AF-4875-BE87-EFDD56C133A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29279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oneCellAnchor>
    <xdr:from>
      <xdr:col>13</xdr:col>
      <xdr:colOff>0</xdr:colOff>
      <xdr:row>40</xdr:row>
      <xdr:rowOff>0</xdr:rowOff>
    </xdr:from>
    <xdr:ext cx="0" cy="9525"/>
    <xdr:pic>
      <xdr:nvPicPr>
        <xdr:cNvPr id="145" name="image3.png">
          <a:extLst>
            <a:ext uri="{FF2B5EF4-FFF2-40B4-BE49-F238E27FC236}">
              <a16:creationId xmlns:a16="http://schemas.microsoft.com/office/drawing/2014/main" id="{7AB5E0E4-D315-4D18-A26E-052E7A92ED4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329279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oneCellAnchor>
  <xdr:twoCellAnchor editAs="oneCell">
    <xdr:from>
      <xdr:col>19</xdr:col>
      <xdr:colOff>0</xdr:colOff>
      <xdr:row>23</xdr:row>
      <xdr:rowOff>0</xdr:rowOff>
    </xdr:from>
    <xdr:to>
      <xdr:col>19</xdr:col>
      <xdr:colOff>0</xdr:colOff>
      <xdr:row>24</xdr:row>
      <xdr:rowOff>9525</xdr:rowOff>
    </xdr:to>
    <xdr:pic>
      <xdr:nvPicPr>
        <xdr:cNvPr id="146" name="image3.png">
          <a:extLst>
            <a:ext uri="{FF2B5EF4-FFF2-40B4-BE49-F238E27FC236}">
              <a16:creationId xmlns:a16="http://schemas.microsoft.com/office/drawing/2014/main" id="{D0A182F5-C61E-43E5-8F49-C00216B84E6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19</xdr:col>
      <xdr:colOff>0</xdr:colOff>
      <xdr:row>16</xdr:row>
      <xdr:rowOff>0</xdr:rowOff>
    </xdr:from>
    <xdr:to>
      <xdr:col>19</xdr:col>
      <xdr:colOff>0</xdr:colOff>
      <xdr:row>16</xdr:row>
      <xdr:rowOff>0</xdr:rowOff>
    </xdr:to>
    <xdr:pic>
      <xdr:nvPicPr>
        <xdr:cNvPr id="147" name="image1.png">
          <a:extLst>
            <a:ext uri="{FF2B5EF4-FFF2-40B4-BE49-F238E27FC236}">
              <a16:creationId xmlns:a16="http://schemas.microsoft.com/office/drawing/2014/main" id="{88E4E1EE-1726-4E39-A40A-02223F3F824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19</xdr:col>
      <xdr:colOff>0</xdr:colOff>
      <xdr:row>16</xdr:row>
      <xdr:rowOff>0</xdr:rowOff>
    </xdr:from>
    <xdr:to>
      <xdr:col>19</xdr:col>
      <xdr:colOff>0</xdr:colOff>
      <xdr:row>16</xdr:row>
      <xdr:rowOff>0</xdr:rowOff>
    </xdr:to>
    <xdr:pic>
      <xdr:nvPicPr>
        <xdr:cNvPr id="148" name="image1.png">
          <a:extLst>
            <a:ext uri="{FF2B5EF4-FFF2-40B4-BE49-F238E27FC236}">
              <a16:creationId xmlns:a16="http://schemas.microsoft.com/office/drawing/2014/main" id="{689EE877-72C9-4FC3-BBAD-6383C4D667F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1869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150" name="Imagen 149">
          <a:extLst>
            <a:ext uri="{FF2B5EF4-FFF2-40B4-BE49-F238E27FC236}">
              <a16:creationId xmlns:a16="http://schemas.microsoft.com/office/drawing/2014/main" id="{8557C8C1-855A-4E26-AF05-484E35264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  <xdr:twoCellAnchor>
    <xdr:from>
      <xdr:col>1</xdr:col>
      <xdr:colOff>0</xdr:colOff>
      <xdr:row>53</xdr:row>
      <xdr:rowOff>10794</xdr:rowOff>
    </xdr:from>
    <xdr:to>
      <xdr:col>2</xdr:col>
      <xdr:colOff>502209</xdr:colOff>
      <xdr:row>55</xdr:row>
      <xdr:rowOff>113032</xdr:rowOff>
    </xdr:to>
    <xdr:sp macro="" textlink="" fLocksText="0">
      <xdr:nvSpPr>
        <xdr:cNvPr id="151" name="7 Rectángulo">
          <a:extLst>
            <a:ext uri="{FF2B5EF4-FFF2-40B4-BE49-F238E27FC236}">
              <a16:creationId xmlns:a16="http://schemas.microsoft.com/office/drawing/2014/main" id="{276393DD-D4D2-40BE-ABD7-7F8BAC15205C}"/>
            </a:ext>
          </a:extLst>
        </xdr:cNvPr>
        <xdr:cNvSpPr>
          <a:spLocks noChangeArrowheads="1"/>
        </xdr:cNvSpPr>
      </xdr:nvSpPr>
      <xdr:spPr bwMode="auto">
        <a:xfrm>
          <a:off x="762000" y="6652317"/>
          <a:ext cx="3238482" cy="4139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Revisado por</a:t>
          </a:r>
        </a:p>
      </xdr:txBody>
    </xdr:sp>
    <xdr:clientData/>
  </xdr:twoCellAnchor>
  <xdr:twoCellAnchor>
    <xdr:from>
      <xdr:col>1</xdr:col>
      <xdr:colOff>0</xdr:colOff>
      <xdr:row>55</xdr:row>
      <xdr:rowOff>91945</xdr:rowOff>
    </xdr:from>
    <xdr:to>
      <xdr:col>2</xdr:col>
      <xdr:colOff>502209</xdr:colOff>
      <xdr:row>58</xdr:row>
      <xdr:rowOff>151770</xdr:rowOff>
    </xdr:to>
    <xdr:sp macro="" textlink="" fLocksText="0">
      <xdr:nvSpPr>
        <xdr:cNvPr id="152" name="8 Rectángulo">
          <a:extLst>
            <a:ext uri="{FF2B5EF4-FFF2-40B4-BE49-F238E27FC236}">
              <a16:creationId xmlns:a16="http://schemas.microsoft.com/office/drawing/2014/main" id="{FB43A10A-3ADA-42D0-9474-573ECE206325}"/>
            </a:ext>
          </a:extLst>
        </xdr:cNvPr>
        <xdr:cNvSpPr>
          <a:spLocks noChangeArrowheads="1"/>
        </xdr:cNvSpPr>
      </xdr:nvSpPr>
      <xdr:spPr bwMode="auto">
        <a:xfrm>
          <a:off x="762000" y="7045195"/>
          <a:ext cx="323848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Jefe del Área encargada</a:t>
          </a:r>
          <a:r>
            <a:rPr lang="es-ES" sz="300" b="0" i="0" u="none" strike="noStrike" baseline="0">
              <a:solidFill>
                <a:srgbClr val="FFFFFF"/>
              </a:solidFill>
              <a:latin typeface="Calibri"/>
              <a:cs typeface="Calibri"/>
            </a:rPr>
            <a:t>Área</a:t>
          </a:r>
        </a:p>
      </xdr:txBody>
    </xdr:sp>
    <xdr:clientData/>
  </xdr:twoCellAnchor>
  <xdr:twoCellAnchor>
    <xdr:from>
      <xdr:col>2</xdr:col>
      <xdr:colOff>788747</xdr:colOff>
      <xdr:row>53</xdr:row>
      <xdr:rowOff>10793</xdr:rowOff>
    </xdr:from>
    <xdr:to>
      <xdr:col>3</xdr:col>
      <xdr:colOff>2926510</xdr:colOff>
      <xdr:row>55</xdr:row>
      <xdr:rowOff>100331</xdr:rowOff>
    </xdr:to>
    <xdr:sp macro="" textlink="" fLocksText="0">
      <xdr:nvSpPr>
        <xdr:cNvPr id="153" name="9 Rectángulo">
          <a:extLst>
            <a:ext uri="{FF2B5EF4-FFF2-40B4-BE49-F238E27FC236}">
              <a16:creationId xmlns:a16="http://schemas.microsoft.com/office/drawing/2014/main" id="{F379FF9C-7885-4176-9943-1377885CA0A1}"/>
            </a:ext>
          </a:extLst>
        </xdr:cNvPr>
        <xdr:cNvSpPr>
          <a:spLocks noChangeArrowheads="1"/>
        </xdr:cNvSpPr>
      </xdr:nvSpPr>
      <xdr:spPr bwMode="auto">
        <a:xfrm>
          <a:off x="4287020" y="6652316"/>
          <a:ext cx="3003672" cy="4012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Elaboraddo por</a:t>
          </a:r>
        </a:p>
      </xdr:txBody>
    </xdr:sp>
    <xdr:clientData/>
  </xdr:twoCellAnchor>
  <xdr:twoCellAnchor>
    <xdr:from>
      <xdr:col>2</xdr:col>
      <xdr:colOff>788747</xdr:colOff>
      <xdr:row>55</xdr:row>
      <xdr:rowOff>91945</xdr:rowOff>
    </xdr:from>
    <xdr:to>
      <xdr:col>3</xdr:col>
      <xdr:colOff>2926510</xdr:colOff>
      <xdr:row>58</xdr:row>
      <xdr:rowOff>151770</xdr:rowOff>
    </xdr:to>
    <xdr:sp macro="" textlink="" fLocksText="0">
      <xdr:nvSpPr>
        <xdr:cNvPr id="154" name="10 Rectángulo">
          <a:extLst>
            <a:ext uri="{FF2B5EF4-FFF2-40B4-BE49-F238E27FC236}">
              <a16:creationId xmlns:a16="http://schemas.microsoft.com/office/drawing/2014/main" id="{1ECB65BB-A140-4CA6-91FD-1EA60B770592}"/>
            </a:ext>
          </a:extLst>
        </xdr:cNvPr>
        <xdr:cNvSpPr>
          <a:spLocks noChangeArrowheads="1"/>
        </xdr:cNvSpPr>
      </xdr:nvSpPr>
      <xdr:spPr bwMode="auto">
        <a:xfrm>
          <a:off x="4287020" y="7045195"/>
          <a:ext cx="300367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Responssable elaboracion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0</xdr:colOff>
      <xdr:row>58</xdr:row>
      <xdr:rowOff>145054</xdr:rowOff>
    </xdr:from>
    <xdr:to>
      <xdr:col>2</xdr:col>
      <xdr:colOff>502209</xdr:colOff>
      <xdr:row>61</xdr:row>
      <xdr:rowOff>135029</xdr:rowOff>
    </xdr:to>
    <xdr:sp macro="" textlink="" fLocksText="0">
      <xdr:nvSpPr>
        <xdr:cNvPr id="155" name="8 Rectángulo">
          <a:extLst>
            <a:ext uri="{FF2B5EF4-FFF2-40B4-BE49-F238E27FC236}">
              <a16:creationId xmlns:a16="http://schemas.microsoft.com/office/drawing/2014/main" id="{6F8D33DB-6B31-4137-B0BB-2E8DA0AF65BC}"/>
            </a:ext>
          </a:extLst>
        </xdr:cNvPr>
        <xdr:cNvSpPr>
          <a:spLocks noChangeArrowheads="1"/>
        </xdr:cNvSpPr>
      </xdr:nvSpPr>
      <xdr:spPr bwMode="auto">
        <a:xfrm>
          <a:off x="762000" y="7565895"/>
          <a:ext cx="323848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</xdr:txBody>
    </xdr:sp>
    <xdr:clientData/>
  </xdr:twoCellAnchor>
  <xdr:twoCellAnchor>
    <xdr:from>
      <xdr:col>2</xdr:col>
      <xdr:colOff>788747</xdr:colOff>
      <xdr:row>58</xdr:row>
      <xdr:rowOff>145054</xdr:rowOff>
    </xdr:from>
    <xdr:to>
      <xdr:col>3</xdr:col>
      <xdr:colOff>2926510</xdr:colOff>
      <xdr:row>61</xdr:row>
      <xdr:rowOff>135029</xdr:rowOff>
    </xdr:to>
    <xdr:sp macro="" textlink="" fLocksText="0">
      <xdr:nvSpPr>
        <xdr:cNvPr id="156" name="10 Rectángulo">
          <a:extLst>
            <a:ext uri="{FF2B5EF4-FFF2-40B4-BE49-F238E27FC236}">
              <a16:creationId xmlns:a16="http://schemas.microsoft.com/office/drawing/2014/main" id="{9CB2D12C-5246-43B8-A27B-D84502683D7C}"/>
            </a:ext>
          </a:extLst>
        </xdr:cNvPr>
        <xdr:cNvSpPr>
          <a:spLocks noChangeArrowheads="1"/>
        </xdr:cNvSpPr>
      </xdr:nvSpPr>
      <xdr:spPr bwMode="auto">
        <a:xfrm>
          <a:off x="4287020" y="7565895"/>
          <a:ext cx="300367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  <a:p>
          <a:pPr marL="0" indent="0" algn="l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3425555</xdr:colOff>
      <xdr:row>53</xdr:row>
      <xdr:rowOff>0</xdr:rowOff>
    </xdr:from>
    <xdr:to>
      <xdr:col>7</xdr:col>
      <xdr:colOff>219046</xdr:colOff>
      <xdr:row>55</xdr:row>
      <xdr:rowOff>102756</xdr:rowOff>
    </xdr:to>
    <xdr:sp macro="" textlink="" fLocksText="0">
      <xdr:nvSpPr>
        <xdr:cNvPr id="157" name="9 Rectángulo">
          <a:extLst>
            <a:ext uri="{FF2B5EF4-FFF2-40B4-BE49-F238E27FC236}">
              <a16:creationId xmlns:a16="http://schemas.microsoft.com/office/drawing/2014/main" id="{ADA0163A-8775-4FCD-B828-AF06BAD0E3C3}"/>
            </a:ext>
          </a:extLst>
        </xdr:cNvPr>
        <xdr:cNvSpPr>
          <a:spLocks noChangeArrowheads="1"/>
        </xdr:cNvSpPr>
      </xdr:nvSpPr>
      <xdr:spPr bwMode="auto">
        <a:xfrm>
          <a:off x="7789737" y="6641523"/>
          <a:ext cx="28808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Revisado por</a:t>
          </a:r>
        </a:p>
      </xdr:txBody>
    </xdr:sp>
    <xdr:clientData/>
  </xdr:twoCellAnchor>
  <xdr:twoCellAnchor>
    <xdr:from>
      <xdr:col>3</xdr:col>
      <xdr:colOff>3425555</xdr:colOff>
      <xdr:row>55</xdr:row>
      <xdr:rowOff>98449</xdr:rowOff>
    </xdr:from>
    <xdr:to>
      <xdr:col>7</xdr:col>
      <xdr:colOff>219046</xdr:colOff>
      <xdr:row>58</xdr:row>
      <xdr:rowOff>107776</xdr:rowOff>
    </xdr:to>
    <xdr:sp macro="" textlink="" fLocksText="0">
      <xdr:nvSpPr>
        <xdr:cNvPr id="158" name="9 Rectángulo">
          <a:extLst>
            <a:ext uri="{FF2B5EF4-FFF2-40B4-BE49-F238E27FC236}">
              <a16:creationId xmlns:a16="http://schemas.microsoft.com/office/drawing/2014/main" id="{D99F02BB-C5AC-4419-9EA9-17B3372CA2DD}"/>
            </a:ext>
          </a:extLst>
        </xdr:cNvPr>
        <xdr:cNvSpPr>
          <a:spLocks noChangeArrowheads="1"/>
        </xdr:cNvSpPr>
      </xdr:nvSpPr>
      <xdr:spPr bwMode="auto">
        <a:xfrm>
          <a:off x="7789737" y="7051699"/>
          <a:ext cx="2880832" cy="47691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/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lang="es-ES" sz="1100" b="0" i="0" u="none" strike="noStrike" baseline="0">
              <a:solidFill>
                <a:sysClr val="windowText" lastClr="00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Subdirector Financiero Luis E Herrera</a:t>
          </a:r>
          <a:endParaRPr lang="es-CO" sz="1050">
            <a:effectLst/>
            <a:latin typeface="Trebuchet MS" panose="020B0603020202020204" pitchFamily="34" charset="0"/>
          </a:endParaRPr>
        </a:p>
      </xdr:txBody>
    </xdr:sp>
    <xdr:clientData/>
  </xdr:twoCellAnchor>
  <xdr:twoCellAnchor>
    <xdr:from>
      <xdr:col>3</xdr:col>
      <xdr:colOff>3425555</xdr:colOff>
      <xdr:row>58</xdr:row>
      <xdr:rowOff>96734</xdr:rowOff>
    </xdr:from>
    <xdr:to>
      <xdr:col>7</xdr:col>
      <xdr:colOff>219046</xdr:colOff>
      <xdr:row>61</xdr:row>
      <xdr:rowOff>101024</xdr:rowOff>
    </xdr:to>
    <xdr:sp macro="" textlink="" fLocksText="0">
      <xdr:nvSpPr>
        <xdr:cNvPr id="159" name="10 Rectángulo">
          <a:extLst>
            <a:ext uri="{FF2B5EF4-FFF2-40B4-BE49-F238E27FC236}">
              <a16:creationId xmlns:a16="http://schemas.microsoft.com/office/drawing/2014/main" id="{0F4B627D-1706-402A-99DA-B2F368208B51}"/>
            </a:ext>
          </a:extLst>
        </xdr:cNvPr>
        <xdr:cNvSpPr>
          <a:spLocks noChangeArrowheads="1"/>
        </xdr:cNvSpPr>
      </xdr:nvSpPr>
      <xdr:spPr bwMode="auto">
        <a:xfrm>
          <a:off x="7789737" y="7517575"/>
          <a:ext cx="2880832" cy="471881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b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Fecha Noviembre 13 de 2020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7</xdr:col>
      <xdr:colOff>1117022</xdr:colOff>
      <xdr:row>53</xdr:row>
      <xdr:rowOff>8659</xdr:rowOff>
    </xdr:from>
    <xdr:to>
      <xdr:col>12</xdr:col>
      <xdr:colOff>536845</xdr:colOff>
      <xdr:row>55</xdr:row>
      <xdr:rowOff>76260</xdr:rowOff>
    </xdr:to>
    <xdr:sp macro="" textlink="" fLocksText="0">
      <xdr:nvSpPr>
        <xdr:cNvPr id="160" name="7 Rectángulo">
          <a:extLst>
            <a:ext uri="{FF2B5EF4-FFF2-40B4-BE49-F238E27FC236}">
              <a16:creationId xmlns:a16="http://schemas.microsoft.com/office/drawing/2014/main" id="{59BE7F7B-8917-4CAB-8BA5-FD6C14FA1093}"/>
            </a:ext>
          </a:extLst>
        </xdr:cNvPr>
        <xdr:cNvSpPr>
          <a:spLocks noChangeArrowheads="1"/>
        </xdr:cNvSpPr>
      </xdr:nvSpPr>
      <xdr:spPr bwMode="auto">
        <a:xfrm>
          <a:off x="11568545" y="10087841"/>
          <a:ext cx="3229823" cy="37932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Elaborado por</a:t>
          </a:r>
        </a:p>
      </xdr:txBody>
    </xdr:sp>
    <xdr:clientData/>
  </xdr:twoCellAnchor>
  <xdr:twoCellAnchor>
    <xdr:from>
      <xdr:col>7</xdr:col>
      <xdr:colOff>1099705</xdr:colOff>
      <xdr:row>55</xdr:row>
      <xdr:rowOff>129888</xdr:rowOff>
    </xdr:from>
    <xdr:to>
      <xdr:col>12</xdr:col>
      <xdr:colOff>519528</xdr:colOff>
      <xdr:row>58</xdr:row>
      <xdr:rowOff>41625</xdr:rowOff>
    </xdr:to>
    <xdr:sp macro="" textlink="" fLocksText="0">
      <xdr:nvSpPr>
        <xdr:cNvPr id="161" name="7 Rectángulo">
          <a:extLst>
            <a:ext uri="{FF2B5EF4-FFF2-40B4-BE49-F238E27FC236}">
              <a16:creationId xmlns:a16="http://schemas.microsoft.com/office/drawing/2014/main" id="{6B75EDC3-5F02-43DE-B528-05FFC740B29A}"/>
            </a:ext>
          </a:extLst>
        </xdr:cNvPr>
        <xdr:cNvSpPr>
          <a:spLocks noChangeArrowheads="1"/>
        </xdr:cNvSpPr>
      </xdr:nvSpPr>
      <xdr:spPr bwMode="auto">
        <a:xfrm>
          <a:off x="11551228" y="10520797"/>
          <a:ext cx="3229823" cy="37932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Profesional Subdireccion Financiera Luis A Leal</a:t>
          </a:r>
        </a:p>
      </xdr:txBody>
    </xdr:sp>
    <xdr:clientData/>
  </xdr:twoCellAnchor>
  <xdr:twoCellAnchor>
    <xdr:from>
      <xdr:col>7</xdr:col>
      <xdr:colOff>1104901</xdr:colOff>
      <xdr:row>58</xdr:row>
      <xdr:rowOff>74469</xdr:rowOff>
    </xdr:from>
    <xdr:to>
      <xdr:col>12</xdr:col>
      <xdr:colOff>524724</xdr:colOff>
      <xdr:row>60</xdr:row>
      <xdr:rowOff>142070</xdr:rowOff>
    </xdr:to>
    <xdr:sp macro="" textlink="" fLocksText="0">
      <xdr:nvSpPr>
        <xdr:cNvPr id="162" name="7 Rectángulo">
          <a:extLst>
            <a:ext uri="{FF2B5EF4-FFF2-40B4-BE49-F238E27FC236}">
              <a16:creationId xmlns:a16="http://schemas.microsoft.com/office/drawing/2014/main" id="{50E84004-B77E-474C-B5A6-F83F8BEF0B0E}"/>
            </a:ext>
          </a:extLst>
        </xdr:cNvPr>
        <xdr:cNvSpPr>
          <a:spLocks noChangeArrowheads="1"/>
        </xdr:cNvSpPr>
      </xdr:nvSpPr>
      <xdr:spPr bwMode="auto">
        <a:xfrm>
          <a:off x="11556424" y="10932969"/>
          <a:ext cx="3229823" cy="37932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Fecha Noviembre 13 de 2020</a:t>
          </a:r>
        </a:p>
      </xdr:txBody>
    </xdr:sp>
    <xdr:clientData/>
  </xdr:twoCellAnchor>
  <xdr:twoCellAnchor>
    <xdr:from>
      <xdr:col>8</xdr:col>
      <xdr:colOff>259081</xdr:colOff>
      <xdr:row>60</xdr:row>
      <xdr:rowOff>14954</xdr:rowOff>
    </xdr:from>
    <xdr:to>
      <xdr:col>8</xdr:col>
      <xdr:colOff>304800</xdr:colOff>
      <xdr:row>60</xdr:row>
      <xdr:rowOff>77932</xdr:rowOff>
    </xdr:to>
    <xdr:sp macro="" textlink="" fLocksText="0">
      <xdr:nvSpPr>
        <xdr:cNvPr id="163" name="7 Rectángulo">
          <a:extLst>
            <a:ext uri="{FF2B5EF4-FFF2-40B4-BE49-F238E27FC236}">
              <a16:creationId xmlns:a16="http://schemas.microsoft.com/office/drawing/2014/main" id="{4A6C5A6A-F959-41DB-A508-D6F1B55C9DAF}"/>
            </a:ext>
          </a:extLst>
        </xdr:cNvPr>
        <xdr:cNvSpPr>
          <a:spLocks noChangeArrowheads="1"/>
        </xdr:cNvSpPr>
      </xdr:nvSpPr>
      <xdr:spPr bwMode="auto">
        <a:xfrm flipH="1">
          <a:off x="11836286" y="11185181"/>
          <a:ext cx="45719" cy="6297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Revisado por</a:t>
          </a:r>
        </a:p>
      </xdr:txBody>
    </xdr:sp>
    <xdr:clientData/>
  </xdr:twoCellAnchor>
  <xdr:twoCellAnchor editAs="oneCell">
    <xdr:from>
      <xdr:col>3</xdr:col>
      <xdr:colOff>4634709</xdr:colOff>
      <xdr:row>52</xdr:row>
      <xdr:rowOff>86591</xdr:rowOff>
    </xdr:from>
    <xdr:to>
      <xdr:col>7</xdr:col>
      <xdr:colOff>77494</xdr:colOff>
      <xdr:row>55</xdr:row>
      <xdr:rowOff>69271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C6E2F0C4-7530-404F-8B9C-171124DC9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98891" y="10009909"/>
          <a:ext cx="1530126" cy="450271"/>
        </a:xfrm>
        <a:prstGeom prst="rect">
          <a:avLst/>
        </a:prstGeom>
      </xdr:spPr>
    </xdr:pic>
    <xdr:clientData/>
  </xdr:twoCellAnchor>
  <xdr:twoCellAnchor editAs="oneCell">
    <xdr:from>
      <xdr:col>9</xdr:col>
      <xdr:colOff>77932</xdr:colOff>
      <xdr:row>51</xdr:row>
      <xdr:rowOff>69271</xdr:rowOff>
    </xdr:from>
    <xdr:to>
      <xdr:col>12</xdr:col>
      <xdr:colOff>285748</xdr:colOff>
      <xdr:row>55</xdr:row>
      <xdr:rowOff>81196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C79C746D-D9F5-4547-9BAC-E05A89818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728864" y="9836726"/>
          <a:ext cx="1818407" cy="6353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857250</xdr:colOff>
      <xdr:row>22</xdr:row>
      <xdr:rowOff>0</xdr:rowOff>
    </xdr:from>
    <xdr:to>
      <xdr:col>3</xdr:col>
      <xdr:colOff>0</xdr:colOff>
      <xdr:row>31</xdr:row>
      <xdr:rowOff>9525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9EA4499-7A2A-42D3-AABB-25CB12836DE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8669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1038225</xdr:colOff>
      <xdr:row>15</xdr:row>
      <xdr:rowOff>0</xdr:rowOff>
    </xdr:from>
    <xdr:to>
      <xdr:col>3</xdr:col>
      <xdr:colOff>5844</xdr:colOff>
      <xdr:row>15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CF3A5ED7-912E-4178-BEB1-F6C6442649A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866900"/>
          <a:ext cx="58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2</xdr:col>
      <xdr:colOff>1038225</xdr:colOff>
      <xdr:row>15</xdr:row>
      <xdr:rowOff>0</xdr:rowOff>
    </xdr:from>
    <xdr:to>
      <xdr:col>3</xdr:col>
      <xdr:colOff>5844</xdr:colOff>
      <xdr:row>15</xdr:row>
      <xdr:rowOff>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659C4166-2938-4A32-A16B-81FCD080123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866900"/>
          <a:ext cx="584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15</xdr:row>
      <xdr:rowOff>0</xdr:rowOff>
    </xdr:from>
    <xdr:to>
      <xdr:col>1</xdr:col>
      <xdr:colOff>1866900</xdr:colOff>
      <xdr:row>15</xdr:row>
      <xdr:rowOff>0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760AEB1D-58B1-4429-8E40-73EA614A3F0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31</xdr:row>
      <xdr:rowOff>0</xdr:rowOff>
    </xdr:from>
    <xdr:to>
      <xdr:col>3</xdr:col>
      <xdr:colOff>857250</xdr:colOff>
      <xdr:row>31</xdr:row>
      <xdr:rowOff>9525</xdr:rowOff>
    </xdr:to>
    <xdr:pic>
      <xdr:nvPicPr>
        <xdr:cNvPr id="6" name="image3.png">
          <a:extLst>
            <a:ext uri="{FF2B5EF4-FFF2-40B4-BE49-F238E27FC236}">
              <a16:creationId xmlns:a16="http://schemas.microsoft.com/office/drawing/2014/main" id="{08784BDF-A602-4CE8-8D2E-16842221C18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2385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15</xdr:row>
      <xdr:rowOff>0</xdr:rowOff>
    </xdr:from>
    <xdr:to>
      <xdr:col>3</xdr:col>
      <xdr:colOff>1038225</xdr:colOff>
      <xdr:row>15</xdr:row>
      <xdr:rowOff>0</xdr:rowOff>
    </xdr:to>
    <xdr:pic>
      <xdr:nvPicPr>
        <xdr:cNvPr id="7" name="image1.png">
          <a:extLst>
            <a:ext uri="{FF2B5EF4-FFF2-40B4-BE49-F238E27FC236}">
              <a16:creationId xmlns:a16="http://schemas.microsoft.com/office/drawing/2014/main" id="{3E2457CD-4338-4050-BF35-BE6CBF81E3C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15</xdr:row>
      <xdr:rowOff>0</xdr:rowOff>
    </xdr:from>
    <xdr:to>
      <xdr:col>3</xdr:col>
      <xdr:colOff>1038225</xdr:colOff>
      <xdr:row>15</xdr:row>
      <xdr:rowOff>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3FD4B230-459B-4F29-90C4-FBC15251378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15</xdr:row>
      <xdr:rowOff>0</xdr:rowOff>
    </xdr:from>
    <xdr:to>
      <xdr:col>1</xdr:col>
      <xdr:colOff>1866900</xdr:colOff>
      <xdr:row>15</xdr:row>
      <xdr:rowOff>0</xdr:rowOff>
    </xdr:to>
    <xdr:pic>
      <xdr:nvPicPr>
        <xdr:cNvPr id="9" name="image1.png">
          <a:extLst>
            <a:ext uri="{FF2B5EF4-FFF2-40B4-BE49-F238E27FC236}">
              <a16:creationId xmlns:a16="http://schemas.microsoft.com/office/drawing/2014/main" id="{D6F66959-28B3-45EA-B832-338511313F03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23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22</xdr:row>
      <xdr:rowOff>0</xdr:rowOff>
    </xdr:from>
    <xdr:to>
      <xdr:col>3</xdr:col>
      <xdr:colOff>857250</xdr:colOff>
      <xdr:row>31</xdr:row>
      <xdr:rowOff>9525</xdr:rowOff>
    </xdr:to>
    <xdr:pic>
      <xdr:nvPicPr>
        <xdr:cNvPr id="10" name="image3.png">
          <a:extLst>
            <a:ext uri="{FF2B5EF4-FFF2-40B4-BE49-F238E27FC236}">
              <a16:creationId xmlns:a16="http://schemas.microsoft.com/office/drawing/2014/main" id="{5F041CCF-38AB-48A4-9601-1FDED6CB52B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18669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15</xdr:row>
      <xdr:rowOff>0</xdr:rowOff>
    </xdr:from>
    <xdr:to>
      <xdr:col>3</xdr:col>
      <xdr:colOff>1038225</xdr:colOff>
      <xdr:row>15</xdr:row>
      <xdr:rowOff>0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id="{028686DF-A15E-41A4-9DC9-1D9B207B49B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1866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15</xdr:row>
      <xdr:rowOff>0</xdr:rowOff>
    </xdr:from>
    <xdr:to>
      <xdr:col>3</xdr:col>
      <xdr:colOff>1038225</xdr:colOff>
      <xdr:row>15</xdr:row>
      <xdr:rowOff>0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E28FDB4D-67D6-4576-80E7-392D0469FE9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1866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40</xdr:row>
      <xdr:rowOff>0</xdr:rowOff>
    </xdr:from>
    <xdr:to>
      <xdr:col>1</xdr:col>
      <xdr:colOff>1866900</xdr:colOff>
      <xdr:row>40</xdr:row>
      <xdr:rowOff>0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EB0D6813-45AB-4065-A56D-0BAA266431A8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1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40</xdr:row>
      <xdr:rowOff>0</xdr:rowOff>
    </xdr:from>
    <xdr:to>
      <xdr:col>1</xdr:col>
      <xdr:colOff>1866900</xdr:colOff>
      <xdr:row>40</xdr:row>
      <xdr:rowOff>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0F970BE2-20BB-4AA1-9B9F-4B6BBC5995E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1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40</xdr:row>
      <xdr:rowOff>0</xdr:rowOff>
    </xdr:from>
    <xdr:to>
      <xdr:col>3</xdr:col>
      <xdr:colOff>857250</xdr:colOff>
      <xdr:row>40</xdr:row>
      <xdr:rowOff>9525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711E4F0D-6A0D-4BC0-8E8A-0EC71EBE3E2B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46101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40</xdr:row>
      <xdr:rowOff>0</xdr:rowOff>
    </xdr:from>
    <xdr:to>
      <xdr:col>3</xdr:col>
      <xdr:colOff>1038225</xdr:colOff>
      <xdr:row>40</xdr:row>
      <xdr:rowOff>0</xdr:rowOff>
    </xdr:to>
    <xdr:pic>
      <xdr:nvPicPr>
        <xdr:cNvPr id="16" name="image1.png">
          <a:extLst>
            <a:ext uri="{FF2B5EF4-FFF2-40B4-BE49-F238E27FC236}">
              <a16:creationId xmlns:a16="http://schemas.microsoft.com/office/drawing/2014/main" id="{985C9E09-B7C8-445C-A34F-051D11A90B9A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461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1038225</xdr:colOff>
      <xdr:row>40</xdr:row>
      <xdr:rowOff>0</xdr:rowOff>
    </xdr:from>
    <xdr:to>
      <xdr:col>3</xdr:col>
      <xdr:colOff>1038225</xdr:colOff>
      <xdr:row>40</xdr:row>
      <xdr:rowOff>0</xdr:rowOff>
    </xdr:to>
    <xdr:pic>
      <xdr:nvPicPr>
        <xdr:cNvPr id="17" name="image1.png">
          <a:extLst>
            <a:ext uri="{FF2B5EF4-FFF2-40B4-BE49-F238E27FC236}">
              <a16:creationId xmlns:a16="http://schemas.microsoft.com/office/drawing/2014/main" id="{A64D9A8D-5C4D-4EC1-AA1D-27A9638CCD5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461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39</xdr:row>
      <xdr:rowOff>0</xdr:rowOff>
    </xdr:from>
    <xdr:to>
      <xdr:col>3</xdr:col>
      <xdr:colOff>857250</xdr:colOff>
      <xdr:row>39</xdr:row>
      <xdr:rowOff>9525</xdr:rowOff>
    </xdr:to>
    <xdr:pic>
      <xdr:nvPicPr>
        <xdr:cNvPr id="18" name="image3.png">
          <a:extLst>
            <a:ext uri="{FF2B5EF4-FFF2-40B4-BE49-F238E27FC236}">
              <a16:creationId xmlns:a16="http://schemas.microsoft.com/office/drawing/2014/main" id="{C0168027-F2A4-4932-AF8C-EF56A631F9D9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44577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3</xdr:col>
      <xdr:colOff>857250</xdr:colOff>
      <xdr:row>40</xdr:row>
      <xdr:rowOff>0</xdr:rowOff>
    </xdr:from>
    <xdr:to>
      <xdr:col>3</xdr:col>
      <xdr:colOff>857250</xdr:colOff>
      <xdr:row>40</xdr:row>
      <xdr:rowOff>19050</xdr:rowOff>
    </xdr:to>
    <xdr:pic>
      <xdr:nvPicPr>
        <xdr:cNvPr id="19" name="image3.png">
          <a:extLst>
            <a:ext uri="{FF2B5EF4-FFF2-40B4-BE49-F238E27FC236}">
              <a16:creationId xmlns:a16="http://schemas.microsoft.com/office/drawing/2014/main" id="{C2097753-5070-4FE1-A7C8-C4E2C845423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4610100"/>
          <a:ext cx="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0</xdr:col>
      <xdr:colOff>352425</xdr:colOff>
      <xdr:row>1</xdr:row>
      <xdr:rowOff>238126</xdr:rowOff>
    </xdr:from>
    <xdr:ext cx="1257143" cy="819150"/>
    <xdr:pic>
      <xdr:nvPicPr>
        <xdr:cNvPr id="23" name="Imagen 22">
          <a:extLst>
            <a:ext uri="{FF2B5EF4-FFF2-40B4-BE49-F238E27FC236}">
              <a16:creationId xmlns:a16="http://schemas.microsoft.com/office/drawing/2014/main" id="{4F9F76DF-DBA3-49A3-AC67-5F8D1FB72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3031318</xdr:colOff>
      <xdr:row>14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AA9A892-3A9B-4137-9186-99DC7AB74787}"/>
            </a:ext>
          </a:extLst>
        </xdr:cNvPr>
        <xdr:cNvSpPr txBox="1"/>
      </xdr:nvSpPr>
      <xdr:spPr>
        <a:xfrm>
          <a:off x="8651068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1</xdr:col>
      <xdr:colOff>1866900</xdr:colOff>
      <xdr:row>15</xdr:row>
      <xdr:rowOff>0</xdr:rowOff>
    </xdr:from>
    <xdr:to>
      <xdr:col>1</xdr:col>
      <xdr:colOff>1873063</xdr:colOff>
      <xdr:row>15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1E2FCF68-BAB4-456B-A06B-DE23E246C26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45720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15</xdr:row>
      <xdr:rowOff>0</xdr:rowOff>
    </xdr:from>
    <xdr:to>
      <xdr:col>1</xdr:col>
      <xdr:colOff>1873063</xdr:colOff>
      <xdr:row>15</xdr:row>
      <xdr:rowOff>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1F2861D0-C4BC-4A79-84AE-6E2AD3009CD7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45720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6</xdr:col>
      <xdr:colOff>3031318</xdr:colOff>
      <xdr:row>15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id="{1B1EBD20-3D64-4D61-A861-8A490F386D9D}"/>
            </a:ext>
          </a:extLst>
        </xdr:cNvPr>
        <xdr:cNvSpPr txBox="1"/>
      </xdr:nvSpPr>
      <xdr:spPr>
        <a:xfrm>
          <a:off x="8651068" y="457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20</xdr:row>
      <xdr:rowOff>0</xdr:rowOff>
    </xdr:from>
    <xdr:ext cx="184731" cy="274009"/>
    <xdr:sp macro="" textlink="">
      <xdr:nvSpPr>
        <xdr:cNvPr id="6" name="TextBox 1">
          <a:extLst>
            <a:ext uri="{FF2B5EF4-FFF2-40B4-BE49-F238E27FC236}">
              <a16:creationId xmlns:a16="http://schemas.microsoft.com/office/drawing/2014/main" id="{6CD4B1DF-BBFD-4AA2-95D3-6200533B814F}"/>
            </a:ext>
          </a:extLst>
        </xdr:cNvPr>
        <xdr:cNvSpPr txBox="1"/>
      </xdr:nvSpPr>
      <xdr:spPr>
        <a:xfrm>
          <a:off x="8651068" y="9182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20</xdr:row>
      <xdr:rowOff>0</xdr:rowOff>
    </xdr:from>
    <xdr:ext cx="184731" cy="274009"/>
    <xdr:sp macro="" textlink="">
      <xdr:nvSpPr>
        <xdr:cNvPr id="7" name="TextBox 1">
          <a:extLst>
            <a:ext uri="{FF2B5EF4-FFF2-40B4-BE49-F238E27FC236}">
              <a16:creationId xmlns:a16="http://schemas.microsoft.com/office/drawing/2014/main" id="{92D2508C-A88C-4FC1-A2A1-BDBAB49387DC}"/>
            </a:ext>
          </a:extLst>
        </xdr:cNvPr>
        <xdr:cNvSpPr txBox="1"/>
      </xdr:nvSpPr>
      <xdr:spPr>
        <a:xfrm>
          <a:off x="8651068" y="9182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36</xdr:row>
      <xdr:rowOff>0</xdr:rowOff>
    </xdr:from>
    <xdr:ext cx="184731" cy="264560"/>
    <xdr:sp macro="" textlink="">
      <xdr:nvSpPr>
        <xdr:cNvPr id="8" name="TextBox 1">
          <a:extLst>
            <a:ext uri="{FF2B5EF4-FFF2-40B4-BE49-F238E27FC236}">
              <a16:creationId xmlns:a16="http://schemas.microsoft.com/office/drawing/2014/main" id="{FF736BC7-2D8A-4BAF-8E8D-A96F3469342A}"/>
            </a:ext>
          </a:extLst>
        </xdr:cNvPr>
        <xdr:cNvSpPr txBox="1"/>
      </xdr:nvSpPr>
      <xdr:spPr>
        <a:xfrm>
          <a:off x="8651068" y="3145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30</xdr:row>
      <xdr:rowOff>0</xdr:rowOff>
    </xdr:from>
    <xdr:ext cx="184731" cy="264560"/>
    <xdr:sp macro="" textlink="">
      <xdr:nvSpPr>
        <xdr:cNvPr id="9" name="TextBox 1">
          <a:extLst>
            <a:ext uri="{FF2B5EF4-FFF2-40B4-BE49-F238E27FC236}">
              <a16:creationId xmlns:a16="http://schemas.microsoft.com/office/drawing/2014/main" id="{713B455F-DACB-49EF-B8C2-4E93A71FA4B4}"/>
            </a:ext>
          </a:extLst>
        </xdr:cNvPr>
        <xdr:cNvSpPr txBox="1"/>
      </xdr:nvSpPr>
      <xdr:spPr>
        <a:xfrm>
          <a:off x="8651068" y="2869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36</xdr:row>
      <xdr:rowOff>0</xdr:rowOff>
    </xdr:from>
    <xdr:ext cx="184731" cy="264560"/>
    <xdr:sp macro="" textlink="">
      <xdr:nvSpPr>
        <xdr:cNvPr id="10" name="TextBox 1">
          <a:extLst>
            <a:ext uri="{FF2B5EF4-FFF2-40B4-BE49-F238E27FC236}">
              <a16:creationId xmlns:a16="http://schemas.microsoft.com/office/drawing/2014/main" id="{79C827C5-25BB-4F40-823B-4E1A02C89756}"/>
            </a:ext>
          </a:extLst>
        </xdr:cNvPr>
        <xdr:cNvSpPr txBox="1"/>
      </xdr:nvSpPr>
      <xdr:spPr>
        <a:xfrm>
          <a:off x="8651068" y="3145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30</xdr:row>
      <xdr:rowOff>0</xdr:rowOff>
    </xdr:from>
    <xdr:ext cx="184731" cy="264560"/>
    <xdr:sp macro="" textlink="">
      <xdr:nvSpPr>
        <xdr:cNvPr id="11" name="TextBox 1">
          <a:extLst>
            <a:ext uri="{FF2B5EF4-FFF2-40B4-BE49-F238E27FC236}">
              <a16:creationId xmlns:a16="http://schemas.microsoft.com/office/drawing/2014/main" id="{5DDCE8BB-04A2-489F-A98A-0A9371B9EAB1}"/>
            </a:ext>
          </a:extLst>
        </xdr:cNvPr>
        <xdr:cNvSpPr txBox="1"/>
      </xdr:nvSpPr>
      <xdr:spPr>
        <a:xfrm>
          <a:off x="8651068" y="2869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74009"/>
    <xdr:sp macro="" textlink="">
      <xdr:nvSpPr>
        <xdr:cNvPr id="12" name="TextBox 1">
          <a:extLst>
            <a:ext uri="{FF2B5EF4-FFF2-40B4-BE49-F238E27FC236}">
              <a16:creationId xmlns:a16="http://schemas.microsoft.com/office/drawing/2014/main" id="{881EBB59-19ED-4C2E-BAE5-C6C590327B4B}"/>
            </a:ext>
          </a:extLst>
        </xdr:cNvPr>
        <xdr:cNvSpPr txBox="1"/>
      </xdr:nvSpPr>
      <xdr:spPr>
        <a:xfrm>
          <a:off x="8651068" y="61150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74009"/>
    <xdr:sp macro="" textlink="">
      <xdr:nvSpPr>
        <xdr:cNvPr id="13" name="TextBox 1">
          <a:extLst>
            <a:ext uri="{FF2B5EF4-FFF2-40B4-BE49-F238E27FC236}">
              <a16:creationId xmlns:a16="http://schemas.microsoft.com/office/drawing/2014/main" id="{BE06B6CF-F1B5-4B46-A191-0BEF3A0A879E}"/>
            </a:ext>
          </a:extLst>
        </xdr:cNvPr>
        <xdr:cNvSpPr txBox="1"/>
      </xdr:nvSpPr>
      <xdr:spPr>
        <a:xfrm>
          <a:off x="8651068" y="61150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18</xdr:row>
      <xdr:rowOff>0</xdr:rowOff>
    </xdr:from>
    <xdr:ext cx="184731" cy="274009"/>
    <xdr:sp macro="" textlink="">
      <xdr:nvSpPr>
        <xdr:cNvPr id="14" name="TextBox 1">
          <a:extLst>
            <a:ext uri="{FF2B5EF4-FFF2-40B4-BE49-F238E27FC236}">
              <a16:creationId xmlns:a16="http://schemas.microsoft.com/office/drawing/2014/main" id="{C58A18D0-BA2F-41FC-8F31-5CB0FDC935E9}"/>
            </a:ext>
          </a:extLst>
        </xdr:cNvPr>
        <xdr:cNvSpPr txBox="1"/>
      </xdr:nvSpPr>
      <xdr:spPr>
        <a:xfrm>
          <a:off x="8651068" y="5391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18</xdr:row>
      <xdr:rowOff>0</xdr:rowOff>
    </xdr:from>
    <xdr:ext cx="184731" cy="274009"/>
    <xdr:sp macro="" textlink="">
      <xdr:nvSpPr>
        <xdr:cNvPr id="15" name="TextBox 1">
          <a:extLst>
            <a:ext uri="{FF2B5EF4-FFF2-40B4-BE49-F238E27FC236}">
              <a16:creationId xmlns:a16="http://schemas.microsoft.com/office/drawing/2014/main" id="{D77F23D6-E759-4EDB-A4A9-E2857FFC17EB}"/>
            </a:ext>
          </a:extLst>
        </xdr:cNvPr>
        <xdr:cNvSpPr txBox="1"/>
      </xdr:nvSpPr>
      <xdr:spPr>
        <a:xfrm>
          <a:off x="8651068" y="5391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17" name="TextBox 1">
          <a:extLst>
            <a:ext uri="{FF2B5EF4-FFF2-40B4-BE49-F238E27FC236}">
              <a16:creationId xmlns:a16="http://schemas.microsoft.com/office/drawing/2014/main" id="{FCE5738A-3BD1-4D1E-BF63-72E8C2320606}"/>
            </a:ext>
          </a:extLst>
        </xdr:cNvPr>
        <xdr:cNvSpPr txBox="1"/>
      </xdr:nvSpPr>
      <xdr:spPr>
        <a:xfrm>
          <a:off x="8651068" y="9182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18" name="TextBox 1">
          <a:extLst>
            <a:ext uri="{FF2B5EF4-FFF2-40B4-BE49-F238E27FC236}">
              <a16:creationId xmlns:a16="http://schemas.microsoft.com/office/drawing/2014/main" id="{E42A2143-571A-4F31-BD6C-D434B312EDF4}"/>
            </a:ext>
          </a:extLst>
        </xdr:cNvPr>
        <xdr:cNvSpPr txBox="1"/>
      </xdr:nvSpPr>
      <xdr:spPr>
        <a:xfrm>
          <a:off x="8651068" y="9182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19" name="TextBox 1">
          <a:extLst>
            <a:ext uri="{FF2B5EF4-FFF2-40B4-BE49-F238E27FC236}">
              <a16:creationId xmlns:a16="http://schemas.microsoft.com/office/drawing/2014/main" id="{23D10F52-53A8-4D63-8601-670280743E8E}"/>
            </a:ext>
          </a:extLst>
        </xdr:cNvPr>
        <xdr:cNvSpPr txBox="1"/>
      </xdr:nvSpPr>
      <xdr:spPr>
        <a:xfrm>
          <a:off x="8651068" y="61150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20" name="TextBox 1">
          <a:extLst>
            <a:ext uri="{FF2B5EF4-FFF2-40B4-BE49-F238E27FC236}">
              <a16:creationId xmlns:a16="http://schemas.microsoft.com/office/drawing/2014/main" id="{612BF19B-6A16-4DFA-BA34-D38B879A431C}"/>
            </a:ext>
          </a:extLst>
        </xdr:cNvPr>
        <xdr:cNvSpPr txBox="1"/>
      </xdr:nvSpPr>
      <xdr:spPr>
        <a:xfrm>
          <a:off x="8651068" y="61150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18</xdr:row>
      <xdr:rowOff>0</xdr:rowOff>
    </xdr:from>
    <xdr:ext cx="184731" cy="274009"/>
    <xdr:sp macro="" textlink="">
      <xdr:nvSpPr>
        <xdr:cNvPr id="21" name="TextBox 1">
          <a:extLst>
            <a:ext uri="{FF2B5EF4-FFF2-40B4-BE49-F238E27FC236}">
              <a16:creationId xmlns:a16="http://schemas.microsoft.com/office/drawing/2014/main" id="{B21A8F06-CD34-4229-BC06-6A2DA6FADEE1}"/>
            </a:ext>
          </a:extLst>
        </xdr:cNvPr>
        <xdr:cNvSpPr txBox="1"/>
      </xdr:nvSpPr>
      <xdr:spPr>
        <a:xfrm>
          <a:off x="8651068" y="5391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18</xdr:row>
      <xdr:rowOff>0</xdr:rowOff>
    </xdr:from>
    <xdr:ext cx="184731" cy="274009"/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6258F562-54BF-4AD7-B44D-47B6D01FC0B3}"/>
            </a:ext>
          </a:extLst>
        </xdr:cNvPr>
        <xdr:cNvSpPr txBox="1"/>
      </xdr:nvSpPr>
      <xdr:spPr>
        <a:xfrm>
          <a:off x="8651068" y="5391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24</xdr:col>
      <xdr:colOff>3031318</xdr:colOff>
      <xdr:row>20</xdr:row>
      <xdr:rowOff>0</xdr:rowOff>
    </xdr:from>
    <xdr:ext cx="184731" cy="274009"/>
    <xdr:sp macro="" textlink="">
      <xdr:nvSpPr>
        <xdr:cNvPr id="23" name="TextBox 1">
          <a:extLst>
            <a:ext uri="{FF2B5EF4-FFF2-40B4-BE49-F238E27FC236}">
              <a16:creationId xmlns:a16="http://schemas.microsoft.com/office/drawing/2014/main" id="{597DD2DC-9375-43A7-922E-84EBB8658824}"/>
            </a:ext>
          </a:extLst>
        </xdr:cNvPr>
        <xdr:cNvSpPr txBox="1"/>
      </xdr:nvSpPr>
      <xdr:spPr>
        <a:xfrm>
          <a:off x="8651068" y="9182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74009"/>
    <xdr:sp macro="" textlink="">
      <xdr:nvSpPr>
        <xdr:cNvPr id="24" name="TextBox 1">
          <a:extLst>
            <a:ext uri="{FF2B5EF4-FFF2-40B4-BE49-F238E27FC236}">
              <a16:creationId xmlns:a16="http://schemas.microsoft.com/office/drawing/2014/main" id="{601E715A-321F-40C5-93E0-48FC9926F012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74009"/>
    <xdr:sp macro="" textlink="">
      <xdr:nvSpPr>
        <xdr:cNvPr id="25" name="TextBox 1">
          <a:extLst>
            <a:ext uri="{FF2B5EF4-FFF2-40B4-BE49-F238E27FC236}">
              <a16:creationId xmlns:a16="http://schemas.microsoft.com/office/drawing/2014/main" id="{DD05AEA9-9172-4E0D-B878-80CC77253B0D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20</xdr:row>
      <xdr:rowOff>0</xdr:rowOff>
    </xdr:from>
    <xdr:ext cx="184731" cy="274009"/>
    <xdr:sp macro="" textlink="">
      <xdr:nvSpPr>
        <xdr:cNvPr id="26" name="TextBox 1">
          <a:extLst>
            <a:ext uri="{FF2B5EF4-FFF2-40B4-BE49-F238E27FC236}">
              <a16:creationId xmlns:a16="http://schemas.microsoft.com/office/drawing/2014/main" id="{BA439318-D272-477D-966F-84D5E5FB96F7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20</xdr:row>
      <xdr:rowOff>0</xdr:rowOff>
    </xdr:from>
    <xdr:ext cx="184731" cy="274009"/>
    <xdr:sp macro="" textlink="">
      <xdr:nvSpPr>
        <xdr:cNvPr id="27" name="TextBox 1">
          <a:extLst>
            <a:ext uri="{FF2B5EF4-FFF2-40B4-BE49-F238E27FC236}">
              <a16:creationId xmlns:a16="http://schemas.microsoft.com/office/drawing/2014/main" id="{D86F352C-378D-414C-BD5C-6F94CB970C2D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21</xdr:row>
      <xdr:rowOff>0</xdr:rowOff>
    </xdr:from>
    <xdr:ext cx="184731" cy="274009"/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6D70E774-0D07-4FAF-9B4B-5FC536D82505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21</xdr:row>
      <xdr:rowOff>0</xdr:rowOff>
    </xdr:from>
    <xdr:ext cx="184731" cy="274009"/>
    <xdr:sp macro="" textlink="">
      <xdr:nvSpPr>
        <xdr:cNvPr id="29" name="TextBox 1">
          <a:extLst>
            <a:ext uri="{FF2B5EF4-FFF2-40B4-BE49-F238E27FC236}">
              <a16:creationId xmlns:a16="http://schemas.microsoft.com/office/drawing/2014/main" id="{D1DAA511-7825-4009-B807-F914819C5A6A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22</xdr:row>
      <xdr:rowOff>0</xdr:rowOff>
    </xdr:from>
    <xdr:ext cx="184731" cy="274009"/>
    <xdr:sp macro="" textlink="">
      <xdr:nvSpPr>
        <xdr:cNvPr id="30" name="TextBox 1">
          <a:extLst>
            <a:ext uri="{FF2B5EF4-FFF2-40B4-BE49-F238E27FC236}">
              <a16:creationId xmlns:a16="http://schemas.microsoft.com/office/drawing/2014/main" id="{1E3FA34C-B710-47AE-8755-635E5F91AF53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22</xdr:row>
      <xdr:rowOff>0</xdr:rowOff>
    </xdr:from>
    <xdr:ext cx="184731" cy="274009"/>
    <xdr:sp macro="" textlink="">
      <xdr:nvSpPr>
        <xdr:cNvPr id="31" name="TextBox 1">
          <a:extLst>
            <a:ext uri="{FF2B5EF4-FFF2-40B4-BE49-F238E27FC236}">
              <a16:creationId xmlns:a16="http://schemas.microsoft.com/office/drawing/2014/main" id="{366BDADD-288E-4791-B1B5-49F94E5A3EB6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23</xdr:row>
      <xdr:rowOff>0</xdr:rowOff>
    </xdr:from>
    <xdr:ext cx="184731" cy="274009"/>
    <xdr:sp macro="" textlink="">
      <xdr:nvSpPr>
        <xdr:cNvPr id="32" name="TextBox 1">
          <a:extLst>
            <a:ext uri="{FF2B5EF4-FFF2-40B4-BE49-F238E27FC236}">
              <a16:creationId xmlns:a16="http://schemas.microsoft.com/office/drawing/2014/main" id="{79D32E93-600C-4FF6-90E1-09E94898572D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23</xdr:row>
      <xdr:rowOff>0</xdr:rowOff>
    </xdr:from>
    <xdr:ext cx="184731" cy="274009"/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4D6DF96F-C69A-48A3-AF2B-CD3415515051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24</xdr:row>
      <xdr:rowOff>0</xdr:rowOff>
    </xdr:from>
    <xdr:ext cx="184731" cy="274009"/>
    <xdr:sp macro="" textlink="">
      <xdr:nvSpPr>
        <xdr:cNvPr id="34" name="TextBox 1">
          <a:extLst>
            <a:ext uri="{FF2B5EF4-FFF2-40B4-BE49-F238E27FC236}">
              <a16:creationId xmlns:a16="http://schemas.microsoft.com/office/drawing/2014/main" id="{C562CA4B-A47E-40D0-8EEA-D756C8D60A27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24</xdr:row>
      <xdr:rowOff>0</xdr:rowOff>
    </xdr:from>
    <xdr:ext cx="184731" cy="274009"/>
    <xdr:sp macro="" textlink="">
      <xdr:nvSpPr>
        <xdr:cNvPr id="35" name="TextBox 1">
          <a:extLst>
            <a:ext uri="{FF2B5EF4-FFF2-40B4-BE49-F238E27FC236}">
              <a16:creationId xmlns:a16="http://schemas.microsoft.com/office/drawing/2014/main" id="{717E962F-1562-4581-A639-85846E49EEA0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25</xdr:row>
      <xdr:rowOff>0</xdr:rowOff>
    </xdr:from>
    <xdr:ext cx="184731" cy="274009"/>
    <xdr:sp macro="" textlink="">
      <xdr:nvSpPr>
        <xdr:cNvPr id="36" name="TextBox 1">
          <a:extLst>
            <a:ext uri="{FF2B5EF4-FFF2-40B4-BE49-F238E27FC236}">
              <a16:creationId xmlns:a16="http://schemas.microsoft.com/office/drawing/2014/main" id="{A55ABE18-475B-48D5-9FF1-E14D29CDEBAF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25</xdr:row>
      <xdr:rowOff>0</xdr:rowOff>
    </xdr:from>
    <xdr:ext cx="184731" cy="274009"/>
    <xdr:sp macro="" textlink="">
      <xdr:nvSpPr>
        <xdr:cNvPr id="37" name="TextBox 1">
          <a:extLst>
            <a:ext uri="{FF2B5EF4-FFF2-40B4-BE49-F238E27FC236}">
              <a16:creationId xmlns:a16="http://schemas.microsoft.com/office/drawing/2014/main" id="{6BB7B95E-130C-497C-94C3-1C233C02771E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26</xdr:row>
      <xdr:rowOff>0</xdr:rowOff>
    </xdr:from>
    <xdr:ext cx="184731" cy="274009"/>
    <xdr:sp macro="" textlink="">
      <xdr:nvSpPr>
        <xdr:cNvPr id="38" name="TextBox 1">
          <a:extLst>
            <a:ext uri="{FF2B5EF4-FFF2-40B4-BE49-F238E27FC236}">
              <a16:creationId xmlns:a16="http://schemas.microsoft.com/office/drawing/2014/main" id="{D9E8CEE7-27DD-4C4D-801A-50E86D05102E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26</xdr:row>
      <xdr:rowOff>0</xdr:rowOff>
    </xdr:from>
    <xdr:ext cx="184731" cy="274009"/>
    <xdr:sp macro="" textlink="">
      <xdr:nvSpPr>
        <xdr:cNvPr id="39" name="TextBox 1">
          <a:extLst>
            <a:ext uri="{FF2B5EF4-FFF2-40B4-BE49-F238E27FC236}">
              <a16:creationId xmlns:a16="http://schemas.microsoft.com/office/drawing/2014/main" id="{209CAD83-A852-479C-A936-347FCD973293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27</xdr:row>
      <xdr:rowOff>0</xdr:rowOff>
    </xdr:from>
    <xdr:ext cx="184731" cy="274009"/>
    <xdr:sp macro="" textlink="">
      <xdr:nvSpPr>
        <xdr:cNvPr id="40" name="TextBox 1">
          <a:extLst>
            <a:ext uri="{FF2B5EF4-FFF2-40B4-BE49-F238E27FC236}">
              <a16:creationId xmlns:a16="http://schemas.microsoft.com/office/drawing/2014/main" id="{BD5C0399-DF80-40C2-BA13-FA34BD526092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27</xdr:row>
      <xdr:rowOff>0</xdr:rowOff>
    </xdr:from>
    <xdr:ext cx="184731" cy="274009"/>
    <xdr:sp macro="" textlink="">
      <xdr:nvSpPr>
        <xdr:cNvPr id="41" name="TextBox 1">
          <a:extLst>
            <a:ext uri="{FF2B5EF4-FFF2-40B4-BE49-F238E27FC236}">
              <a16:creationId xmlns:a16="http://schemas.microsoft.com/office/drawing/2014/main" id="{315C8468-2496-4363-A11D-637911E47BEA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28</xdr:row>
      <xdr:rowOff>0</xdr:rowOff>
    </xdr:from>
    <xdr:ext cx="184731" cy="274009"/>
    <xdr:sp macro="" textlink="">
      <xdr:nvSpPr>
        <xdr:cNvPr id="42" name="TextBox 1">
          <a:extLst>
            <a:ext uri="{FF2B5EF4-FFF2-40B4-BE49-F238E27FC236}">
              <a16:creationId xmlns:a16="http://schemas.microsoft.com/office/drawing/2014/main" id="{FC652A22-8D13-4E6B-97B8-2BDA5680C754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28</xdr:row>
      <xdr:rowOff>0</xdr:rowOff>
    </xdr:from>
    <xdr:ext cx="184731" cy="274009"/>
    <xdr:sp macro="" textlink="">
      <xdr:nvSpPr>
        <xdr:cNvPr id="43" name="TextBox 1">
          <a:extLst>
            <a:ext uri="{FF2B5EF4-FFF2-40B4-BE49-F238E27FC236}">
              <a16:creationId xmlns:a16="http://schemas.microsoft.com/office/drawing/2014/main" id="{FF2B37F6-F6E8-4D8F-9AC3-8CE7ED558BDA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29</xdr:row>
      <xdr:rowOff>0</xdr:rowOff>
    </xdr:from>
    <xdr:ext cx="184731" cy="274009"/>
    <xdr:sp macro="" textlink="">
      <xdr:nvSpPr>
        <xdr:cNvPr id="44" name="TextBox 1">
          <a:extLst>
            <a:ext uri="{FF2B5EF4-FFF2-40B4-BE49-F238E27FC236}">
              <a16:creationId xmlns:a16="http://schemas.microsoft.com/office/drawing/2014/main" id="{386268CA-6B47-4FBB-95E7-A7CB1F7CCCA8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29</xdr:row>
      <xdr:rowOff>0</xdr:rowOff>
    </xdr:from>
    <xdr:ext cx="184731" cy="274009"/>
    <xdr:sp macro="" textlink="">
      <xdr:nvSpPr>
        <xdr:cNvPr id="45" name="TextBox 1">
          <a:extLst>
            <a:ext uri="{FF2B5EF4-FFF2-40B4-BE49-F238E27FC236}">
              <a16:creationId xmlns:a16="http://schemas.microsoft.com/office/drawing/2014/main" id="{C3BD91EB-3F3F-4846-B470-B29340C75055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31</xdr:row>
      <xdr:rowOff>0</xdr:rowOff>
    </xdr:from>
    <xdr:ext cx="184731" cy="274009"/>
    <xdr:sp macro="" textlink="">
      <xdr:nvSpPr>
        <xdr:cNvPr id="46" name="TextBox 1">
          <a:extLst>
            <a:ext uri="{FF2B5EF4-FFF2-40B4-BE49-F238E27FC236}">
              <a16:creationId xmlns:a16="http://schemas.microsoft.com/office/drawing/2014/main" id="{43C641C0-8922-490A-85E1-547BCD7319EF}"/>
            </a:ext>
          </a:extLst>
        </xdr:cNvPr>
        <xdr:cNvSpPr txBox="1"/>
      </xdr:nvSpPr>
      <xdr:spPr>
        <a:xfrm>
          <a:off x="11680018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31</xdr:row>
      <xdr:rowOff>0</xdr:rowOff>
    </xdr:from>
    <xdr:ext cx="184731" cy="274009"/>
    <xdr:sp macro="" textlink="">
      <xdr:nvSpPr>
        <xdr:cNvPr id="47" name="TextBox 1">
          <a:extLst>
            <a:ext uri="{FF2B5EF4-FFF2-40B4-BE49-F238E27FC236}">
              <a16:creationId xmlns:a16="http://schemas.microsoft.com/office/drawing/2014/main" id="{EE597256-B4C3-4479-A034-2FE588013F39}"/>
            </a:ext>
          </a:extLst>
        </xdr:cNvPr>
        <xdr:cNvSpPr txBox="1"/>
      </xdr:nvSpPr>
      <xdr:spPr>
        <a:xfrm>
          <a:off x="11680018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32</xdr:row>
      <xdr:rowOff>0</xdr:rowOff>
    </xdr:from>
    <xdr:ext cx="184731" cy="274009"/>
    <xdr:sp macro="" textlink="">
      <xdr:nvSpPr>
        <xdr:cNvPr id="48" name="TextBox 1">
          <a:extLst>
            <a:ext uri="{FF2B5EF4-FFF2-40B4-BE49-F238E27FC236}">
              <a16:creationId xmlns:a16="http://schemas.microsoft.com/office/drawing/2014/main" id="{674213B0-4913-4A77-A5CA-7D8E162DB3ED}"/>
            </a:ext>
          </a:extLst>
        </xdr:cNvPr>
        <xdr:cNvSpPr txBox="1"/>
      </xdr:nvSpPr>
      <xdr:spPr>
        <a:xfrm>
          <a:off x="11680018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32</xdr:row>
      <xdr:rowOff>0</xdr:rowOff>
    </xdr:from>
    <xdr:ext cx="184731" cy="274009"/>
    <xdr:sp macro="" textlink="">
      <xdr:nvSpPr>
        <xdr:cNvPr id="49" name="TextBox 1">
          <a:extLst>
            <a:ext uri="{FF2B5EF4-FFF2-40B4-BE49-F238E27FC236}">
              <a16:creationId xmlns:a16="http://schemas.microsoft.com/office/drawing/2014/main" id="{D7277607-36EF-49EE-B176-3CE6201AF145}"/>
            </a:ext>
          </a:extLst>
        </xdr:cNvPr>
        <xdr:cNvSpPr txBox="1"/>
      </xdr:nvSpPr>
      <xdr:spPr>
        <a:xfrm>
          <a:off x="11680018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32</xdr:row>
      <xdr:rowOff>0</xdr:rowOff>
    </xdr:from>
    <xdr:ext cx="184731" cy="274009"/>
    <xdr:sp macro="" textlink="">
      <xdr:nvSpPr>
        <xdr:cNvPr id="50" name="TextBox 1">
          <a:extLst>
            <a:ext uri="{FF2B5EF4-FFF2-40B4-BE49-F238E27FC236}">
              <a16:creationId xmlns:a16="http://schemas.microsoft.com/office/drawing/2014/main" id="{1B9380BE-66AB-44E1-BF00-24EEF27B58F7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32</xdr:row>
      <xdr:rowOff>0</xdr:rowOff>
    </xdr:from>
    <xdr:ext cx="184731" cy="274009"/>
    <xdr:sp macro="" textlink="">
      <xdr:nvSpPr>
        <xdr:cNvPr id="51" name="TextBox 1">
          <a:extLst>
            <a:ext uri="{FF2B5EF4-FFF2-40B4-BE49-F238E27FC236}">
              <a16:creationId xmlns:a16="http://schemas.microsoft.com/office/drawing/2014/main" id="{A3386518-6014-4DCA-888B-B8199C4600D6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33</xdr:row>
      <xdr:rowOff>0</xdr:rowOff>
    </xdr:from>
    <xdr:ext cx="184731" cy="274009"/>
    <xdr:sp macro="" textlink="">
      <xdr:nvSpPr>
        <xdr:cNvPr id="52" name="TextBox 1">
          <a:extLst>
            <a:ext uri="{FF2B5EF4-FFF2-40B4-BE49-F238E27FC236}">
              <a16:creationId xmlns:a16="http://schemas.microsoft.com/office/drawing/2014/main" id="{1C6079B1-F893-4DEE-99BF-17DFF6FA962A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33</xdr:row>
      <xdr:rowOff>0</xdr:rowOff>
    </xdr:from>
    <xdr:ext cx="184731" cy="274009"/>
    <xdr:sp macro="" textlink="">
      <xdr:nvSpPr>
        <xdr:cNvPr id="53" name="TextBox 1">
          <a:extLst>
            <a:ext uri="{FF2B5EF4-FFF2-40B4-BE49-F238E27FC236}">
              <a16:creationId xmlns:a16="http://schemas.microsoft.com/office/drawing/2014/main" id="{1C61F643-BAA6-44C6-A343-3B4F17E104C8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33</xdr:row>
      <xdr:rowOff>0</xdr:rowOff>
    </xdr:from>
    <xdr:ext cx="184731" cy="274009"/>
    <xdr:sp macro="" textlink="">
      <xdr:nvSpPr>
        <xdr:cNvPr id="54" name="TextBox 1">
          <a:extLst>
            <a:ext uri="{FF2B5EF4-FFF2-40B4-BE49-F238E27FC236}">
              <a16:creationId xmlns:a16="http://schemas.microsoft.com/office/drawing/2014/main" id="{6E979CA7-1738-4217-9489-3EEB20252A0B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33</xdr:row>
      <xdr:rowOff>0</xdr:rowOff>
    </xdr:from>
    <xdr:ext cx="184731" cy="274009"/>
    <xdr:sp macro="" textlink="">
      <xdr:nvSpPr>
        <xdr:cNvPr id="55" name="TextBox 1">
          <a:extLst>
            <a:ext uri="{FF2B5EF4-FFF2-40B4-BE49-F238E27FC236}">
              <a16:creationId xmlns:a16="http://schemas.microsoft.com/office/drawing/2014/main" id="{0AE8D8D8-9DA0-4084-99BC-45B90B38B828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56" name="TextBox 1">
          <a:extLst>
            <a:ext uri="{FF2B5EF4-FFF2-40B4-BE49-F238E27FC236}">
              <a16:creationId xmlns:a16="http://schemas.microsoft.com/office/drawing/2014/main" id="{1A8E09E7-9B5A-443E-B6C3-4E4B10F79EFB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57" name="TextBox 1">
          <a:extLst>
            <a:ext uri="{FF2B5EF4-FFF2-40B4-BE49-F238E27FC236}">
              <a16:creationId xmlns:a16="http://schemas.microsoft.com/office/drawing/2014/main" id="{7974687E-E3A9-466F-9E30-1E8FE51E2403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58" name="TextBox 1">
          <a:extLst>
            <a:ext uri="{FF2B5EF4-FFF2-40B4-BE49-F238E27FC236}">
              <a16:creationId xmlns:a16="http://schemas.microsoft.com/office/drawing/2014/main" id="{B6C5D371-90BD-4AA3-9F83-46CE8E6BA5E9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59" name="TextBox 1">
          <a:extLst>
            <a:ext uri="{FF2B5EF4-FFF2-40B4-BE49-F238E27FC236}">
              <a16:creationId xmlns:a16="http://schemas.microsoft.com/office/drawing/2014/main" id="{021690CD-350E-4D6F-87D3-57C2FCE315CB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60" name="TextBox 1">
          <a:extLst>
            <a:ext uri="{FF2B5EF4-FFF2-40B4-BE49-F238E27FC236}">
              <a16:creationId xmlns:a16="http://schemas.microsoft.com/office/drawing/2014/main" id="{9E2D5E58-DA7E-49AE-AF20-B84CF0C16E92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34</xdr:row>
      <xdr:rowOff>0</xdr:rowOff>
    </xdr:from>
    <xdr:ext cx="184731" cy="274009"/>
    <xdr:sp macro="" textlink="">
      <xdr:nvSpPr>
        <xdr:cNvPr id="61" name="TextBox 1">
          <a:extLst>
            <a:ext uri="{FF2B5EF4-FFF2-40B4-BE49-F238E27FC236}">
              <a16:creationId xmlns:a16="http://schemas.microsoft.com/office/drawing/2014/main" id="{C6FB7B09-6404-4DB9-81D1-984928824ECD}"/>
            </a:ext>
          </a:extLst>
        </xdr:cNvPr>
        <xdr:cNvSpPr txBox="1"/>
      </xdr:nvSpPr>
      <xdr:spPr>
        <a:xfrm>
          <a:off x="11680018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35</xdr:row>
      <xdr:rowOff>0</xdr:rowOff>
    </xdr:from>
    <xdr:ext cx="184731" cy="274009"/>
    <xdr:sp macro="" textlink="">
      <xdr:nvSpPr>
        <xdr:cNvPr id="62" name="TextBox 1">
          <a:extLst>
            <a:ext uri="{FF2B5EF4-FFF2-40B4-BE49-F238E27FC236}">
              <a16:creationId xmlns:a16="http://schemas.microsoft.com/office/drawing/2014/main" id="{535BC60D-ED0A-4B42-8E8A-39E048E0B467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35</xdr:row>
      <xdr:rowOff>0</xdr:rowOff>
    </xdr:from>
    <xdr:ext cx="184731" cy="274009"/>
    <xdr:sp macro="" textlink="">
      <xdr:nvSpPr>
        <xdr:cNvPr id="63" name="TextBox 1">
          <a:extLst>
            <a:ext uri="{FF2B5EF4-FFF2-40B4-BE49-F238E27FC236}">
              <a16:creationId xmlns:a16="http://schemas.microsoft.com/office/drawing/2014/main" id="{7FA39664-50A5-42C5-A938-FB89385FAE17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35</xdr:row>
      <xdr:rowOff>0</xdr:rowOff>
    </xdr:from>
    <xdr:ext cx="184731" cy="274009"/>
    <xdr:sp macro="" textlink="">
      <xdr:nvSpPr>
        <xdr:cNvPr id="64" name="TextBox 1">
          <a:extLst>
            <a:ext uri="{FF2B5EF4-FFF2-40B4-BE49-F238E27FC236}">
              <a16:creationId xmlns:a16="http://schemas.microsoft.com/office/drawing/2014/main" id="{83D32690-B966-4B8B-B968-8F2E1E0E6235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35</xdr:row>
      <xdr:rowOff>0</xdr:rowOff>
    </xdr:from>
    <xdr:ext cx="184731" cy="274009"/>
    <xdr:sp macro="" textlink="">
      <xdr:nvSpPr>
        <xdr:cNvPr id="65" name="TextBox 1">
          <a:extLst>
            <a:ext uri="{FF2B5EF4-FFF2-40B4-BE49-F238E27FC236}">
              <a16:creationId xmlns:a16="http://schemas.microsoft.com/office/drawing/2014/main" id="{333CCCCD-1230-4F4B-8E5A-FA774631E9CE}"/>
            </a:ext>
          </a:extLst>
        </xdr:cNvPr>
        <xdr:cNvSpPr txBox="1"/>
      </xdr:nvSpPr>
      <xdr:spPr>
        <a:xfrm>
          <a:off x="11680018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66" name="TextBox 1">
          <a:extLst>
            <a:ext uri="{FF2B5EF4-FFF2-40B4-BE49-F238E27FC236}">
              <a16:creationId xmlns:a16="http://schemas.microsoft.com/office/drawing/2014/main" id="{5957DC7E-C2CE-4113-BA67-3F087F575225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67" name="TextBox 1">
          <a:extLst>
            <a:ext uri="{FF2B5EF4-FFF2-40B4-BE49-F238E27FC236}">
              <a16:creationId xmlns:a16="http://schemas.microsoft.com/office/drawing/2014/main" id="{286F6301-1316-4E28-9A63-3D997F5AAF27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68" name="TextBox 1">
          <a:extLst>
            <a:ext uri="{FF2B5EF4-FFF2-40B4-BE49-F238E27FC236}">
              <a16:creationId xmlns:a16="http://schemas.microsoft.com/office/drawing/2014/main" id="{827DD6BD-53B4-4E6B-AAE0-069F2335E783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69" name="TextBox 1">
          <a:extLst>
            <a:ext uri="{FF2B5EF4-FFF2-40B4-BE49-F238E27FC236}">
              <a16:creationId xmlns:a16="http://schemas.microsoft.com/office/drawing/2014/main" id="{D4441313-AE97-43E2-9072-5491F4F5E30D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70" name="TextBox 1">
          <a:extLst>
            <a:ext uri="{FF2B5EF4-FFF2-40B4-BE49-F238E27FC236}">
              <a16:creationId xmlns:a16="http://schemas.microsoft.com/office/drawing/2014/main" id="{BF9DB7DA-417E-463E-AC9C-AF7EEA6EF19D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37</xdr:row>
      <xdr:rowOff>0</xdr:rowOff>
    </xdr:from>
    <xdr:ext cx="184731" cy="274009"/>
    <xdr:sp macro="" textlink="">
      <xdr:nvSpPr>
        <xdr:cNvPr id="71" name="TextBox 1">
          <a:extLst>
            <a:ext uri="{FF2B5EF4-FFF2-40B4-BE49-F238E27FC236}">
              <a16:creationId xmlns:a16="http://schemas.microsoft.com/office/drawing/2014/main" id="{9CD58394-1E08-4037-BCB4-310FAC13A9C8}"/>
            </a:ext>
          </a:extLst>
        </xdr:cNvPr>
        <xdr:cNvSpPr txBox="1"/>
      </xdr:nvSpPr>
      <xdr:spPr>
        <a:xfrm>
          <a:off x="11680018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2" name="TextBox 1">
          <a:extLst>
            <a:ext uri="{FF2B5EF4-FFF2-40B4-BE49-F238E27FC236}">
              <a16:creationId xmlns:a16="http://schemas.microsoft.com/office/drawing/2014/main" id="{57BDBC70-DA4F-4E26-A773-8D8FC1B99B67}"/>
            </a:ext>
          </a:extLst>
        </xdr:cNvPr>
        <xdr:cNvSpPr txBox="1"/>
      </xdr:nvSpPr>
      <xdr:spPr>
        <a:xfrm>
          <a:off x="11680018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3" name="TextBox 1">
          <a:extLst>
            <a:ext uri="{FF2B5EF4-FFF2-40B4-BE49-F238E27FC236}">
              <a16:creationId xmlns:a16="http://schemas.microsoft.com/office/drawing/2014/main" id="{7F014697-D9A3-47C0-8CF3-3069F36E06AD}"/>
            </a:ext>
          </a:extLst>
        </xdr:cNvPr>
        <xdr:cNvSpPr txBox="1"/>
      </xdr:nvSpPr>
      <xdr:spPr>
        <a:xfrm>
          <a:off x="11680018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4" name="TextBox 1">
          <a:extLst>
            <a:ext uri="{FF2B5EF4-FFF2-40B4-BE49-F238E27FC236}">
              <a16:creationId xmlns:a16="http://schemas.microsoft.com/office/drawing/2014/main" id="{401907AD-4476-4603-BF9E-F10D96970666}"/>
            </a:ext>
          </a:extLst>
        </xdr:cNvPr>
        <xdr:cNvSpPr txBox="1"/>
      </xdr:nvSpPr>
      <xdr:spPr>
        <a:xfrm>
          <a:off x="11680018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5" name="TextBox 1">
          <a:extLst>
            <a:ext uri="{FF2B5EF4-FFF2-40B4-BE49-F238E27FC236}">
              <a16:creationId xmlns:a16="http://schemas.microsoft.com/office/drawing/2014/main" id="{13C53331-28E8-4291-80B1-681840983CD6}"/>
            </a:ext>
          </a:extLst>
        </xdr:cNvPr>
        <xdr:cNvSpPr txBox="1"/>
      </xdr:nvSpPr>
      <xdr:spPr>
        <a:xfrm>
          <a:off x="11680018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6" name="TextBox 1">
          <a:extLst>
            <a:ext uri="{FF2B5EF4-FFF2-40B4-BE49-F238E27FC236}">
              <a16:creationId xmlns:a16="http://schemas.microsoft.com/office/drawing/2014/main" id="{50633876-A5FE-4A93-BD30-1904C0B1974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7" name="TextBox 1">
          <a:extLst>
            <a:ext uri="{FF2B5EF4-FFF2-40B4-BE49-F238E27FC236}">
              <a16:creationId xmlns:a16="http://schemas.microsoft.com/office/drawing/2014/main" id="{B7EA6123-640E-4EC1-B07A-2DE54E0BB2A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8" name="TextBox 1">
          <a:extLst>
            <a:ext uri="{FF2B5EF4-FFF2-40B4-BE49-F238E27FC236}">
              <a16:creationId xmlns:a16="http://schemas.microsoft.com/office/drawing/2014/main" id="{54083F34-E339-4AA6-876D-A9F726F532F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79" name="TextBox 1">
          <a:extLst>
            <a:ext uri="{FF2B5EF4-FFF2-40B4-BE49-F238E27FC236}">
              <a16:creationId xmlns:a16="http://schemas.microsoft.com/office/drawing/2014/main" id="{D1530543-BBB1-49AD-B2A9-BD130BD2DEF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80" name="TextBox 1">
          <a:extLst>
            <a:ext uri="{FF2B5EF4-FFF2-40B4-BE49-F238E27FC236}">
              <a16:creationId xmlns:a16="http://schemas.microsoft.com/office/drawing/2014/main" id="{D24A6B0C-F4D0-4A97-BB29-93D26ADA31C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38</xdr:row>
      <xdr:rowOff>0</xdr:rowOff>
    </xdr:from>
    <xdr:ext cx="184731" cy="274009"/>
    <xdr:sp macro="" textlink="">
      <xdr:nvSpPr>
        <xdr:cNvPr id="81" name="TextBox 1">
          <a:extLst>
            <a:ext uri="{FF2B5EF4-FFF2-40B4-BE49-F238E27FC236}">
              <a16:creationId xmlns:a16="http://schemas.microsoft.com/office/drawing/2014/main" id="{87BDC6F9-E373-4C7F-9845-CF56F2907F1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2" name="TextBox 1">
          <a:extLst>
            <a:ext uri="{FF2B5EF4-FFF2-40B4-BE49-F238E27FC236}">
              <a16:creationId xmlns:a16="http://schemas.microsoft.com/office/drawing/2014/main" id="{8635DBA4-B4FF-49BB-B685-CDD106D4FAC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id="{F7EBDC7B-FA06-469D-A72B-736553DF918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4" name="TextBox 1">
          <a:extLst>
            <a:ext uri="{FF2B5EF4-FFF2-40B4-BE49-F238E27FC236}">
              <a16:creationId xmlns:a16="http://schemas.microsoft.com/office/drawing/2014/main" id="{5250E677-E9D7-4B43-8394-4078A1A6745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5" name="TextBox 1">
          <a:extLst>
            <a:ext uri="{FF2B5EF4-FFF2-40B4-BE49-F238E27FC236}">
              <a16:creationId xmlns:a16="http://schemas.microsoft.com/office/drawing/2014/main" id="{3E803E08-5E7B-43C1-8B3B-BF93F19B35E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6" name="TextBox 1">
          <a:extLst>
            <a:ext uri="{FF2B5EF4-FFF2-40B4-BE49-F238E27FC236}">
              <a16:creationId xmlns:a16="http://schemas.microsoft.com/office/drawing/2014/main" id="{1B07CE75-0041-4998-B3A7-B0863CB308D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7" name="TextBox 1">
          <a:extLst>
            <a:ext uri="{FF2B5EF4-FFF2-40B4-BE49-F238E27FC236}">
              <a16:creationId xmlns:a16="http://schemas.microsoft.com/office/drawing/2014/main" id="{B3537443-6060-4673-8727-7D2B76FD177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8" name="TextBox 1">
          <a:extLst>
            <a:ext uri="{FF2B5EF4-FFF2-40B4-BE49-F238E27FC236}">
              <a16:creationId xmlns:a16="http://schemas.microsoft.com/office/drawing/2014/main" id="{B8EC5113-7584-4A44-829B-2562B307151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89" name="TextBox 1">
          <a:extLst>
            <a:ext uri="{FF2B5EF4-FFF2-40B4-BE49-F238E27FC236}">
              <a16:creationId xmlns:a16="http://schemas.microsoft.com/office/drawing/2014/main" id="{01022836-0FF8-4C2C-81AC-3B35F7EBC71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90" name="TextBox 1">
          <a:extLst>
            <a:ext uri="{FF2B5EF4-FFF2-40B4-BE49-F238E27FC236}">
              <a16:creationId xmlns:a16="http://schemas.microsoft.com/office/drawing/2014/main" id="{DBD3CA56-A130-4D05-9CD6-F42B3FCF740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39</xdr:row>
      <xdr:rowOff>0</xdr:rowOff>
    </xdr:from>
    <xdr:ext cx="184731" cy="274009"/>
    <xdr:sp macro="" textlink="">
      <xdr:nvSpPr>
        <xdr:cNvPr id="91" name="TextBox 1">
          <a:extLst>
            <a:ext uri="{FF2B5EF4-FFF2-40B4-BE49-F238E27FC236}">
              <a16:creationId xmlns:a16="http://schemas.microsoft.com/office/drawing/2014/main" id="{F599D2F1-E167-4D44-8B4E-F38F3FF5068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2" name="TextBox 1">
          <a:extLst>
            <a:ext uri="{FF2B5EF4-FFF2-40B4-BE49-F238E27FC236}">
              <a16:creationId xmlns:a16="http://schemas.microsoft.com/office/drawing/2014/main" id="{AD16501A-6F17-4CB9-ABFF-2C1698DA4D9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3" name="TextBox 1">
          <a:extLst>
            <a:ext uri="{FF2B5EF4-FFF2-40B4-BE49-F238E27FC236}">
              <a16:creationId xmlns:a16="http://schemas.microsoft.com/office/drawing/2014/main" id="{EC539919-93BD-44AA-B849-E9394981099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4" name="TextBox 1">
          <a:extLst>
            <a:ext uri="{FF2B5EF4-FFF2-40B4-BE49-F238E27FC236}">
              <a16:creationId xmlns:a16="http://schemas.microsoft.com/office/drawing/2014/main" id="{0FBC2A6B-F2B8-4606-BFCF-C218AB020A3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5" name="TextBox 1">
          <a:extLst>
            <a:ext uri="{FF2B5EF4-FFF2-40B4-BE49-F238E27FC236}">
              <a16:creationId xmlns:a16="http://schemas.microsoft.com/office/drawing/2014/main" id="{1FB6E4B9-9DDE-4BA9-AC49-80CD24A31DF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6" name="TextBox 1">
          <a:extLst>
            <a:ext uri="{FF2B5EF4-FFF2-40B4-BE49-F238E27FC236}">
              <a16:creationId xmlns:a16="http://schemas.microsoft.com/office/drawing/2014/main" id="{326DBC37-88A2-46E5-87F4-2702CEB3B34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id="{250E202C-A6AE-40F0-8125-747257E53F9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8" name="TextBox 1">
          <a:extLst>
            <a:ext uri="{FF2B5EF4-FFF2-40B4-BE49-F238E27FC236}">
              <a16:creationId xmlns:a16="http://schemas.microsoft.com/office/drawing/2014/main" id="{A6B8CDEF-1F08-4774-8533-593687184CC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id="{BEF312FD-E53B-4BD0-8993-E5E643C12AAD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0" name="TextBox 1">
          <a:extLst>
            <a:ext uri="{FF2B5EF4-FFF2-40B4-BE49-F238E27FC236}">
              <a16:creationId xmlns:a16="http://schemas.microsoft.com/office/drawing/2014/main" id="{B361C5A0-2E3F-4B48-90A2-8CD2BF71AB7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1" name="TextBox 1">
          <a:extLst>
            <a:ext uri="{FF2B5EF4-FFF2-40B4-BE49-F238E27FC236}">
              <a16:creationId xmlns:a16="http://schemas.microsoft.com/office/drawing/2014/main" id="{76A6AEDC-766A-4833-BDC7-D69A1744EC1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2" name="TextBox 1">
          <a:extLst>
            <a:ext uri="{FF2B5EF4-FFF2-40B4-BE49-F238E27FC236}">
              <a16:creationId xmlns:a16="http://schemas.microsoft.com/office/drawing/2014/main" id="{3FC30870-58D1-4AE0-BA9A-45476ACACDE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3" name="TextBox 1">
          <a:extLst>
            <a:ext uri="{FF2B5EF4-FFF2-40B4-BE49-F238E27FC236}">
              <a16:creationId xmlns:a16="http://schemas.microsoft.com/office/drawing/2014/main" id="{3A58C885-D911-4706-B02B-EF758F04DBF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4" name="TextBox 1">
          <a:extLst>
            <a:ext uri="{FF2B5EF4-FFF2-40B4-BE49-F238E27FC236}">
              <a16:creationId xmlns:a16="http://schemas.microsoft.com/office/drawing/2014/main" id="{0DF22524-545F-4C3F-B12F-FD028828DC9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5" name="TextBox 1">
          <a:extLst>
            <a:ext uri="{FF2B5EF4-FFF2-40B4-BE49-F238E27FC236}">
              <a16:creationId xmlns:a16="http://schemas.microsoft.com/office/drawing/2014/main" id="{C400EB45-D7AB-48E2-AAA9-DA32160EEC8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6" name="TextBox 1">
          <a:extLst>
            <a:ext uri="{FF2B5EF4-FFF2-40B4-BE49-F238E27FC236}">
              <a16:creationId xmlns:a16="http://schemas.microsoft.com/office/drawing/2014/main" id="{9DF7327F-3292-4BDC-9D1C-77BBA293C38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40</xdr:row>
      <xdr:rowOff>0</xdr:rowOff>
    </xdr:from>
    <xdr:ext cx="184731" cy="274009"/>
    <xdr:sp macro="" textlink="">
      <xdr:nvSpPr>
        <xdr:cNvPr id="107" name="TextBox 1">
          <a:extLst>
            <a:ext uri="{FF2B5EF4-FFF2-40B4-BE49-F238E27FC236}">
              <a16:creationId xmlns:a16="http://schemas.microsoft.com/office/drawing/2014/main" id="{28A32A94-010D-40FA-8A06-41EF12CCE19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08" name="TextBox 1">
          <a:extLst>
            <a:ext uri="{FF2B5EF4-FFF2-40B4-BE49-F238E27FC236}">
              <a16:creationId xmlns:a16="http://schemas.microsoft.com/office/drawing/2014/main" id="{D8704017-C6EA-4E61-A7CC-1B33737981A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09" name="TextBox 1">
          <a:extLst>
            <a:ext uri="{FF2B5EF4-FFF2-40B4-BE49-F238E27FC236}">
              <a16:creationId xmlns:a16="http://schemas.microsoft.com/office/drawing/2014/main" id="{E1694D03-0397-41CD-ABB2-8FD63DCF2A9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0" name="TextBox 1">
          <a:extLst>
            <a:ext uri="{FF2B5EF4-FFF2-40B4-BE49-F238E27FC236}">
              <a16:creationId xmlns:a16="http://schemas.microsoft.com/office/drawing/2014/main" id="{7A7C9101-3B2B-4420-BE19-4E489A9D70BD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1" name="TextBox 1">
          <a:extLst>
            <a:ext uri="{FF2B5EF4-FFF2-40B4-BE49-F238E27FC236}">
              <a16:creationId xmlns:a16="http://schemas.microsoft.com/office/drawing/2014/main" id="{C312ABF1-7CD2-4999-AAEC-9C4CCFF93DB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2" name="TextBox 1">
          <a:extLst>
            <a:ext uri="{FF2B5EF4-FFF2-40B4-BE49-F238E27FC236}">
              <a16:creationId xmlns:a16="http://schemas.microsoft.com/office/drawing/2014/main" id="{58981CF1-BC77-4C19-BFDA-39EBC8EC4FB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3" name="TextBox 1">
          <a:extLst>
            <a:ext uri="{FF2B5EF4-FFF2-40B4-BE49-F238E27FC236}">
              <a16:creationId xmlns:a16="http://schemas.microsoft.com/office/drawing/2014/main" id="{4BBE77CE-B45F-476B-94F0-913071B5E22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4" name="TextBox 1">
          <a:extLst>
            <a:ext uri="{FF2B5EF4-FFF2-40B4-BE49-F238E27FC236}">
              <a16:creationId xmlns:a16="http://schemas.microsoft.com/office/drawing/2014/main" id="{16C7A532-7E45-4EB0-8B12-8F189E5E381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5" name="TextBox 1">
          <a:extLst>
            <a:ext uri="{FF2B5EF4-FFF2-40B4-BE49-F238E27FC236}">
              <a16:creationId xmlns:a16="http://schemas.microsoft.com/office/drawing/2014/main" id="{5579E87E-1858-4443-AA16-3915A541278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6" name="TextBox 1">
          <a:extLst>
            <a:ext uri="{FF2B5EF4-FFF2-40B4-BE49-F238E27FC236}">
              <a16:creationId xmlns:a16="http://schemas.microsoft.com/office/drawing/2014/main" id="{D650078D-AC22-4F67-A736-06511FD07D3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7" name="TextBox 1">
          <a:extLst>
            <a:ext uri="{FF2B5EF4-FFF2-40B4-BE49-F238E27FC236}">
              <a16:creationId xmlns:a16="http://schemas.microsoft.com/office/drawing/2014/main" id="{FC18158C-70D9-4B08-9748-7FA147F7092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8" name="TextBox 1">
          <a:extLst>
            <a:ext uri="{FF2B5EF4-FFF2-40B4-BE49-F238E27FC236}">
              <a16:creationId xmlns:a16="http://schemas.microsoft.com/office/drawing/2014/main" id="{E88B565C-C9C6-4FE1-B3D0-185642D08C8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19" name="TextBox 1">
          <a:extLst>
            <a:ext uri="{FF2B5EF4-FFF2-40B4-BE49-F238E27FC236}">
              <a16:creationId xmlns:a16="http://schemas.microsoft.com/office/drawing/2014/main" id="{6D64F93C-C17D-4F82-B0E7-528EC9A084E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20" name="TextBox 1">
          <a:extLst>
            <a:ext uri="{FF2B5EF4-FFF2-40B4-BE49-F238E27FC236}">
              <a16:creationId xmlns:a16="http://schemas.microsoft.com/office/drawing/2014/main" id="{B80295AE-B492-4687-B209-9264278EE23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21" name="TextBox 1">
          <a:extLst>
            <a:ext uri="{FF2B5EF4-FFF2-40B4-BE49-F238E27FC236}">
              <a16:creationId xmlns:a16="http://schemas.microsoft.com/office/drawing/2014/main" id="{50DED99C-EBE0-4384-86F3-60ECAB56354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22" name="TextBox 1">
          <a:extLst>
            <a:ext uri="{FF2B5EF4-FFF2-40B4-BE49-F238E27FC236}">
              <a16:creationId xmlns:a16="http://schemas.microsoft.com/office/drawing/2014/main" id="{ADE89064-D133-4067-9E12-F070EE21BFE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41</xdr:row>
      <xdr:rowOff>0</xdr:rowOff>
    </xdr:from>
    <xdr:ext cx="184731" cy="274009"/>
    <xdr:sp macro="" textlink="">
      <xdr:nvSpPr>
        <xdr:cNvPr id="123" name="TextBox 1">
          <a:extLst>
            <a:ext uri="{FF2B5EF4-FFF2-40B4-BE49-F238E27FC236}">
              <a16:creationId xmlns:a16="http://schemas.microsoft.com/office/drawing/2014/main" id="{B3AE9215-FA3C-4ED3-AF67-7DD3EA8506D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4" name="TextBox 1">
          <a:extLst>
            <a:ext uri="{FF2B5EF4-FFF2-40B4-BE49-F238E27FC236}">
              <a16:creationId xmlns:a16="http://schemas.microsoft.com/office/drawing/2014/main" id="{7E0ECD7B-B2ED-43AE-BF4E-BDBF7E3D2EA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5" name="TextBox 1">
          <a:extLst>
            <a:ext uri="{FF2B5EF4-FFF2-40B4-BE49-F238E27FC236}">
              <a16:creationId xmlns:a16="http://schemas.microsoft.com/office/drawing/2014/main" id="{1A8E1556-79E9-4033-92F3-A2DFD224ED8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6" name="TextBox 1">
          <a:extLst>
            <a:ext uri="{FF2B5EF4-FFF2-40B4-BE49-F238E27FC236}">
              <a16:creationId xmlns:a16="http://schemas.microsoft.com/office/drawing/2014/main" id="{661648B5-A625-4652-8053-00211960D08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7" name="TextBox 1">
          <a:extLst>
            <a:ext uri="{FF2B5EF4-FFF2-40B4-BE49-F238E27FC236}">
              <a16:creationId xmlns:a16="http://schemas.microsoft.com/office/drawing/2014/main" id="{E303A804-3898-4C53-B1C6-0DE170E36DA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8" name="TextBox 1">
          <a:extLst>
            <a:ext uri="{FF2B5EF4-FFF2-40B4-BE49-F238E27FC236}">
              <a16:creationId xmlns:a16="http://schemas.microsoft.com/office/drawing/2014/main" id="{27DF4A77-177D-4B38-BF63-38F599B8B0A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29" name="TextBox 1">
          <a:extLst>
            <a:ext uri="{FF2B5EF4-FFF2-40B4-BE49-F238E27FC236}">
              <a16:creationId xmlns:a16="http://schemas.microsoft.com/office/drawing/2014/main" id="{A365B20C-22AF-4279-AF1D-3A06612DBC04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0" name="TextBox 1">
          <a:extLst>
            <a:ext uri="{FF2B5EF4-FFF2-40B4-BE49-F238E27FC236}">
              <a16:creationId xmlns:a16="http://schemas.microsoft.com/office/drawing/2014/main" id="{00EF266E-FCE1-4B5F-B3A1-FCFA8A8B4EE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1" name="TextBox 1">
          <a:extLst>
            <a:ext uri="{FF2B5EF4-FFF2-40B4-BE49-F238E27FC236}">
              <a16:creationId xmlns:a16="http://schemas.microsoft.com/office/drawing/2014/main" id="{33ECAA8E-9815-429B-83B5-2A3719A292F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2" name="TextBox 1">
          <a:extLst>
            <a:ext uri="{FF2B5EF4-FFF2-40B4-BE49-F238E27FC236}">
              <a16:creationId xmlns:a16="http://schemas.microsoft.com/office/drawing/2014/main" id="{1BEBF911-2D21-4D16-9F59-BFC556FBC8E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3" name="TextBox 1">
          <a:extLst>
            <a:ext uri="{FF2B5EF4-FFF2-40B4-BE49-F238E27FC236}">
              <a16:creationId xmlns:a16="http://schemas.microsoft.com/office/drawing/2014/main" id="{6A499BDD-48ED-436A-924E-0210A28A693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4" name="TextBox 1">
          <a:extLst>
            <a:ext uri="{FF2B5EF4-FFF2-40B4-BE49-F238E27FC236}">
              <a16:creationId xmlns:a16="http://schemas.microsoft.com/office/drawing/2014/main" id="{DD9CA74A-16B4-48F8-80B4-34DB253931C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5" name="TextBox 1">
          <a:extLst>
            <a:ext uri="{FF2B5EF4-FFF2-40B4-BE49-F238E27FC236}">
              <a16:creationId xmlns:a16="http://schemas.microsoft.com/office/drawing/2014/main" id="{01E0BD43-7113-4D9E-B5B9-42E9847992A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6" name="TextBox 1">
          <a:extLst>
            <a:ext uri="{FF2B5EF4-FFF2-40B4-BE49-F238E27FC236}">
              <a16:creationId xmlns:a16="http://schemas.microsoft.com/office/drawing/2014/main" id="{4D065541-5B54-42E1-B89D-F44EC0208BA8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7" name="TextBox 1">
          <a:extLst>
            <a:ext uri="{FF2B5EF4-FFF2-40B4-BE49-F238E27FC236}">
              <a16:creationId xmlns:a16="http://schemas.microsoft.com/office/drawing/2014/main" id="{C7988A03-1DBC-43E3-A9E3-1AA733A4AA0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8" name="TextBox 1">
          <a:extLst>
            <a:ext uri="{FF2B5EF4-FFF2-40B4-BE49-F238E27FC236}">
              <a16:creationId xmlns:a16="http://schemas.microsoft.com/office/drawing/2014/main" id="{548067D1-7548-411C-AEC0-F748ABDD7CD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42</xdr:row>
      <xdr:rowOff>0</xdr:rowOff>
    </xdr:from>
    <xdr:ext cx="184731" cy="274009"/>
    <xdr:sp macro="" textlink="">
      <xdr:nvSpPr>
        <xdr:cNvPr id="139" name="TextBox 1">
          <a:extLst>
            <a:ext uri="{FF2B5EF4-FFF2-40B4-BE49-F238E27FC236}">
              <a16:creationId xmlns:a16="http://schemas.microsoft.com/office/drawing/2014/main" id="{3C74FE7E-8AC2-43C6-AE91-D1865A55D86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0" name="TextBox 1">
          <a:extLst>
            <a:ext uri="{FF2B5EF4-FFF2-40B4-BE49-F238E27FC236}">
              <a16:creationId xmlns:a16="http://schemas.microsoft.com/office/drawing/2014/main" id="{D732DF8C-35A9-4045-AC11-2057BE23509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1" name="TextBox 1">
          <a:extLst>
            <a:ext uri="{FF2B5EF4-FFF2-40B4-BE49-F238E27FC236}">
              <a16:creationId xmlns:a16="http://schemas.microsoft.com/office/drawing/2014/main" id="{596F8534-6493-436F-86FB-792271EAB16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2" name="TextBox 1">
          <a:extLst>
            <a:ext uri="{FF2B5EF4-FFF2-40B4-BE49-F238E27FC236}">
              <a16:creationId xmlns:a16="http://schemas.microsoft.com/office/drawing/2014/main" id="{96187035-10C0-4688-A28D-488BCECD151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3" name="TextBox 1">
          <a:extLst>
            <a:ext uri="{FF2B5EF4-FFF2-40B4-BE49-F238E27FC236}">
              <a16:creationId xmlns:a16="http://schemas.microsoft.com/office/drawing/2014/main" id="{4DD74365-14D5-4B41-9B99-797E23A2EC5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4" name="TextBox 1">
          <a:extLst>
            <a:ext uri="{FF2B5EF4-FFF2-40B4-BE49-F238E27FC236}">
              <a16:creationId xmlns:a16="http://schemas.microsoft.com/office/drawing/2014/main" id="{D01FAB5B-EEA7-4403-B964-8CE2C4BA0D9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5" name="TextBox 1">
          <a:extLst>
            <a:ext uri="{FF2B5EF4-FFF2-40B4-BE49-F238E27FC236}">
              <a16:creationId xmlns:a16="http://schemas.microsoft.com/office/drawing/2014/main" id="{12DA4FBB-5FBE-4CDD-8C88-14D52974C34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6" name="TextBox 1">
          <a:extLst>
            <a:ext uri="{FF2B5EF4-FFF2-40B4-BE49-F238E27FC236}">
              <a16:creationId xmlns:a16="http://schemas.microsoft.com/office/drawing/2014/main" id="{45D398C3-7D5B-47D0-8A6C-06D7B47EFEF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7" name="TextBox 1">
          <a:extLst>
            <a:ext uri="{FF2B5EF4-FFF2-40B4-BE49-F238E27FC236}">
              <a16:creationId xmlns:a16="http://schemas.microsoft.com/office/drawing/2014/main" id="{359DBF07-5A2E-4D01-9993-DC20C3DE3A1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8" name="TextBox 1">
          <a:extLst>
            <a:ext uri="{FF2B5EF4-FFF2-40B4-BE49-F238E27FC236}">
              <a16:creationId xmlns:a16="http://schemas.microsoft.com/office/drawing/2014/main" id="{9D671310-E727-4B55-AB05-D3C925642A7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49" name="TextBox 1">
          <a:extLst>
            <a:ext uri="{FF2B5EF4-FFF2-40B4-BE49-F238E27FC236}">
              <a16:creationId xmlns:a16="http://schemas.microsoft.com/office/drawing/2014/main" id="{0529B4E6-08C9-4C82-9300-E7EE88AB6EC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0" name="TextBox 1">
          <a:extLst>
            <a:ext uri="{FF2B5EF4-FFF2-40B4-BE49-F238E27FC236}">
              <a16:creationId xmlns:a16="http://schemas.microsoft.com/office/drawing/2014/main" id="{92A47D49-9FFE-4E2F-88F6-7DD61B02646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1" name="TextBox 1">
          <a:extLst>
            <a:ext uri="{FF2B5EF4-FFF2-40B4-BE49-F238E27FC236}">
              <a16:creationId xmlns:a16="http://schemas.microsoft.com/office/drawing/2014/main" id="{8855E85B-FFA1-4A4E-B860-E434B387799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2" name="TextBox 1">
          <a:extLst>
            <a:ext uri="{FF2B5EF4-FFF2-40B4-BE49-F238E27FC236}">
              <a16:creationId xmlns:a16="http://schemas.microsoft.com/office/drawing/2014/main" id="{448A40D7-DD98-420E-898C-9B659A67562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3" name="TextBox 1">
          <a:extLst>
            <a:ext uri="{FF2B5EF4-FFF2-40B4-BE49-F238E27FC236}">
              <a16:creationId xmlns:a16="http://schemas.microsoft.com/office/drawing/2014/main" id="{03DF0469-1B28-4953-8D9A-46F45EA64DF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4" name="TextBox 1">
          <a:extLst>
            <a:ext uri="{FF2B5EF4-FFF2-40B4-BE49-F238E27FC236}">
              <a16:creationId xmlns:a16="http://schemas.microsoft.com/office/drawing/2014/main" id="{C0FFDC63-157B-4B33-8792-986ED6878DD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43</xdr:row>
      <xdr:rowOff>0</xdr:rowOff>
    </xdr:from>
    <xdr:ext cx="184731" cy="274009"/>
    <xdr:sp macro="" textlink="">
      <xdr:nvSpPr>
        <xdr:cNvPr id="155" name="TextBox 1">
          <a:extLst>
            <a:ext uri="{FF2B5EF4-FFF2-40B4-BE49-F238E27FC236}">
              <a16:creationId xmlns:a16="http://schemas.microsoft.com/office/drawing/2014/main" id="{4796CC2C-E61D-402D-8879-571DB20C40B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56" name="TextBox 1">
          <a:extLst>
            <a:ext uri="{FF2B5EF4-FFF2-40B4-BE49-F238E27FC236}">
              <a16:creationId xmlns:a16="http://schemas.microsoft.com/office/drawing/2014/main" id="{49FDCC7B-E237-4CFC-BA58-3BEF56C4769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57" name="TextBox 1">
          <a:extLst>
            <a:ext uri="{FF2B5EF4-FFF2-40B4-BE49-F238E27FC236}">
              <a16:creationId xmlns:a16="http://schemas.microsoft.com/office/drawing/2014/main" id="{EEF1B9D0-11C4-4E25-9388-5D0C3C57D15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58" name="TextBox 1">
          <a:extLst>
            <a:ext uri="{FF2B5EF4-FFF2-40B4-BE49-F238E27FC236}">
              <a16:creationId xmlns:a16="http://schemas.microsoft.com/office/drawing/2014/main" id="{FF587C05-6C72-4E06-AB5A-5FBF4247BF2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59" name="TextBox 1">
          <a:extLst>
            <a:ext uri="{FF2B5EF4-FFF2-40B4-BE49-F238E27FC236}">
              <a16:creationId xmlns:a16="http://schemas.microsoft.com/office/drawing/2014/main" id="{651793D4-BB8F-49C3-B5F7-F5584927FA7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0" name="TextBox 1">
          <a:extLst>
            <a:ext uri="{FF2B5EF4-FFF2-40B4-BE49-F238E27FC236}">
              <a16:creationId xmlns:a16="http://schemas.microsoft.com/office/drawing/2014/main" id="{E8A862C3-1478-4020-9F07-AC89730B4C9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1" name="TextBox 1">
          <a:extLst>
            <a:ext uri="{FF2B5EF4-FFF2-40B4-BE49-F238E27FC236}">
              <a16:creationId xmlns:a16="http://schemas.microsoft.com/office/drawing/2014/main" id="{9AA7E862-63A3-4CED-AE8B-C10760B6E10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2" name="TextBox 1">
          <a:extLst>
            <a:ext uri="{FF2B5EF4-FFF2-40B4-BE49-F238E27FC236}">
              <a16:creationId xmlns:a16="http://schemas.microsoft.com/office/drawing/2014/main" id="{7A8F420D-7B35-480B-A4F1-AF1BE7D0491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3" name="TextBox 1">
          <a:extLst>
            <a:ext uri="{FF2B5EF4-FFF2-40B4-BE49-F238E27FC236}">
              <a16:creationId xmlns:a16="http://schemas.microsoft.com/office/drawing/2014/main" id="{AA0572D5-E682-4916-8941-2C37FCE379E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4" name="TextBox 1">
          <a:extLst>
            <a:ext uri="{FF2B5EF4-FFF2-40B4-BE49-F238E27FC236}">
              <a16:creationId xmlns:a16="http://schemas.microsoft.com/office/drawing/2014/main" id="{AA5BA1C4-41E9-433B-B78F-E7B2C670061D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5" name="TextBox 1">
          <a:extLst>
            <a:ext uri="{FF2B5EF4-FFF2-40B4-BE49-F238E27FC236}">
              <a16:creationId xmlns:a16="http://schemas.microsoft.com/office/drawing/2014/main" id="{26321697-76A9-44F8-B4E0-45D36BC77BA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6" name="TextBox 1">
          <a:extLst>
            <a:ext uri="{FF2B5EF4-FFF2-40B4-BE49-F238E27FC236}">
              <a16:creationId xmlns:a16="http://schemas.microsoft.com/office/drawing/2014/main" id="{0D0C314E-6CD6-4CB7-9E98-BEEDF84E4B8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7" name="TextBox 1">
          <a:extLst>
            <a:ext uri="{FF2B5EF4-FFF2-40B4-BE49-F238E27FC236}">
              <a16:creationId xmlns:a16="http://schemas.microsoft.com/office/drawing/2014/main" id="{5DF31CA8-1E58-4FCA-9B49-E82A8D363F9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8" name="TextBox 1">
          <a:extLst>
            <a:ext uri="{FF2B5EF4-FFF2-40B4-BE49-F238E27FC236}">
              <a16:creationId xmlns:a16="http://schemas.microsoft.com/office/drawing/2014/main" id="{EC6ACF38-5C9D-4D82-9D5F-DE6B2A9A8C2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69" name="TextBox 1">
          <a:extLst>
            <a:ext uri="{FF2B5EF4-FFF2-40B4-BE49-F238E27FC236}">
              <a16:creationId xmlns:a16="http://schemas.microsoft.com/office/drawing/2014/main" id="{1F65A62B-D130-489C-95A1-11D9B191FD9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70" name="TextBox 1">
          <a:extLst>
            <a:ext uri="{FF2B5EF4-FFF2-40B4-BE49-F238E27FC236}">
              <a16:creationId xmlns:a16="http://schemas.microsoft.com/office/drawing/2014/main" id="{8E9ABA5E-8A4F-419C-97DD-05A297EBAFF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44</xdr:row>
      <xdr:rowOff>0</xdr:rowOff>
    </xdr:from>
    <xdr:ext cx="184731" cy="274009"/>
    <xdr:sp macro="" textlink="">
      <xdr:nvSpPr>
        <xdr:cNvPr id="171" name="TextBox 1">
          <a:extLst>
            <a:ext uri="{FF2B5EF4-FFF2-40B4-BE49-F238E27FC236}">
              <a16:creationId xmlns:a16="http://schemas.microsoft.com/office/drawing/2014/main" id="{5D0A70D9-B11F-4944-8CB3-CC2C683A4AC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2" name="TextBox 1">
          <a:extLst>
            <a:ext uri="{FF2B5EF4-FFF2-40B4-BE49-F238E27FC236}">
              <a16:creationId xmlns:a16="http://schemas.microsoft.com/office/drawing/2014/main" id="{59F0481C-38C3-459A-A3B2-E3B2F43D5B8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3" name="TextBox 1">
          <a:extLst>
            <a:ext uri="{FF2B5EF4-FFF2-40B4-BE49-F238E27FC236}">
              <a16:creationId xmlns:a16="http://schemas.microsoft.com/office/drawing/2014/main" id="{561CF5C7-F9BF-492E-AFE5-F6D01B9DF6B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4" name="TextBox 1">
          <a:extLst>
            <a:ext uri="{FF2B5EF4-FFF2-40B4-BE49-F238E27FC236}">
              <a16:creationId xmlns:a16="http://schemas.microsoft.com/office/drawing/2014/main" id="{DB0CD041-F743-4647-AD78-A26172D5A4A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5" name="TextBox 1">
          <a:extLst>
            <a:ext uri="{FF2B5EF4-FFF2-40B4-BE49-F238E27FC236}">
              <a16:creationId xmlns:a16="http://schemas.microsoft.com/office/drawing/2014/main" id="{BB348CC2-7E6E-4EE7-AF53-61C685A66FD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6" name="TextBox 1">
          <a:extLst>
            <a:ext uri="{FF2B5EF4-FFF2-40B4-BE49-F238E27FC236}">
              <a16:creationId xmlns:a16="http://schemas.microsoft.com/office/drawing/2014/main" id="{46591AFE-3FED-4B65-9170-0A999958CF8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7" name="TextBox 1">
          <a:extLst>
            <a:ext uri="{FF2B5EF4-FFF2-40B4-BE49-F238E27FC236}">
              <a16:creationId xmlns:a16="http://schemas.microsoft.com/office/drawing/2014/main" id="{2D932160-7DCA-4521-B813-E0DCCA36447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8" name="TextBox 1">
          <a:extLst>
            <a:ext uri="{FF2B5EF4-FFF2-40B4-BE49-F238E27FC236}">
              <a16:creationId xmlns:a16="http://schemas.microsoft.com/office/drawing/2014/main" id="{FBB932FF-0F63-4E0B-9AC7-4D5598E3419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79" name="TextBox 1">
          <a:extLst>
            <a:ext uri="{FF2B5EF4-FFF2-40B4-BE49-F238E27FC236}">
              <a16:creationId xmlns:a16="http://schemas.microsoft.com/office/drawing/2014/main" id="{3DB9C2D5-FE58-49BC-8228-EB9FAB7D778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0" name="TextBox 1">
          <a:extLst>
            <a:ext uri="{FF2B5EF4-FFF2-40B4-BE49-F238E27FC236}">
              <a16:creationId xmlns:a16="http://schemas.microsoft.com/office/drawing/2014/main" id="{8E83D822-ABE5-4EC6-B212-FE1E72230CC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1" name="TextBox 1">
          <a:extLst>
            <a:ext uri="{FF2B5EF4-FFF2-40B4-BE49-F238E27FC236}">
              <a16:creationId xmlns:a16="http://schemas.microsoft.com/office/drawing/2014/main" id="{5F2F8EE1-F009-4638-99AE-0FDD54514DD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2" name="TextBox 1">
          <a:extLst>
            <a:ext uri="{FF2B5EF4-FFF2-40B4-BE49-F238E27FC236}">
              <a16:creationId xmlns:a16="http://schemas.microsoft.com/office/drawing/2014/main" id="{E7464D5D-6C68-427A-8ED1-A4F03F18B57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3" name="TextBox 1">
          <a:extLst>
            <a:ext uri="{FF2B5EF4-FFF2-40B4-BE49-F238E27FC236}">
              <a16:creationId xmlns:a16="http://schemas.microsoft.com/office/drawing/2014/main" id="{9CA1FEA1-A18F-4EC6-AE5E-B663AA07CF6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4" name="TextBox 1">
          <a:extLst>
            <a:ext uri="{FF2B5EF4-FFF2-40B4-BE49-F238E27FC236}">
              <a16:creationId xmlns:a16="http://schemas.microsoft.com/office/drawing/2014/main" id="{8AC9B21B-3DDA-4D10-B1BD-78ADB92EE8D8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5" name="TextBox 1">
          <a:extLst>
            <a:ext uri="{FF2B5EF4-FFF2-40B4-BE49-F238E27FC236}">
              <a16:creationId xmlns:a16="http://schemas.microsoft.com/office/drawing/2014/main" id="{DB198949-2764-440B-875E-150467BACA5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6" name="TextBox 1">
          <a:extLst>
            <a:ext uri="{FF2B5EF4-FFF2-40B4-BE49-F238E27FC236}">
              <a16:creationId xmlns:a16="http://schemas.microsoft.com/office/drawing/2014/main" id="{09C56037-FC64-4A8E-9041-446B909BC126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45</xdr:row>
      <xdr:rowOff>0</xdr:rowOff>
    </xdr:from>
    <xdr:ext cx="184731" cy="274009"/>
    <xdr:sp macro="" textlink="">
      <xdr:nvSpPr>
        <xdr:cNvPr id="187" name="TextBox 1">
          <a:extLst>
            <a:ext uri="{FF2B5EF4-FFF2-40B4-BE49-F238E27FC236}">
              <a16:creationId xmlns:a16="http://schemas.microsoft.com/office/drawing/2014/main" id="{A4C7BF5E-CA64-4879-B5E1-D58BAED8CBD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88" name="TextBox 1">
          <a:extLst>
            <a:ext uri="{FF2B5EF4-FFF2-40B4-BE49-F238E27FC236}">
              <a16:creationId xmlns:a16="http://schemas.microsoft.com/office/drawing/2014/main" id="{B93F75BC-5826-45B1-92DD-4179AE936BD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89" name="TextBox 1">
          <a:extLst>
            <a:ext uri="{FF2B5EF4-FFF2-40B4-BE49-F238E27FC236}">
              <a16:creationId xmlns:a16="http://schemas.microsoft.com/office/drawing/2014/main" id="{71FA60AE-8743-4009-BDDC-2C048F31D1A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0" name="TextBox 1">
          <a:extLst>
            <a:ext uri="{FF2B5EF4-FFF2-40B4-BE49-F238E27FC236}">
              <a16:creationId xmlns:a16="http://schemas.microsoft.com/office/drawing/2014/main" id="{563FED60-DC7D-4AE9-ACB8-EA8A4858F79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1" name="TextBox 1">
          <a:extLst>
            <a:ext uri="{FF2B5EF4-FFF2-40B4-BE49-F238E27FC236}">
              <a16:creationId xmlns:a16="http://schemas.microsoft.com/office/drawing/2014/main" id="{7A3E9F5D-DDCA-4CC3-A572-4C97CA58BC1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2" name="TextBox 1">
          <a:extLst>
            <a:ext uri="{FF2B5EF4-FFF2-40B4-BE49-F238E27FC236}">
              <a16:creationId xmlns:a16="http://schemas.microsoft.com/office/drawing/2014/main" id="{F7B9111D-8A7B-4C67-AAD1-C393F30323D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3" name="TextBox 1">
          <a:extLst>
            <a:ext uri="{FF2B5EF4-FFF2-40B4-BE49-F238E27FC236}">
              <a16:creationId xmlns:a16="http://schemas.microsoft.com/office/drawing/2014/main" id="{793E1D76-6383-4BDA-9D1C-6D57F092D4A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4" name="TextBox 1">
          <a:extLst>
            <a:ext uri="{FF2B5EF4-FFF2-40B4-BE49-F238E27FC236}">
              <a16:creationId xmlns:a16="http://schemas.microsoft.com/office/drawing/2014/main" id="{5223F207-6E7D-4A98-A3FF-52DF5434AA0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5" name="TextBox 1">
          <a:extLst>
            <a:ext uri="{FF2B5EF4-FFF2-40B4-BE49-F238E27FC236}">
              <a16:creationId xmlns:a16="http://schemas.microsoft.com/office/drawing/2014/main" id="{78C652F0-95C8-4924-9AFB-5953BEB3E73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6" name="TextBox 1">
          <a:extLst>
            <a:ext uri="{FF2B5EF4-FFF2-40B4-BE49-F238E27FC236}">
              <a16:creationId xmlns:a16="http://schemas.microsoft.com/office/drawing/2014/main" id="{421926EB-57F2-45EA-B789-D52644A6572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7" name="TextBox 1">
          <a:extLst>
            <a:ext uri="{FF2B5EF4-FFF2-40B4-BE49-F238E27FC236}">
              <a16:creationId xmlns:a16="http://schemas.microsoft.com/office/drawing/2014/main" id="{8DDA6C7B-B52B-413E-9B6F-1716449C781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8" name="TextBox 1">
          <a:extLst>
            <a:ext uri="{FF2B5EF4-FFF2-40B4-BE49-F238E27FC236}">
              <a16:creationId xmlns:a16="http://schemas.microsoft.com/office/drawing/2014/main" id="{57700BD3-5D5E-4AA8-859C-D49C622A7F48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199" name="TextBox 1">
          <a:extLst>
            <a:ext uri="{FF2B5EF4-FFF2-40B4-BE49-F238E27FC236}">
              <a16:creationId xmlns:a16="http://schemas.microsoft.com/office/drawing/2014/main" id="{06A356C9-9B33-4F3E-9E9F-469F5D38DCC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200" name="TextBox 1">
          <a:extLst>
            <a:ext uri="{FF2B5EF4-FFF2-40B4-BE49-F238E27FC236}">
              <a16:creationId xmlns:a16="http://schemas.microsoft.com/office/drawing/2014/main" id="{E8817D9E-FFC2-430F-9C22-19600482560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201" name="TextBox 1">
          <a:extLst>
            <a:ext uri="{FF2B5EF4-FFF2-40B4-BE49-F238E27FC236}">
              <a16:creationId xmlns:a16="http://schemas.microsoft.com/office/drawing/2014/main" id="{CC90F632-DDB2-408A-B8B5-BE878B55EDE9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202" name="TextBox 1">
          <a:extLst>
            <a:ext uri="{FF2B5EF4-FFF2-40B4-BE49-F238E27FC236}">
              <a16:creationId xmlns:a16="http://schemas.microsoft.com/office/drawing/2014/main" id="{98ABC044-A91B-4566-9682-B5B3DF8858D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46</xdr:row>
      <xdr:rowOff>0</xdr:rowOff>
    </xdr:from>
    <xdr:ext cx="184731" cy="274009"/>
    <xdr:sp macro="" textlink="">
      <xdr:nvSpPr>
        <xdr:cNvPr id="203" name="TextBox 1">
          <a:extLst>
            <a:ext uri="{FF2B5EF4-FFF2-40B4-BE49-F238E27FC236}">
              <a16:creationId xmlns:a16="http://schemas.microsoft.com/office/drawing/2014/main" id="{01BC50BE-516A-40C8-B117-A0A458955228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4" name="TextBox 1">
          <a:extLst>
            <a:ext uri="{FF2B5EF4-FFF2-40B4-BE49-F238E27FC236}">
              <a16:creationId xmlns:a16="http://schemas.microsoft.com/office/drawing/2014/main" id="{5D340A87-313A-4240-8227-41F50992655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5" name="TextBox 1">
          <a:extLst>
            <a:ext uri="{FF2B5EF4-FFF2-40B4-BE49-F238E27FC236}">
              <a16:creationId xmlns:a16="http://schemas.microsoft.com/office/drawing/2014/main" id="{7AC755BF-B26B-4CAA-A8B4-6D751A5017C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6" name="TextBox 1">
          <a:extLst>
            <a:ext uri="{FF2B5EF4-FFF2-40B4-BE49-F238E27FC236}">
              <a16:creationId xmlns:a16="http://schemas.microsoft.com/office/drawing/2014/main" id="{ADEA99EE-47E3-4124-9A0C-79F525D4122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7" name="TextBox 1">
          <a:extLst>
            <a:ext uri="{FF2B5EF4-FFF2-40B4-BE49-F238E27FC236}">
              <a16:creationId xmlns:a16="http://schemas.microsoft.com/office/drawing/2014/main" id="{1CCBC904-28DE-4ED5-9B82-631A814EB9D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8" name="TextBox 1">
          <a:extLst>
            <a:ext uri="{FF2B5EF4-FFF2-40B4-BE49-F238E27FC236}">
              <a16:creationId xmlns:a16="http://schemas.microsoft.com/office/drawing/2014/main" id="{961C38D9-F453-406B-82AF-0AD796BB4B3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09" name="TextBox 1">
          <a:extLst>
            <a:ext uri="{FF2B5EF4-FFF2-40B4-BE49-F238E27FC236}">
              <a16:creationId xmlns:a16="http://schemas.microsoft.com/office/drawing/2014/main" id="{5D5F4FC9-1B33-4A94-8FC9-0B8341BA55B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0" name="TextBox 1">
          <a:extLst>
            <a:ext uri="{FF2B5EF4-FFF2-40B4-BE49-F238E27FC236}">
              <a16:creationId xmlns:a16="http://schemas.microsoft.com/office/drawing/2014/main" id="{4F940E2F-1AA2-4FA3-A06F-8F8DA521817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1" name="TextBox 1">
          <a:extLst>
            <a:ext uri="{FF2B5EF4-FFF2-40B4-BE49-F238E27FC236}">
              <a16:creationId xmlns:a16="http://schemas.microsoft.com/office/drawing/2014/main" id="{291F4782-89B2-45DF-B2CC-BD6613EF56F1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2" name="TextBox 1">
          <a:extLst>
            <a:ext uri="{FF2B5EF4-FFF2-40B4-BE49-F238E27FC236}">
              <a16:creationId xmlns:a16="http://schemas.microsoft.com/office/drawing/2014/main" id="{4CC3B454-F029-487A-98C7-E9F5C7F8B15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3" name="TextBox 1">
          <a:extLst>
            <a:ext uri="{FF2B5EF4-FFF2-40B4-BE49-F238E27FC236}">
              <a16:creationId xmlns:a16="http://schemas.microsoft.com/office/drawing/2014/main" id="{9825281E-5E12-42AF-B6F1-375B5112EF6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4" name="TextBox 1">
          <a:extLst>
            <a:ext uri="{FF2B5EF4-FFF2-40B4-BE49-F238E27FC236}">
              <a16:creationId xmlns:a16="http://schemas.microsoft.com/office/drawing/2014/main" id="{59E24D9A-CAB2-4E77-92B1-0256217537C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5" name="TextBox 1">
          <a:extLst>
            <a:ext uri="{FF2B5EF4-FFF2-40B4-BE49-F238E27FC236}">
              <a16:creationId xmlns:a16="http://schemas.microsoft.com/office/drawing/2014/main" id="{53B523ED-C209-4529-8DFD-99EE6520C75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6" name="TextBox 1">
          <a:extLst>
            <a:ext uri="{FF2B5EF4-FFF2-40B4-BE49-F238E27FC236}">
              <a16:creationId xmlns:a16="http://schemas.microsoft.com/office/drawing/2014/main" id="{B372CED1-EE8F-499F-9496-C1EFDAD3678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7" name="TextBox 1">
          <a:extLst>
            <a:ext uri="{FF2B5EF4-FFF2-40B4-BE49-F238E27FC236}">
              <a16:creationId xmlns:a16="http://schemas.microsoft.com/office/drawing/2014/main" id="{4A2844BE-27D1-41F4-9039-EFD6657CBF4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8" name="TextBox 1">
          <a:extLst>
            <a:ext uri="{FF2B5EF4-FFF2-40B4-BE49-F238E27FC236}">
              <a16:creationId xmlns:a16="http://schemas.microsoft.com/office/drawing/2014/main" id="{8EF39239-83EC-4D10-A9E3-2E76AD8E23F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47</xdr:row>
      <xdr:rowOff>0</xdr:rowOff>
    </xdr:from>
    <xdr:ext cx="184731" cy="274009"/>
    <xdr:sp macro="" textlink="">
      <xdr:nvSpPr>
        <xdr:cNvPr id="219" name="TextBox 1">
          <a:extLst>
            <a:ext uri="{FF2B5EF4-FFF2-40B4-BE49-F238E27FC236}">
              <a16:creationId xmlns:a16="http://schemas.microsoft.com/office/drawing/2014/main" id="{115F8B02-F9C4-454A-B7EC-4685478A1ED6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0" name="TextBox 1">
          <a:extLst>
            <a:ext uri="{FF2B5EF4-FFF2-40B4-BE49-F238E27FC236}">
              <a16:creationId xmlns:a16="http://schemas.microsoft.com/office/drawing/2014/main" id="{4ADADDEE-92E0-4650-82A0-FC3E399F94A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1" name="TextBox 1">
          <a:extLst>
            <a:ext uri="{FF2B5EF4-FFF2-40B4-BE49-F238E27FC236}">
              <a16:creationId xmlns:a16="http://schemas.microsoft.com/office/drawing/2014/main" id="{4C9EF3C6-7ED3-462F-AC93-5A0CDA4539C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2" name="TextBox 1">
          <a:extLst>
            <a:ext uri="{FF2B5EF4-FFF2-40B4-BE49-F238E27FC236}">
              <a16:creationId xmlns:a16="http://schemas.microsoft.com/office/drawing/2014/main" id="{06B056ED-05E6-4B1D-8F05-32F514BDD51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3" name="TextBox 1">
          <a:extLst>
            <a:ext uri="{FF2B5EF4-FFF2-40B4-BE49-F238E27FC236}">
              <a16:creationId xmlns:a16="http://schemas.microsoft.com/office/drawing/2014/main" id="{82C444EF-6765-4DAB-A156-7EFEF3B3E96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4" name="TextBox 1">
          <a:extLst>
            <a:ext uri="{FF2B5EF4-FFF2-40B4-BE49-F238E27FC236}">
              <a16:creationId xmlns:a16="http://schemas.microsoft.com/office/drawing/2014/main" id="{A17035D9-007D-4A47-8789-D1B185AB88B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5" name="TextBox 1">
          <a:extLst>
            <a:ext uri="{FF2B5EF4-FFF2-40B4-BE49-F238E27FC236}">
              <a16:creationId xmlns:a16="http://schemas.microsoft.com/office/drawing/2014/main" id="{3A1B67F2-76F6-4C67-90BE-97DE5DD300C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6" name="TextBox 1">
          <a:extLst>
            <a:ext uri="{FF2B5EF4-FFF2-40B4-BE49-F238E27FC236}">
              <a16:creationId xmlns:a16="http://schemas.microsoft.com/office/drawing/2014/main" id="{8171FF6F-8848-41C2-9C1C-74859BCD144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7" name="TextBox 1">
          <a:extLst>
            <a:ext uri="{FF2B5EF4-FFF2-40B4-BE49-F238E27FC236}">
              <a16:creationId xmlns:a16="http://schemas.microsoft.com/office/drawing/2014/main" id="{4A640F24-0DB8-4EFE-9F4F-8A20181F394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8" name="TextBox 1">
          <a:extLst>
            <a:ext uri="{FF2B5EF4-FFF2-40B4-BE49-F238E27FC236}">
              <a16:creationId xmlns:a16="http://schemas.microsoft.com/office/drawing/2014/main" id="{8B8480E8-2257-4A84-B73C-9A4564B1339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29" name="TextBox 1">
          <a:extLst>
            <a:ext uri="{FF2B5EF4-FFF2-40B4-BE49-F238E27FC236}">
              <a16:creationId xmlns:a16="http://schemas.microsoft.com/office/drawing/2014/main" id="{54E64D7B-EACB-4B03-9790-03FCFE52683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0" name="TextBox 1">
          <a:extLst>
            <a:ext uri="{FF2B5EF4-FFF2-40B4-BE49-F238E27FC236}">
              <a16:creationId xmlns:a16="http://schemas.microsoft.com/office/drawing/2014/main" id="{5627C86A-1467-405D-A4B3-271755E42A8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1" name="TextBox 1">
          <a:extLst>
            <a:ext uri="{FF2B5EF4-FFF2-40B4-BE49-F238E27FC236}">
              <a16:creationId xmlns:a16="http://schemas.microsoft.com/office/drawing/2014/main" id="{E5AF7911-4B98-46AD-8821-78103C7230B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2" name="TextBox 1">
          <a:extLst>
            <a:ext uri="{FF2B5EF4-FFF2-40B4-BE49-F238E27FC236}">
              <a16:creationId xmlns:a16="http://schemas.microsoft.com/office/drawing/2014/main" id="{E8494214-A577-4F7A-BA48-94886045A37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3" name="TextBox 1">
          <a:extLst>
            <a:ext uri="{FF2B5EF4-FFF2-40B4-BE49-F238E27FC236}">
              <a16:creationId xmlns:a16="http://schemas.microsoft.com/office/drawing/2014/main" id="{11D6B64F-46AF-4D66-9004-2DF89CFF273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4" name="TextBox 1">
          <a:extLst>
            <a:ext uri="{FF2B5EF4-FFF2-40B4-BE49-F238E27FC236}">
              <a16:creationId xmlns:a16="http://schemas.microsoft.com/office/drawing/2014/main" id="{4CB4CA26-E4F8-4F7C-B777-055FA6E7B45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48</xdr:row>
      <xdr:rowOff>0</xdr:rowOff>
    </xdr:from>
    <xdr:ext cx="184731" cy="274009"/>
    <xdr:sp macro="" textlink="">
      <xdr:nvSpPr>
        <xdr:cNvPr id="235" name="TextBox 1">
          <a:extLst>
            <a:ext uri="{FF2B5EF4-FFF2-40B4-BE49-F238E27FC236}">
              <a16:creationId xmlns:a16="http://schemas.microsoft.com/office/drawing/2014/main" id="{9CAFEEF2-9939-4F2E-AE8C-05D546CBE1B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36" name="TextBox 1">
          <a:extLst>
            <a:ext uri="{FF2B5EF4-FFF2-40B4-BE49-F238E27FC236}">
              <a16:creationId xmlns:a16="http://schemas.microsoft.com/office/drawing/2014/main" id="{E025C2EB-A78E-4925-AF89-69BD6F961E9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37" name="TextBox 1">
          <a:extLst>
            <a:ext uri="{FF2B5EF4-FFF2-40B4-BE49-F238E27FC236}">
              <a16:creationId xmlns:a16="http://schemas.microsoft.com/office/drawing/2014/main" id="{4210C3E1-5501-4DEF-BA7A-5888257C2AE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38" name="TextBox 1">
          <a:extLst>
            <a:ext uri="{FF2B5EF4-FFF2-40B4-BE49-F238E27FC236}">
              <a16:creationId xmlns:a16="http://schemas.microsoft.com/office/drawing/2014/main" id="{5CD450D1-C582-47CF-97E3-E5A6C1CF80D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39" name="TextBox 1">
          <a:extLst>
            <a:ext uri="{FF2B5EF4-FFF2-40B4-BE49-F238E27FC236}">
              <a16:creationId xmlns:a16="http://schemas.microsoft.com/office/drawing/2014/main" id="{1B4BC999-DC8A-404F-8E2C-BFA934723C0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0" name="TextBox 1">
          <a:extLst>
            <a:ext uri="{FF2B5EF4-FFF2-40B4-BE49-F238E27FC236}">
              <a16:creationId xmlns:a16="http://schemas.microsoft.com/office/drawing/2014/main" id="{4D22C4C9-7047-4EE5-BEC6-713FFFEB275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1" name="TextBox 1">
          <a:extLst>
            <a:ext uri="{FF2B5EF4-FFF2-40B4-BE49-F238E27FC236}">
              <a16:creationId xmlns:a16="http://schemas.microsoft.com/office/drawing/2014/main" id="{46389B93-EEF0-4DDA-B4FE-56DDAFDE5BE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2" name="TextBox 1">
          <a:extLst>
            <a:ext uri="{FF2B5EF4-FFF2-40B4-BE49-F238E27FC236}">
              <a16:creationId xmlns:a16="http://schemas.microsoft.com/office/drawing/2014/main" id="{0764F0AB-C97F-4AA5-A421-C1398CD9B6B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3" name="TextBox 1">
          <a:extLst>
            <a:ext uri="{FF2B5EF4-FFF2-40B4-BE49-F238E27FC236}">
              <a16:creationId xmlns:a16="http://schemas.microsoft.com/office/drawing/2014/main" id="{70E4E4B3-1546-4EA1-B591-90C4DDBD031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4" name="TextBox 1">
          <a:extLst>
            <a:ext uri="{FF2B5EF4-FFF2-40B4-BE49-F238E27FC236}">
              <a16:creationId xmlns:a16="http://schemas.microsoft.com/office/drawing/2014/main" id="{AB56ABE9-3560-4400-B6BC-6167F0F646C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5" name="TextBox 1">
          <a:extLst>
            <a:ext uri="{FF2B5EF4-FFF2-40B4-BE49-F238E27FC236}">
              <a16:creationId xmlns:a16="http://schemas.microsoft.com/office/drawing/2014/main" id="{33C7253C-B5FC-49E6-84DA-4E0D99B544D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6" name="TextBox 1">
          <a:extLst>
            <a:ext uri="{FF2B5EF4-FFF2-40B4-BE49-F238E27FC236}">
              <a16:creationId xmlns:a16="http://schemas.microsoft.com/office/drawing/2014/main" id="{A4D70609-5E06-45FB-8C6A-AB47EBA256E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7" name="TextBox 1">
          <a:extLst>
            <a:ext uri="{FF2B5EF4-FFF2-40B4-BE49-F238E27FC236}">
              <a16:creationId xmlns:a16="http://schemas.microsoft.com/office/drawing/2014/main" id="{406B41E4-BB87-427E-A46C-75681E6D8D7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8" name="TextBox 1">
          <a:extLst>
            <a:ext uri="{FF2B5EF4-FFF2-40B4-BE49-F238E27FC236}">
              <a16:creationId xmlns:a16="http://schemas.microsoft.com/office/drawing/2014/main" id="{2E67A24A-15D3-4EA0-A252-E55B0AF92E3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49" name="TextBox 1">
          <a:extLst>
            <a:ext uri="{FF2B5EF4-FFF2-40B4-BE49-F238E27FC236}">
              <a16:creationId xmlns:a16="http://schemas.microsoft.com/office/drawing/2014/main" id="{4FB46681-9ECB-4E42-AFC5-7B74838A9AA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50" name="TextBox 1">
          <a:extLst>
            <a:ext uri="{FF2B5EF4-FFF2-40B4-BE49-F238E27FC236}">
              <a16:creationId xmlns:a16="http://schemas.microsoft.com/office/drawing/2014/main" id="{5EAE39B4-D4AA-4ACD-AF21-740C1698AAC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49</xdr:row>
      <xdr:rowOff>0</xdr:rowOff>
    </xdr:from>
    <xdr:ext cx="184731" cy="274009"/>
    <xdr:sp macro="" textlink="">
      <xdr:nvSpPr>
        <xdr:cNvPr id="251" name="TextBox 1">
          <a:extLst>
            <a:ext uri="{FF2B5EF4-FFF2-40B4-BE49-F238E27FC236}">
              <a16:creationId xmlns:a16="http://schemas.microsoft.com/office/drawing/2014/main" id="{E7FEEAF1-B1A1-43A3-899F-3DA4FA045690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2" name="TextBox 1">
          <a:extLst>
            <a:ext uri="{FF2B5EF4-FFF2-40B4-BE49-F238E27FC236}">
              <a16:creationId xmlns:a16="http://schemas.microsoft.com/office/drawing/2014/main" id="{4358910E-D18A-4222-9B3B-3F9BC20320E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3" name="TextBox 1">
          <a:extLst>
            <a:ext uri="{FF2B5EF4-FFF2-40B4-BE49-F238E27FC236}">
              <a16:creationId xmlns:a16="http://schemas.microsoft.com/office/drawing/2014/main" id="{F1A8C94B-A196-4380-8BD9-8F24D58745A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4" name="TextBox 1">
          <a:extLst>
            <a:ext uri="{FF2B5EF4-FFF2-40B4-BE49-F238E27FC236}">
              <a16:creationId xmlns:a16="http://schemas.microsoft.com/office/drawing/2014/main" id="{EEDE3F5C-9B71-41B8-A33D-6055346251D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5" name="TextBox 1">
          <a:extLst>
            <a:ext uri="{FF2B5EF4-FFF2-40B4-BE49-F238E27FC236}">
              <a16:creationId xmlns:a16="http://schemas.microsoft.com/office/drawing/2014/main" id="{428B1952-857F-43CB-BEC0-E9E262A6B4D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6" name="TextBox 1">
          <a:extLst>
            <a:ext uri="{FF2B5EF4-FFF2-40B4-BE49-F238E27FC236}">
              <a16:creationId xmlns:a16="http://schemas.microsoft.com/office/drawing/2014/main" id="{CD36E514-B590-4CD4-88E2-28B5DC05418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7" name="TextBox 1">
          <a:extLst>
            <a:ext uri="{FF2B5EF4-FFF2-40B4-BE49-F238E27FC236}">
              <a16:creationId xmlns:a16="http://schemas.microsoft.com/office/drawing/2014/main" id="{9DDD49D1-44BC-47CA-9144-B99EA3C6415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8" name="TextBox 1">
          <a:extLst>
            <a:ext uri="{FF2B5EF4-FFF2-40B4-BE49-F238E27FC236}">
              <a16:creationId xmlns:a16="http://schemas.microsoft.com/office/drawing/2014/main" id="{5288A32F-BD4B-4652-9DEC-395C3D4ECBB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59" name="TextBox 1">
          <a:extLst>
            <a:ext uri="{FF2B5EF4-FFF2-40B4-BE49-F238E27FC236}">
              <a16:creationId xmlns:a16="http://schemas.microsoft.com/office/drawing/2014/main" id="{FBEF955C-B23B-4797-AF32-31A9551C658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0" name="TextBox 1">
          <a:extLst>
            <a:ext uri="{FF2B5EF4-FFF2-40B4-BE49-F238E27FC236}">
              <a16:creationId xmlns:a16="http://schemas.microsoft.com/office/drawing/2014/main" id="{395DBD1A-7E76-42E7-A9C6-4BD9155A60F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1" name="TextBox 1">
          <a:extLst>
            <a:ext uri="{FF2B5EF4-FFF2-40B4-BE49-F238E27FC236}">
              <a16:creationId xmlns:a16="http://schemas.microsoft.com/office/drawing/2014/main" id="{F73907EF-AD78-4A84-8C9D-567DFF5C749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2" name="TextBox 1">
          <a:extLst>
            <a:ext uri="{FF2B5EF4-FFF2-40B4-BE49-F238E27FC236}">
              <a16:creationId xmlns:a16="http://schemas.microsoft.com/office/drawing/2014/main" id="{A3DE530C-2E3E-459A-9C2E-987A5D08DDAB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3" name="TextBox 1">
          <a:extLst>
            <a:ext uri="{FF2B5EF4-FFF2-40B4-BE49-F238E27FC236}">
              <a16:creationId xmlns:a16="http://schemas.microsoft.com/office/drawing/2014/main" id="{649EE64B-ADA4-4588-AA54-E652F658490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4" name="TextBox 1">
          <a:extLst>
            <a:ext uri="{FF2B5EF4-FFF2-40B4-BE49-F238E27FC236}">
              <a16:creationId xmlns:a16="http://schemas.microsoft.com/office/drawing/2014/main" id="{453DA38B-EC47-4D5B-AB8C-8B4A8346F2B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5" name="TextBox 1">
          <a:extLst>
            <a:ext uri="{FF2B5EF4-FFF2-40B4-BE49-F238E27FC236}">
              <a16:creationId xmlns:a16="http://schemas.microsoft.com/office/drawing/2014/main" id="{DCEE5600-94A7-4F17-BE3D-77BD855F243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6" name="TextBox 1">
          <a:extLst>
            <a:ext uri="{FF2B5EF4-FFF2-40B4-BE49-F238E27FC236}">
              <a16:creationId xmlns:a16="http://schemas.microsoft.com/office/drawing/2014/main" id="{6B6DCC52-E9BF-4FDD-9606-2D747248CF68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50</xdr:row>
      <xdr:rowOff>0</xdr:rowOff>
    </xdr:from>
    <xdr:ext cx="184731" cy="274009"/>
    <xdr:sp macro="" textlink="">
      <xdr:nvSpPr>
        <xdr:cNvPr id="267" name="TextBox 1">
          <a:extLst>
            <a:ext uri="{FF2B5EF4-FFF2-40B4-BE49-F238E27FC236}">
              <a16:creationId xmlns:a16="http://schemas.microsoft.com/office/drawing/2014/main" id="{55A5D385-5E8C-407D-BDAC-0825875C87F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68" name="TextBox 1">
          <a:extLst>
            <a:ext uri="{FF2B5EF4-FFF2-40B4-BE49-F238E27FC236}">
              <a16:creationId xmlns:a16="http://schemas.microsoft.com/office/drawing/2014/main" id="{1D216940-4519-4E3B-9B93-39E90500E40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69" name="TextBox 1">
          <a:extLst>
            <a:ext uri="{FF2B5EF4-FFF2-40B4-BE49-F238E27FC236}">
              <a16:creationId xmlns:a16="http://schemas.microsoft.com/office/drawing/2014/main" id="{694376F7-0554-4553-93A9-B2C254767D5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0" name="TextBox 1">
          <a:extLst>
            <a:ext uri="{FF2B5EF4-FFF2-40B4-BE49-F238E27FC236}">
              <a16:creationId xmlns:a16="http://schemas.microsoft.com/office/drawing/2014/main" id="{9FD27162-8DA9-438D-8371-FF49B27E583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1" name="TextBox 1">
          <a:extLst>
            <a:ext uri="{FF2B5EF4-FFF2-40B4-BE49-F238E27FC236}">
              <a16:creationId xmlns:a16="http://schemas.microsoft.com/office/drawing/2014/main" id="{6E57455A-4369-4409-9A30-6737CB491F5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2" name="TextBox 1">
          <a:extLst>
            <a:ext uri="{FF2B5EF4-FFF2-40B4-BE49-F238E27FC236}">
              <a16:creationId xmlns:a16="http://schemas.microsoft.com/office/drawing/2014/main" id="{E047431A-4435-4334-9EC6-272F2DEECB5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3" name="TextBox 1">
          <a:extLst>
            <a:ext uri="{FF2B5EF4-FFF2-40B4-BE49-F238E27FC236}">
              <a16:creationId xmlns:a16="http://schemas.microsoft.com/office/drawing/2014/main" id="{7680E4DA-7E6F-4559-9860-815A429A79D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4" name="TextBox 1">
          <a:extLst>
            <a:ext uri="{FF2B5EF4-FFF2-40B4-BE49-F238E27FC236}">
              <a16:creationId xmlns:a16="http://schemas.microsoft.com/office/drawing/2014/main" id="{6505AAB8-D066-4B62-8445-908B22BBD47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5" name="TextBox 1">
          <a:extLst>
            <a:ext uri="{FF2B5EF4-FFF2-40B4-BE49-F238E27FC236}">
              <a16:creationId xmlns:a16="http://schemas.microsoft.com/office/drawing/2014/main" id="{0E48FF81-79F5-4CAE-96C9-335DA1057BB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6" name="TextBox 1">
          <a:extLst>
            <a:ext uri="{FF2B5EF4-FFF2-40B4-BE49-F238E27FC236}">
              <a16:creationId xmlns:a16="http://schemas.microsoft.com/office/drawing/2014/main" id="{D328E907-4E6A-45F8-857F-383ACF9DAD4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7" name="TextBox 1">
          <a:extLst>
            <a:ext uri="{FF2B5EF4-FFF2-40B4-BE49-F238E27FC236}">
              <a16:creationId xmlns:a16="http://schemas.microsoft.com/office/drawing/2014/main" id="{5DEEF5D7-3847-409D-89BF-461A6796C2A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8" name="TextBox 1">
          <a:extLst>
            <a:ext uri="{FF2B5EF4-FFF2-40B4-BE49-F238E27FC236}">
              <a16:creationId xmlns:a16="http://schemas.microsoft.com/office/drawing/2014/main" id="{D4CA25C3-1AD0-4953-8EF1-CD67E3976A2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79" name="TextBox 1">
          <a:extLst>
            <a:ext uri="{FF2B5EF4-FFF2-40B4-BE49-F238E27FC236}">
              <a16:creationId xmlns:a16="http://schemas.microsoft.com/office/drawing/2014/main" id="{12E4BB61-4A11-4C11-B3A9-6FEEEF8706F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80" name="TextBox 1">
          <a:extLst>
            <a:ext uri="{FF2B5EF4-FFF2-40B4-BE49-F238E27FC236}">
              <a16:creationId xmlns:a16="http://schemas.microsoft.com/office/drawing/2014/main" id="{23AFBDB3-EF31-4057-9887-9CD244CC2386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81" name="TextBox 1">
          <a:extLst>
            <a:ext uri="{FF2B5EF4-FFF2-40B4-BE49-F238E27FC236}">
              <a16:creationId xmlns:a16="http://schemas.microsoft.com/office/drawing/2014/main" id="{3FFEEC55-DF37-48C1-9AC5-2920D617769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82" name="TextBox 1">
          <a:extLst>
            <a:ext uri="{FF2B5EF4-FFF2-40B4-BE49-F238E27FC236}">
              <a16:creationId xmlns:a16="http://schemas.microsoft.com/office/drawing/2014/main" id="{94F0A660-012F-448B-9217-297E2FB0023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51</xdr:row>
      <xdr:rowOff>0</xdr:rowOff>
    </xdr:from>
    <xdr:ext cx="184731" cy="274009"/>
    <xdr:sp macro="" textlink="">
      <xdr:nvSpPr>
        <xdr:cNvPr id="283" name="TextBox 1">
          <a:extLst>
            <a:ext uri="{FF2B5EF4-FFF2-40B4-BE49-F238E27FC236}">
              <a16:creationId xmlns:a16="http://schemas.microsoft.com/office/drawing/2014/main" id="{2DD571AF-562C-4259-9BFB-2C81ECAA654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4" name="TextBox 1">
          <a:extLst>
            <a:ext uri="{FF2B5EF4-FFF2-40B4-BE49-F238E27FC236}">
              <a16:creationId xmlns:a16="http://schemas.microsoft.com/office/drawing/2014/main" id="{B7935BD7-7F1A-4E93-AB06-39A61446490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5" name="TextBox 1">
          <a:extLst>
            <a:ext uri="{FF2B5EF4-FFF2-40B4-BE49-F238E27FC236}">
              <a16:creationId xmlns:a16="http://schemas.microsoft.com/office/drawing/2014/main" id="{BEC43D6F-A250-4CD1-A90D-7819B72465C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6" name="TextBox 1">
          <a:extLst>
            <a:ext uri="{FF2B5EF4-FFF2-40B4-BE49-F238E27FC236}">
              <a16:creationId xmlns:a16="http://schemas.microsoft.com/office/drawing/2014/main" id="{E261215F-100B-458A-BE43-E4B3877F729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7" name="TextBox 1">
          <a:extLst>
            <a:ext uri="{FF2B5EF4-FFF2-40B4-BE49-F238E27FC236}">
              <a16:creationId xmlns:a16="http://schemas.microsoft.com/office/drawing/2014/main" id="{93B1A830-02E9-47C9-8F0A-03141A7E928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8" name="TextBox 1">
          <a:extLst>
            <a:ext uri="{FF2B5EF4-FFF2-40B4-BE49-F238E27FC236}">
              <a16:creationId xmlns:a16="http://schemas.microsoft.com/office/drawing/2014/main" id="{F2F00213-48C9-4258-B848-382E20D8281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89" name="TextBox 1">
          <a:extLst>
            <a:ext uri="{FF2B5EF4-FFF2-40B4-BE49-F238E27FC236}">
              <a16:creationId xmlns:a16="http://schemas.microsoft.com/office/drawing/2014/main" id="{D6445EB6-CCB8-4AA9-A329-EB8EF80C89E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0" name="TextBox 1">
          <a:extLst>
            <a:ext uri="{FF2B5EF4-FFF2-40B4-BE49-F238E27FC236}">
              <a16:creationId xmlns:a16="http://schemas.microsoft.com/office/drawing/2014/main" id="{47462EAE-171E-477A-9D3D-8F78ECE2501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1" name="TextBox 1">
          <a:extLst>
            <a:ext uri="{FF2B5EF4-FFF2-40B4-BE49-F238E27FC236}">
              <a16:creationId xmlns:a16="http://schemas.microsoft.com/office/drawing/2014/main" id="{3CF1E88F-699D-4FD8-BD0C-8CF6B769193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2" name="TextBox 1">
          <a:extLst>
            <a:ext uri="{FF2B5EF4-FFF2-40B4-BE49-F238E27FC236}">
              <a16:creationId xmlns:a16="http://schemas.microsoft.com/office/drawing/2014/main" id="{5B2D2B96-B9A7-4B50-997F-D6049E8EA64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3" name="TextBox 1">
          <a:extLst>
            <a:ext uri="{FF2B5EF4-FFF2-40B4-BE49-F238E27FC236}">
              <a16:creationId xmlns:a16="http://schemas.microsoft.com/office/drawing/2014/main" id="{731C8E04-5829-46F6-94B5-7D20AE879ED2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4" name="TextBox 1">
          <a:extLst>
            <a:ext uri="{FF2B5EF4-FFF2-40B4-BE49-F238E27FC236}">
              <a16:creationId xmlns:a16="http://schemas.microsoft.com/office/drawing/2014/main" id="{09AF7A03-D8DD-4D43-823D-2819221FEDDE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5" name="TextBox 1">
          <a:extLst>
            <a:ext uri="{FF2B5EF4-FFF2-40B4-BE49-F238E27FC236}">
              <a16:creationId xmlns:a16="http://schemas.microsoft.com/office/drawing/2014/main" id="{4D0AD336-1689-4C5B-A546-69666CA62C6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6" name="TextBox 1">
          <a:extLst>
            <a:ext uri="{FF2B5EF4-FFF2-40B4-BE49-F238E27FC236}">
              <a16:creationId xmlns:a16="http://schemas.microsoft.com/office/drawing/2014/main" id="{79D31D24-865F-40BA-A245-1C30D36138B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7" name="TextBox 1">
          <a:extLst>
            <a:ext uri="{FF2B5EF4-FFF2-40B4-BE49-F238E27FC236}">
              <a16:creationId xmlns:a16="http://schemas.microsoft.com/office/drawing/2014/main" id="{83CB9118-3A3D-4B5C-8420-9A110871078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8" name="TextBox 1">
          <a:extLst>
            <a:ext uri="{FF2B5EF4-FFF2-40B4-BE49-F238E27FC236}">
              <a16:creationId xmlns:a16="http://schemas.microsoft.com/office/drawing/2014/main" id="{6370392D-4025-4C46-BBAC-01F366E2A45F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52</xdr:row>
      <xdr:rowOff>0</xdr:rowOff>
    </xdr:from>
    <xdr:ext cx="184731" cy="274009"/>
    <xdr:sp macro="" textlink="">
      <xdr:nvSpPr>
        <xdr:cNvPr id="299" name="TextBox 1">
          <a:extLst>
            <a:ext uri="{FF2B5EF4-FFF2-40B4-BE49-F238E27FC236}">
              <a16:creationId xmlns:a16="http://schemas.microsoft.com/office/drawing/2014/main" id="{8490D2F9-FD23-46F3-92AE-44DC763A531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0" name="TextBox 1">
          <a:extLst>
            <a:ext uri="{FF2B5EF4-FFF2-40B4-BE49-F238E27FC236}">
              <a16:creationId xmlns:a16="http://schemas.microsoft.com/office/drawing/2014/main" id="{D382E172-DBFF-4EFF-B8B4-1B935A0E36F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1" name="TextBox 1">
          <a:extLst>
            <a:ext uri="{FF2B5EF4-FFF2-40B4-BE49-F238E27FC236}">
              <a16:creationId xmlns:a16="http://schemas.microsoft.com/office/drawing/2014/main" id="{7413E6F2-ADF5-4DC6-963F-A7DE91072A9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2" name="TextBox 1">
          <a:extLst>
            <a:ext uri="{FF2B5EF4-FFF2-40B4-BE49-F238E27FC236}">
              <a16:creationId xmlns:a16="http://schemas.microsoft.com/office/drawing/2014/main" id="{D9508C64-06CE-46AF-B79C-CCEF7BAFF48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3" name="TextBox 1">
          <a:extLst>
            <a:ext uri="{FF2B5EF4-FFF2-40B4-BE49-F238E27FC236}">
              <a16:creationId xmlns:a16="http://schemas.microsoft.com/office/drawing/2014/main" id="{200754AB-028B-4A94-83B7-BBE17F4FB9C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4" name="TextBox 1">
          <a:extLst>
            <a:ext uri="{FF2B5EF4-FFF2-40B4-BE49-F238E27FC236}">
              <a16:creationId xmlns:a16="http://schemas.microsoft.com/office/drawing/2014/main" id="{11548FC3-3EB9-433B-9E53-19AE5637CBD5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5" name="TextBox 1">
          <a:extLst>
            <a:ext uri="{FF2B5EF4-FFF2-40B4-BE49-F238E27FC236}">
              <a16:creationId xmlns:a16="http://schemas.microsoft.com/office/drawing/2014/main" id="{25F1A6EC-74A5-4EB9-88A5-CEE892A4C0E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6" name="TextBox 1">
          <a:extLst>
            <a:ext uri="{FF2B5EF4-FFF2-40B4-BE49-F238E27FC236}">
              <a16:creationId xmlns:a16="http://schemas.microsoft.com/office/drawing/2014/main" id="{796F59B8-DB8A-4E2A-94C4-910317ACE84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7" name="TextBox 1">
          <a:extLst>
            <a:ext uri="{FF2B5EF4-FFF2-40B4-BE49-F238E27FC236}">
              <a16:creationId xmlns:a16="http://schemas.microsoft.com/office/drawing/2014/main" id="{33C065F5-D004-47F2-9EC8-441561F24D9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8" name="TextBox 1">
          <a:extLst>
            <a:ext uri="{FF2B5EF4-FFF2-40B4-BE49-F238E27FC236}">
              <a16:creationId xmlns:a16="http://schemas.microsoft.com/office/drawing/2014/main" id="{25121409-22D5-4D0E-8D45-39B3BCA64C5E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09" name="TextBox 1">
          <a:extLst>
            <a:ext uri="{FF2B5EF4-FFF2-40B4-BE49-F238E27FC236}">
              <a16:creationId xmlns:a16="http://schemas.microsoft.com/office/drawing/2014/main" id="{EA4B1C16-8B64-4694-B158-7C173778AE2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0" name="TextBox 1">
          <a:extLst>
            <a:ext uri="{FF2B5EF4-FFF2-40B4-BE49-F238E27FC236}">
              <a16:creationId xmlns:a16="http://schemas.microsoft.com/office/drawing/2014/main" id="{F8F35872-6320-4B5F-82D5-1007A862726C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1" name="TextBox 1">
          <a:extLst>
            <a:ext uri="{FF2B5EF4-FFF2-40B4-BE49-F238E27FC236}">
              <a16:creationId xmlns:a16="http://schemas.microsoft.com/office/drawing/2014/main" id="{21AD2AD5-063B-4CBE-811C-199961233DD3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2" name="TextBox 1">
          <a:extLst>
            <a:ext uri="{FF2B5EF4-FFF2-40B4-BE49-F238E27FC236}">
              <a16:creationId xmlns:a16="http://schemas.microsoft.com/office/drawing/2014/main" id="{A25B61B3-6919-416F-B8A8-11A304FC579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3" name="TextBox 1">
          <a:extLst>
            <a:ext uri="{FF2B5EF4-FFF2-40B4-BE49-F238E27FC236}">
              <a16:creationId xmlns:a16="http://schemas.microsoft.com/office/drawing/2014/main" id="{CA3B8914-88ED-4338-8A8A-E4B29B69936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4" name="TextBox 1">
          <a:extLst>
            <a:ext uri="{FF2B5EF4-FFF2-40B4-BE49-F238E27FC236}">
              <a16:creationId xmlns:a16="http://schemas.microsoft.com/office/drawing/2014/main" id="{C611989B-9F6F-48FD-867E-8BF29CFCCE5A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53</xdr:row>
      <xdr:rowOff>0</xdr:rowOff>
    </xdr:from>
    <xdr:ext cx="184731" cy="274009"/>
    <xdr:sp macro="" textlink="">
      <xdr:nvSpPr>
        <xdr:cNvPr id="315" name="TextBox 1">
          <a:extLst>
            <a:ext uri="{FF2B5EF4-FFF2-40B4-BE49-F238E27FC236}">
              <a16:creationId xmlns:a16="http://schemas.microsoft.com/office/drawing/2014/main" id="{E691E7C4-DF11-4106-BBCF-B8689B0A91D4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16" name="TextBox 1">
          <a:extLst>
            <a:ext uri="{FF2B5EF4-FFF2-40B4-BE49-F238E27FC236}">
              <a16:creationId xmlns:a16="http://schemas.microsoft.com/office/drawing/2014/main" id="{051C2C3D-2F0B-46EE-9D54-CBDC9CFB41D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17" name="TextBox 1">
          <a:extLst>
            <a:ext uri="{FF2B5EF4-FFF2-40B4-BE49-F238E27FC236}">
              <a16:creationId xmlns:a16="http://schemas.microsoft.com/office/drawing/2014/main" id="{575470A0-4A0D-4ED6-8F1A-CCBABF9CEF23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18" name="TextBox 1">
          <a:extLst>
            <a:ext uri="{FF2B5EF4-FFF2-40B4-BE49-F238E27FC236}">
              <a16:creationId xmlns:a16="http://schemas.microsoft.com/office/drawing/2014/main" id="{87EEA104-F719-4E7B-BFC1-BA4DD9F697E4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19" name="TextBox 1">
          <a:extLst>
            <a:ext uri="{FF2B5EF4-FFF2-40B4-BE49-F238E27FC236}">
              <a16:creationId xmlns:a16="http://schemas.microsoft.com/office/drawing/2014/main" id="{EE90F33F-E518-4104-B4CD-D4C35974ECF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0" name="TextBox 1">
          <a:extLst>
            <a:ext uri="{FF2B5EF4-FFF2-40B4-BE49-F238E27FC236}">
              <a16:creationId xmlns:a16="http://schemas.microsoft.com/office/drawing/2014/main" id="{04FE4191-FD51-4293-84A0-47EFB017FDD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1" name="TextBox 1">
          <a:extLst>
            <a:ext uri="{FF2B5EF4-FFF2-40B4-BE49-F238E27FC236}">
              <a16:creationId xmlns:a16="http://schemas.microsoft.com/office/drawing/2014/main" id="{381D00B3-1D5C-4AC3-953D-DA8B1249662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2" name="TextBox 1">
          <a:extLst>
            <a:ext uri="{FF2B5EF4-FFF2-40B4-BE49-F238E27FC236}">
              <a16:creationId xmlns:a16="http://schemas.microsoft.com/office/drawing/2014/main" id="{81F2AA48-E56A-429F-955B-E1230BC68FE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3" name="TextBox 1">
          <a:extLst>
            <a:ext uri="{FF2B5EF4-FFF2-40B4-BE49-F238E27FC236}">
              <a16:creationId xmlns:a16="http://schemas.microsoft.com/office/drawing/2014/main" id="{A820FF10-8F4C-4ED8-B6B4-888DFDD4707C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4" name="TextBox 1">
          <a:extLst>
            <a:ext uri="{FF2B5EF4-FFF2-40B4-BE49-F238E27FC236}">
              <a16:creationId xmlns:a16="http://schemas.microsoft.com/office/drawing/2014/main" id="{4B5AB258-76E5-4CBF-858E-55D1C6BD931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5" name="TextBox 1">
          <a:extLst>
            <a:ext uri="{FF2B5EF4-FFF2-40B4-BE49-F238E27FC236}">
              <a16:creationId xmlns:a16="http://schemas.microsoft.com/office/drawing/2014/main" id="{F922EE3C-84DB-410D-B247-12362AA08060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6" name="TextBox 1">
          <a:extLst>
            <a:ext uri="{FF2B5EF4-FFF2-40B4-BE49-F238E27FC236}">
              <a16:creationId xmlns:a16="http://schemas.microsoft.com/office/drawing/2014/main" id="{36417EC7-1E72-4E74-A89F-36FEFE16A47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7" name="TextBox 1">
          <a:extLst>
            <a:ext uri="{FF2B5EF4-FFF2-40B4-BE49-F238E27FC236}">
              <a16:creationId xmlns:a16="http://schemas.microsoft.com/office/drawing/2014/main" id="{F74DC72D-97F6-4A2B-BD80-5D23A03914C5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8" name="TextBox 1">
          <a:extLst>
            <a:ext uri="{FF2B5EF4-FFF2-40B4-BE49-F238E27FC236}">
              <a16:creationId xmlns:a16="http://schemas.microsoft.com/office/drawing/2014/main" id="{E1B1D45D-8430-44A4-B707-0B7FE42A04C7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29" name="TextBox 1">
          <a:extLst>
            <a:ext uri="{FF2B5EF4-FFF2-40B4-BE49-F238E27FC236}">
              <a16:creationId xmlns:a16="http://schemas.microsoft.com/office/drawing/2014/main" id="{D4F31F93-6A91-441F-88C0-7ED843166C42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30" name="TextBox 1">
          <a:extLst>
            <a:ext uri="{FF2B5EF4-FFF2-40B4-BE49-F238E27FC236}">
              <a16:creationId xmlns:a16="http://schemas.microsoft.com/office/drawing/2014/main" id="{277D8153-D126-4FAE-8B56-34A3C48EA81D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54</xdr:row>
      <xdr:rowOff>0</xdr:rowOff>
    </xdr:from>
    <xdr:ext cx="184731" cy="274009"/>
    <xdr:sp macro="" textlink="">
      <xdr:nvSpPr>
        <xdr:cNvPr id="331" name="TextBox 1">
          <a:extLst>
            <a:ext uri="{FF2B5EF4-FFF2-40B4-BE49-F238E27FC236}">
              <a16:creationId xmlns:a16="http://schemas.microsoft.com/office/drawing/2014/main" id="{AE6F9B2D-E054-4D96-AAA1-7139D5A52BC1}"/>
            </a:ext>
          </a:extLst>
        </xdr:cNvPr>
        <xdr:cNvSpPr txBox="1"/>
      </xdr:nvSpPr>
      <xdr:spPr>
        <a:xfrm>
          <a:off x="11680018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2" name="TextBox 1">
          <a:extLst>
            <a:ext uri="{FF2B5EF4-FFF2-40B4-BE49-F238E27FC236}">
              <a16:creationId xmlns:a16="http://schemas.microsoft.com/office/drawing/2014/main" id="{0A09787F-C8AD-4B5E-A209-C8D66E52119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3" name="TextBox 1">
          <a:extLst>
            <a:ext uri="{FF2B5EF4-FFF2-40B4-BE49-F238E27FC236}">
              <a16:creationId xmlns:a16="http://schemas.microsoft.com/office/drawing/2014/main" id="{9FF3A7B2-0262-4C26-87B1-943E9F3D4B9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4" name="TextBox 1">
          <a:extLst>
            <a:ext uri="{FF2B5EF4-FFF2-40B4-BE49-F238E27FC236}">
              <a16:creationId xmlns:a16="http://schemas.microsoft.com/office/drawing/2014/main" id="{F2296E2B-5514-4F96-B2C1-322C8BE2040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5" name="TextBox 1">
          <a:extLst>
            <a:ext uri="{FF2B5EF4-FFF2-40B4-BE49-F238E27FC236}">
              <a16:creationId xmlns:a16="http://schemas.microsoft.com/office/drawing/2014/main" id="{E66A4BBE-B6F8-4AFA-BA3C-E06D8394E519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6" name="TextBox 1">
          <a:extLst>
            <a:ext uri="{FF2B5EF4-FFF2-40B4-BE49-F238E27FC236}">
              <a16:creationId xmlns:a16="http://schemas.microsoft.com/office/drawing/2014/main" id="{A9923105-E80C-47B0-B02E-4A19CC3CC4F7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7" name="TextBox 1">
          <a:extLst>
            <a:ext uri="{FF2B5EF4-FFF2-40B4-BE49-F238E27FC236}">
              <a16:creationId xmlns:a16="http://schemas.microsoft.com/office/drawing/2014/main" id="{4EEFD2E9-4789-459E-B567-5C2370F2425A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8" name="TextBox 1">
          <a:extLst>
            <a:ext uri="{FF2B5EF4-FFF2-40B4-BE49-F238E27FC236}">
              <a16:creationId xmlns:a16="http://schemas.microsoft.com/office/drawing/2014/main" id="{EDD1DE9B-30B3-443C-AE59-1CE9C0D95BBB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39" name="TextBox 1">
          <a:extLst>
            <a:ext uri="{FF2B5EF4-FFF2-40B4-BE49-F238E27FC236}">
              <a16:creationId xmlns:a16="http://schemas.microsoft.com/office/drawing/2014/main" id="{79590017-49E1-432B-846D-9048ECAE6C26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40" name="TextBox 1">
          <a:extLst>
            <a:ext uri="{FF2B5EF4-FFF2-40B4-BE49-F238E27FC236}">
              <a16:creationId xmlns:a16="http://schemas.microsoft.com/office/drawing/2014/main" id="{43E51CAD-80CC-47EE-85CA-A84E628073CF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55</xdr:row>
      <xdr:rowOff>0</xdr:rowOff>
    </xdr:from>
    <xdr:ext cx="184731" cy="274009"/>
    <xdr:sp macro="" textlink="">
      <xdr:nvSpPr>
        <xdr:cNvPr id="341" name="TextBox 1">
          <a:extLst>
            <a:ext uri="{FF2B5EF4-FFF2-40B4-BE49-F238E27FC236}">
              <a16:creationId xmlns:a16="http://schemas.microsoft.com/office/drawing/2014/main" id="{45BAC315-84D1-4259-8161-67870B1E8A58}"/>
            </a:ext>
          </a:extLst>
        </xdr:cNvPr>
        <xdr:cNvSpPr txBox="1"/>
      </xdr:nvSpPr>
      <xdr:spPr>
        <a:xfrm>
          <a:off x="11680018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2" name="TextBox 1">
          <a:extLst>
            <a:ext uri="{FF2B5EF4-FFF2-40B4-BE49-F238E27FC236}">
              <a16:creationId xmlns:a16="http://schemas.microsoft.com/office/drawing/2014/main" id="{666F5A56-C773-4CC4-B548-FF2B4D04ED10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3" name="TextBox 1">
          <a:extLst>
            <a:ext uri="{FF2B5EF4-FFF2-40B4-BE49-F238E27FC236}">
              <a16:creationId xmlns:a16="http://schemas.microsoft.com/office/drawing/2014/main" id="{C72F9BFC-20C8-46F2-96D7-7C96AB0807DD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4" name="TextBox 1">
          <a:extLst>
            <a:ext uri="{FF2B5EF4-FFF2-40B4-BE49-F238E27FC236}">
              <a16:creationId xmlns:a16="http://schemas.microsoft.com/office/drawing/2014/main" id="{F0FEDBD1-45B6-443B-8BF2-E3F2D0E433B8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5" name="TextBox 1">
          <a:extLst>
            <a:ext uri="{FF2B5EF4-FFF2-40B4-BE49-F238E27FC236}">
              <a16:creationId xmlns:a16="http://schemas.microsoft.com/office/drawing/2014/main" id="{FDACD7DA-D393-4331-AF88-A81CDBCEB041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6" name="TextBox 1">
          <a:extLst>
            <a:ext uri="{FF2B5EF4-FFF2-40B4-BE49-F238E27FC236}">
              <a16:creationId xmlns:a16="http://schemas.microsoft.com/office/drawing/2014/main" id="{EC360DE1-1CA1-4FBD-997E-E2ADECA59A6C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7" name="TextBox 1">
          <a:extLst>
            <a:ext uri="{FF2B5EF4-FFF2-40B4-BE49-F238E27FC236}">
              <a16:creationId xmlns:a16="http://schemas.microsoft.com/office/drawing/2014/main" id="{25F60316-FE7D-4E59-B5D4-4DFB899774BB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8" name="TextBox 1">
          <a:extLst>
            <a:ext uri="{FF2B5EF4-FFF2-40B4-BE49-F238E27FC236}">
              <a16:creationId xmlns:a16="http://schemas.microsoft.com/office/drawing/2014/main" id="{FE830035-0C12-4C08-9626-8D9FA262316B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49" name="TextBox 1">
          <a:extLst>
            <a:ext uri="{FF2B5EF4-FFF2-40B4-BE49-F238E27FC236}">
              <a16:creationId xmlns:a16="http://schemas.microsoft.com/office/drawing/2014/main" id="{738D6B28-0DA6-4AE2-9F56-4B1F4EAEAF49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0" name="TextBox 1">
          <a:extLst>
            <a:ext uri="{FF2B5EF4-FFF2-40B4-BE49-F238E27FC236}">
              <a16:creationId xmlns:a16="http://schemas.microsoft.com/office/drawing/2014/main" id="{36932B28-2B9E-47D2-91C6-45ADAF2F16D4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1" name="TextBox 1">
          <a:extLst>
            <a:ext uri="{FF2B5EF4-FFF2-40B4-BE49-F238E27FC236}">
              <a16:creationId xmlns:a16="http://schemas.microsoft.com/office/drawing/2014/main" id="{03A24664-D892-4DE7-BB01-E42B72841234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2" name="TextBox 1">
          <a:extLst>
            <a:ext uri="{FF2B5EF4-FFF2-40B4-BE49-F238E27FC236}">
              <a16:creationId xmlns:a16="http://schemas.microsoft.com/office/drawing/2014/main" id="{868369CB-9CE7-45D8-96A3-E7D4A47C51CF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3" name="TextBox 1">
          <a:extLst>
            <a:ext uri="{FF2B5EF4-FFF2-40B4-BE49-F238E27FC236}">
              <a16:creationId xmlns:a16="http://schemas.microsoft.com/office/drawing/2014/main" id="{B651B996-5232-418D-AC23-164B471E2EE3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4" name="TextBox 1">
          <a:extLst>
            <a:ext uri="{FF2B5EF4-FFF2-40B4-BE49-F238E27FC236}">
              <a16:creationId xmlns:a16="http://schemas.microsoft.com/office/drawing/2014/main" id="{F7B98418-0B74-4D21-9391-AF90BAFF38F0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5" name="TextBox 1">
          <a:extLst>
            <a:ext uri="{FF2B5EF4-FFF2-40B4-BE49-F238E27FC236}">
              <a16:creationId xmlns:a16="http://schemas.microsoft.com/office/drawing/2014/main" id="{A967042A-D57F-47FC-A90C-BDF29B26B7CE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6" name="TextBox 1">
          <a:extLst>
            <a:ext uri="{FF2B5EF4-FFF2-40B4-BE49-F238E27FC236}">
              <a16:creationId xmlns:a16="http://schemas.microsoft.com/office/drawing/2014/main" id="{476E0107-7986-43E5-9A9F-41083EE05A0C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56</xdr:row>
      <xdr:rowOff>0</xdr:rowOff>
    </xdr:from>
    <xdr:ext cx="184731" cy="274009"/>
    <xdr:sp macro="" textlink="">
      <xdr:nvSpPr>
        <xdr:cNvPr id="357" name="TextBox 1">
          <a:extLst>
            <a:ext uri="{FF2B5EF4-FFF2-40B4-BE49-F238E27FC236}">
              <a16:creationId xmlns:a16="http://schemas.microsoft.com/office/drawing/2014/main" id="{47EBD602-E44F-4756-BA22-C41D725FE2E5}"/>
            </a:ext>
          </a:extLst>
        </xdr:cNvPr>
        <xdr:cNvSpPr txBox="1"/>
      </xdr:nvSpPr>
      <xdr:spPr>
        <a:xfrm>
          <a:off x="11680018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58" name="TextBox 1">
          <a:extLst>
            <a:ext uri="{FF2B5EF4-FFF2-40B4-BE49-F238E27FC236}">
              <a16:creationId xmlns:a16="http://schemas.microsoft.com/office/drawing/2014/main" id="{26AEE53B-379E-4D6C-8DFE-78641E69826D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59" name="TextBox 1">
          <a:extLst>
            <a:ext uri="{FF2B5EF4-FFF2-40B4-BE49-F238E27FC236}">
              <a16:creationId xmlns:a16="http://schemas.microsoft.com/office/drawing/2014/main" id="{67601FF2-D8C7-4E02-8872-EAD64DCD03A5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0" name="TextBox 1">
          <a:extLst>
            <a:ext uri="{FF2B5EF4-FFF2-40B4-BE49-F238E27FC236}">
              <a16:creationId xmlns:a16="http://schemas.microsoft.com/office/drawing/2014/main" id="{F29250C4-87B6-4A22-841B-248578DD3CA1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1" name="TextBox 1">
          <a:extLst>
            <a:ext uri="{FF2B5EF4-FFF2-40B4-BE49-F238E27FC236}">
              <a16:creationId xmlns:a16="http://schemas.microsoft.com/office/drawing/2014/main" id="{56972470-5537-4FDD-BD89-D72E711E8396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2" name="TextBox 1">
          <a:extLst>
            <a:ext uri="{FF2B5EF4-FFF2-40B4-BE49-F238E27FC236}">
              <a16:creationId xmlns:a16="http://schemas.microsoft.com/office/drawing/2014/main" id="{225FBF72-33D1-4BEA-B9C8-9FF3E81D7A22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3" name="TextBox 1">
          <a:extLst>
            <a:ext uri="{FF2B5EF4-FFF2-40B4-BE49-F238E27FC236}">
              <a16:creationId xmlns:a16="http://schemas.microsoft.com/office/drawing/2014/main" id="{CEB4FF0F-AF50-4220-8DFE-97DB21DE380E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4" name="TextBox 1">
          <a:extLst>
            <a:ext uri="{FF2B5EF4-FFF2-40B4-BE49-F238E27FC236}">
              <a16:creationId xmlns:a16="http://schemas.microsoft.com/office/drawing/2014/main" id="{ED4C6A31-7EE9-4579-9328-059B52D584F0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5" name="TextBox 1">
          <a:extLst>
            <a:ext uri="{FF2B5EF4-FFF2-40B4-BE49-F238E27FC236}">
              <a16:creationId xmlns:a16="http://schemas.microsoft.com/office/drawing/2014/main" id="{818F2ED8-F8FC-4605-839B-7B15AE3692AB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6" name="TextBox 1">
          <a:extLst>
            <a:ext uri="{FF2B5EF4-FFF2-40B4-BE49-F238E27FC236}">
              <a16:creationId xmlns:a16="http://schemas.microsoft.com/office/drawing/2014/main" id="{E69BBA74-C1A8-435C-B0FF-2559A6895008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7" name="TextBox 1">
          <a:extLst>
            <a:ext uri="{FF2B5EF4-FFF2-40B4-BE49-F238E27FC236}">
              <a16:creationId xmlns:a16="http://schemas.microsoft.com/office/drawing/2014/main" id="{9F072482-41F9-4AC3-B2ED-7F58F985ADD3}"/>
            </a:ext>
          </a:extLst>
        </xdr:cNvPr>
        <xdr:cNvSpPr txBox="1"/>
      </xdr:nvSpPr>
      <xdr:spPr>
        <a:xfrm>
          <a:off x="11680018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8" name="TextBox 1">
          <a:extLst>
            <a:ext uri="{FF2B5EF4-FFF2-40B4-BE49-F238E27FC236}">
              <a16:creationId xmlns:a16="http://schemas.microsoft.com/office/drawing/2014/main" id="{A4CC4584-FDC5-47EF-8D6B-A4939F5554E7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69" name="TextBox 1">
          <a:extLst>
            <a:ext uri="{FF2B5EF4-FFF2-40B4-BE49-F238E27FC236}">
              <a16:creationId xmlns:a16="http://schemas.microsoft.com/office/drawing/2014/main" id="{1ED3C4A7-1941-4ED6-95CF-D5039A0BD395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0" name="TextBox 1">
          <a:extLst>
            <a:ext uri="{FF2B5EF4-FFF2-40B4-BE49-F238E27FC236}">
              <a16:creationId xmlns:a16="http://schemas.microsoft.com/office/drawing/2014/main" id="{73A78816-2040-44BC-B133-1123D491C499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1" name="TextBox 1">
          <a:extLst>
            <a:ext uri="{FF2B5EF4-FFF2-40B4-BE49-F238E27FC236}">
              <a16:creationId xmlns:a16="http://schemas.microsoft.com/office/drawing/2014/main" id="{3DE3CB0B-8E85-44C7-B117-DBCEAEC54323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2" name="TextBox 1">
          <a:extLst>
            <a:ext uri="{FF2B5EF4-FFF2-40B4-BE49-F238E27FC236}">
              <a16:creationId xmlns:a16="http://schemas.microsoft.com/office/drawing/2014/main" id="{19338612-F87E-4452-80A7-05223010A08A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3" name="TextBox 1">
          <a:extLst>
            <a:ext uri="{FF2B5EF4-FFF2-40B4-BE49-F238E27FC236}">
              <a16:creationId xmlns:a16="http://schemas.microsoft.com/office/drawing/2014/main" id="{9AEB0E5F-C28B-4C7E-AAC7-31DA3E4E68FB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4" name="TextBox 1">
          <a:extLst>
            <a:ext uri="{FF2B5EF4-FFF2-40B4-BE49-F238E27FC236}">
              <a16:creationId xmlns:a16="http://schemas.microsoft.com/office/drawing/2014/main" id="{04FB0184-F5A8-46BA-9922-2CCF94173A9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5" name="TextBox 1">
          <a:extLst>
            <a:ext uri="{FF2B5EF4-FFF2-40B4-BE49-F238E27FC236}">
              <a16:creationId xmlns:a16="http://schemas.microsoft.com/office/drawing/2014/main" id="{0BA8687B-91CA-4E6B-A673-1B6C9DFF2A0B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6" name="TextBox 1">
          <a:extLst>
            <a:ext uri="{FF2B5EF4-FFF2-40B4-BE49-F238E27FC236}">
              <a16:creationId xmlns:a16="http://schemas.microsoft.com/office/drawing/2014/main" id="{22B85B89-1F4B-4A8A-BFB3-C21738F1FD15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7" name="TextBox 1">
          <a:extLst>
            <a:ext uri="{FF2B5EF4-FFF2-40B4-BE49-F238E27FC236}">
              <a16:creationId xmlns:a16="http://schemas.microsoft.com/office/drawing/2014/main" id="{41DE6159-4A3B-44BB-9888-D23E2EB8D2A3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8" name="TextBox 1">
          <a:extLst>
            <a:ext uri="{FF2B5EF4-FFF2-40B4-BE49-F238E27FC236}">
              <a16:creationId xmlns:a16="http://schemas.microsoft.com/office/drawing/2014/main" id="{A8CA309F-6099-4A68-A1F6-57D0562B81E8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79" name="TextBox 1">
          <a:extLst>
            <a:ext uri="{FF2B5EF4-FFF2-40B4-BE49-F238E27FC236}">
              <a16:creationId xmlns:a16="http://schemas.microsoft.com/office/drawing/2014/main" id="{E946A3FD-E375-49DC-B7F2-EB1E924A7092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80" name="TextBox 1">
          <a:extLst>
            <a:ext uri="{FF2B5EF4-FFF2-40B4-BE49-F238E27FC236}">
              <a16:creationId xmlns:a16="http://schemas.microsoft.com/office/drawing/2014/main" id="{CA287247-20D9-4FA8-8A73-A1BAE8CBED6E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81" name="TextBox 1">
          <a:extLst>
            <a:ext uri="{FF2B5EF4-FFF2-40B4-BE49-F238E27FC236}">
              <a16:creationId xmlns:a16="http://schemas.microsoft.com/office/drawing/2014/main" id="{1C65749B-C173-4551-A090-EEB70B491AE2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82" name="TextBox 1">
          <a:extLst>
            <a:ext uri="{FF2B5EF4-FFF2-40B4-BE49-F238E27FC236}">
              <a16:creationId xmlns:a16="http://schemas.microsoft.com/office/drawing/2014/main" id="{43B62DC7-BB33-4B2A-A48F-70AAC19CA1AF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57</xdr:row>
      <xdr:rowOff>0</xdr:rowOff>
    </xdr:from>
    <xdr:ext cx="184731" cy="274009"/>
    <xdr:sp macro="" textlink="">
      <xdr:nvSpPr>
        <xdr:cNvPr id="383" name="TextBox 1">
          <a:extLst>
            <a:ext uri="{FF2B5EF4-FFF2-40B4-BE49-F238E27FC236}">
              <a16:creationId xmlns:a16="http://schemas.microsoft.com/office/drawing/2014/main" id="{C27E3EDA-EB81-40B6-8437-5D4244D88806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4" name="TextBox 1">
          <a:extLst>
            <a:ext uri="{FF2B5EF4-FFF2-40B4-BE49-F238E27FC236}">
              <a16:creationId xmlns:a16="http://schemas.microsoft.com/office/drawing/2014/main" id="{617D31A3-7C82-4BD5-848C-D65CD0A90970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5" name="TextBox 1">
          <a:extLst>
            <a:ext uri="{FF2B5EF4-FFF2-40B4-BE49-F238E27FC236}">
              <a16:creationId xmlns:a16="http://schemas.microsoft.com/office/drawing/2014/main" id="{BF2CC676-CAC2-48E0-BE78-38B161428361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6" name="TextBox 1">
          <a:extLst>
            <a:ext uri="{FF2B5EF4-FFF2-40B4-BE49-F238E27FC236}">
              <a16:creationId xmlns:a16="http://schemas.microsoft.com/office/drawing/2014/main" id="{B714357D-1494-41FC-A1B3-ADA320BE0016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7" name="TextBox 1">
          <a:extLst>
            <a:ext uri="{FF2B5EF4-FFF2-40B4-BE49-F238E27FC236}">
              <a16:creationId xmlns:a16="http://schemas.microsoft.com/office/drawing/2014/main" id="{65E20E90-A3AD-4943-B424-C017DC91F4BB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8" name="TextBox 1">
          <a:extLst>
            <a:ext uri="{FF2B5EF4-FFF2-40B4-BE49-F238E27FC236}">
              <a16:creationId xmlns:a16="http://schemas.microsoft.com/office/drawing/2014/main" id="{AF37D630-7E14-411D-87A2-C296E82DCD59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89" name="TextBox 1">
          <a:extLst>
            <a:ext uri="{FF2B5EF4-FFF2-40B4-BE49-F238E27FC236}">
              <a16:creationId xmlns:a16="http://schemas.microsoft.com/office/drawing/2014/main" id="{981AED96-24AB-4B16-B3B8-B2E4D6EC261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0" name="TextBox 1">
          <a:extLst>
            <a:ext uri="{FF2B5EF4-FFF2-40B4-BE49-F238E27FC236}">
              <a16:creationId xmlns:a16="http://schemas.microsoft.com/office/drawing/2014/main" id="{A52984C0-4626-4AE9-9748-752271C6F342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1" name="TextBox 1">
          <a:extLst>
            <a:ext uri="{FF2B5EF4-FFF2-40B4-BE49-F238E27FC236}">
              <a16:creationId xmlns:a16="http://schemas.microsoft.com/office/drawing/2014/main" id="{904E1209-FFDB-456D-9D24-33B55367EDEE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2" name="TextBox 1">
          <a:extLst>
            <a:ext uri="{FF2B5EF4-FFF2-40B4-BE49-F238E27FC236}">
              <a16:creationId xmlns:a16="http://schemas.microsoft.com/office/drawing/2014/main" id="{D9257465-ADDF-4925-A60D-25EB6F69D270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3" name="TextBox 1">
          <a:extLst>
            <a:ext uri="{FF2B5EF4-FFF2-40B4-BE49-F238E27FC236}">
              <a16:creationId xmlns:a16="http://schemas.microsoft.com/office/drawing/2014/main" id="{6DEDC77F-EED8-4A5F-BBDC-A7827C82A954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4" name="TextBox 1">
          <a:extLst>
            <a:ext uri="{FF2B5EF4-FFF2-40B4-BE49-F238E27FC236}">
              <a16:creationId xmlns:a16="http://schemas.microsoft.com/office/drawing/2014/main" id="{92486ABA-4D77-4E83-9D0D-1BB9D525854A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5" name="TextBox 1">
          <a:extLst>
            <a:ext uri="{FF2B5EF4-FFF2-40B4-BE49-F238E27FC236}">
              <a16:creationId xmlns:a16="http://schemas.microsoft.com/office/drawing/2014/main" id="{738ABC9F-27D2-47E1-B17D-248FCE35FF1D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6" name="TextBox 1">
          <a:extLst>
            <a:ext uri="{FF2B5EF4-FFF2-40B4-BE49-F238E27FC236}">
              <a16:creationId xmlns:a16="http://schemas.microsoft.com/office/drawing/2014/main" id="{C5ABD026-CE2C-4BC2-B1FC-8348C0848C31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7" name="TextBox 1">
          <a:extLst>
            <a:ext uri="{FF2B5EF4-FFF2-40B4-BE49-F238E27FC236}">
              <a16:creationId xmlns:a16="http://schemas.microsoft.com/office/drawing/2014/main" id="{8D93759D-0966-4394-9562-8507BF796F6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8" name="TextBox 1">
          <a:extLst>
            <a:ext uri="{FF2B5EF4-FFF2-40B4-BE49-F238E27FC236}">
              <a16:creationId xmlns:a16="http://schemas.microsoft.com/office/drawing/2014/main" id="{D09EFD65-3293-42AC-B818-C09BD2E3CAE9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399" name="TextBox 1">
          <a:extLst>
            <a:ext uri="{FF2B5EF4-FFF2-40B4-BE49-F238E27FC236}">
              <a16:creationId xmlns:a16="http://schemas.microsoft.com/office/drawing/2014/main" id="{FE9C5F9C-64EA-42C2-BC16-FC27AC224864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0" name="TextBox 1">
          <a:extLst>
            <a:ext uri="{FF2B5EF4-FFF2-40B4-BE49-F238E27FC236}">
              <a16:creationId xmlns:a16="http://schemas.microsoft.com/office/drawing/2014/main" id="{46BAF1DF-F893-485B-B842-EFB7EBF45580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1" name="TextBox 1">
          <a:extLst>
            <a:ext uri="{FF2B5EF4-FFF2-40B4-BE49-F238E27FC236}">
              <a16:creationId xmlns:a16="http://schemas.microsoft.com/office/drawing/2014/main" id="{EE04BCC0-2C1B-4BCE-A059-F119C083E985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2" name="TextBox 1">
          <a:extLst>
            <a:ext uri="{FF2B5EF4-FFF2-40B4-BE49-F238E27FC236}">
              <a16:creationId xmlns:a16="http://schemas.microsoft.com/office/drawing/2014/main" id="{14EB39DA-3EF7-4125-9919-614A7A470475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3" name="TextBox 1">
          <a:extLst>
            <a:ext uri="{FF2B5EF4-FFF2-40B4-BE49-F238E27FC236}">
              <a16:creationId xmlns:a16="http://schemas.microsoft.com/office/drawing/2014/main" id="{B4CCD47E-CD02-444A-925B-B46915485A50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4" name="TextBox 1">
          <a:extLst>
            <a:ext uri="{FF2B5EF4-FFF2-40B4-BE49-F238E27FC236}">
              <a16:creationId xmlns:a16="http://schemas.microsoft.com/office/drawing/2014/main" id="{3BC0FA64-B6AF-4699-B70E-9DE0E09B386A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5" name="TextBox 1">
          <a:extLst>
            <a:ext uri="{FF2B5EF4-FFF2-40B4-BE49-F238E27FC236}">
              <a16:creationId xmlns:a16="http://schemas.microsoft.com/office/drawing/2014/main" id="{4D957AF0-1F59-4C3C-9915-53BC1B967078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6" name="TextBox 1">
          <a:extLst>
            <a:ext uri="{FF2B5EF4-FFF2-40B4-BE49-F238E27FC236}">
              <a16:creationId xmlns:a16="http://schemas.microsoft.com/office/drawing/2014/main" id="{2F0DCE53-A430-4ED6-9BE6-A084017010E3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7" name="TextBox 1">
          <a:extLst>
            <a:ext uri="{FF2B5EF4-FFF2-40B4-BE49-F238E27FC236}">
              <a16:creationId xmlns:a16="http://schemas.microsoft.com/office/drawing/2014/main" id="{D888A0BA-112B-4529-B35D-60796196E25B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8" name="TextBox 1">
          <a:extLst>
            <a:ext uri="{FF2B5EF4-FFF2-40B4-BE49-F238E27FC236}">
              <a16:creationId xmlns:a16="http://schemas.microsoft.com/office/drawing/2014/main" id="{276DBA20-18CC-429C-BBA5-DA8959403F3D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58</xdr:row>
      <xdr:rowOff>0</xdr:rowOff>
    </xdr:from>
    <xdr:ext cx="184731" cy="274009"/>
    <xdr:sp macro="" textlink="">
      <xdr:nvSpPr>
        <xdr:cNvPr id="409" name="TextBox 1">
          <a:extLst>
            <a:ext uri="{FF2B5EF4-FFF2-40B4-BE49-F238E27FC236}">
              <a16:creationId xmlns:a16="http://schemas.microsoft.com/office/drawing/2014/main" id="{A54F60DD-E670-48F9-9371-EEBF9FB3CF50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0" name="TextBox 1">
          <a:extLst>
            <a:ext uri="{FF2B5EF4-FFF2-40B4-BE49-F238E27FC236}">
              <a16:creationId xmlns:a16="http://schemas.microsoft.com/office/drawing/2014/main" id="{66AF8938-1DBD-41B0-8E3E-7A797831C2AB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1" name="TextBox 1">
          <a:extLst>
            <a:ext uri="{FF2B5EF4-FFF2-40B4-BE49-F238E27FC236}">
              <a16:creationId xmlns:a16="http://schemas.microsoft.com/office/drawing/2014/main" id="{D287E281-2518-4007-A40E-3E3CB801F9F1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2" name="TextBox 1">
          <a:extLst>
            <a:ext uri="{FF2B5EF4-FFF2-40B4-BE49-F238E27FC236}">
              <a16:creationId xmlns:a16="http://schemas.microsoft.com/office/drawing/2014/main" id="{1AFDEC19-361E-43F6-B3FB-C50F4F162840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3" name="TextBox 1">
          <a:extLst>
            <a:ext uri="{FF2B5EF4-FFF2-40B4-BE49-F238E27FC236}">
              <a16:creationId xmlns:a16="http://schemas.microsoft.com/office/drawing/2014/main" id="{3BF8F21F-62D8-4E16-924D-4B01BA866D35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4" name="TextBox 1">
          <a:extLst>
            <a:ext uri="{FF2B5EF4-FFF2-40B4-BE49-F238E27FC236}">
              <a16:creationId xmlns:a16="http://schemas.microsoft.com/office/drawing/2014/main" id="{C6AEBCAD-D566-4401-B924-2C1138732F77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5" name="TextBox 1">
          <a:extLst>
            <a:ext uri="{FF2B5EF4-FFF2-40B4-BE49-F238E27FC236}">
              <a16:creationId xmlns:a16="http://schemas.microsoft.com/office/drawing/2014/main" id="{3BA4179B-051F-4C2F-88D2-D89E27C94003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6" name="TextBox 1">
          <a:extLst>
            <a:ext uri="{FF2B5EF4-FFF2-40B4-BE49-F238E27FC236}">
              <a16:creationId xmlns:a16="http://schemas.microsoft.com/office/drawing/2014/main" id="{D6448F04-5C95-4F55-BBCA-2060378343BC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7" name="TextBox 1">
          <a:extLst>
            <a:ext uri="{FF2B5EF4-FFF2-40B4-BE49-F238E27FC236}">
              <a16:creationId xmlns:a16="http://schemas.microsoft.com/office/drawing/2014/main" id="{5B4DDF29-5274-4C09-8D7C-49598D8F45CB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8" name="TextBox 1">
          <a:extLst>
            <a:ext uri="{FF2B5EF4-FFF2-40B4-BE49-F238E27FC236}">
              <a16:creationId xmlns:a16="http://schemas.microsoft.com/office/drawing/2014/main" id="{BA6300E4-190A-44DA-9491-F0610A7B43A4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19" name="TextBox 1">
          <a:extLst>
            <a:ext uri="{FF2B5EF4-FFF2-40B4-BE49-F238E27FC236}">
              <a16:creationId xmlns:a16="http://schemas.microsoft.com/office/drawing/2014/main" id="{5CABF834-E479-4074-9E44-8E48176D2EFE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0" name="TextBox 1">
          <a:extLst>
            <a:ext uri="{FF2B5EF4-FFF2-40B4-BE49-F238E27FC236}">
              <a16:creationId xmlns:a16="http://schemas.microsoft.com/office/drawing/2014/main" id="{7AF28671-D1EB-46DF-87CC-1A70AE9BDD86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1" name="TextBox 1">
          <a:extLst>
            <a:ext uri="{FF2B5EF4-FFF2-40B4-BE49-F238E27FC236}">
              <a16:creationId xmlns:a16="http://schemas.microsoft.com/office/drawing/2014/main" id="{B22FF24F-5AE4-402A-87EC-7911FEC6561F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2" name="TextBox 1">
          <a:extLst>
            <a:ext uri="{FF2B5EF4-FFF2-40B4-BE49-F238E27FC236}">
              <a16:creationId xmlns:a16="http://schemas.microsoft.com/office/drawing/2014/main" id="{BE20676F-2314-45C8-B4EA-605ACA7E293E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3" name="TextBox 1">
          <a:extLst>
            <a:ext uri="{FF2B5EF4-FFF2-40B4-BE49-F238E27FC236}">
              <a16:creationId xmlns:a16="http://schemas.microsoft.com/office/drawing/2014/main" id="{226C5231-2C23-4C29-AD0A-C7CF7ADD2EEC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4" name="TextBox 1">
          <a:extLst>
            <a:ext uri="{FF2B5EF4-FFF2-40B4-BE49-F238E27FC236}">
              <a16:creationId xmlns:a16="http://schemas.microsoft.com/office/drawing/2014/main" id="{22901580-D136-4C71-977C-37D53371DD67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5" name="TextBox 1">
          <a:extLst>
            <a:ext uri="{FF2B5EF4-FFF2-40B4-BE49-F238E27FC236}">
              <a16:creationId xmlns:a16="http://schemas.microsoft.com/office/drawing/2014/main" id="{9D201AD1-1AAC-408E-A831-0D7036432C54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6" name="TextBox 1">
          <a:extLst>
            <a:ext uri="{FF2B5EF4-FFF2-40B4-BE49-F238E27FC236}">
              <a16:creationId xmlns:a16="http://schemas.microsoft.com/office/drawing/2014/main" id="{DCBBCB4F-C696-4FEB-A8C4-D19CC2C040C8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7" name="TextBox 1">
          <a:extLst>
            <a:ext uri="{FF2B5EF4-FFF2-40B4-BE49-F238E27FC236}">
              <a16:creationId xmlns:a16="http://schemas.microsoft.com/office/drawing/2014/main" id="{6C75F9F9-2E8E-43A6-BDB2-5A4FAE4ACDE5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8" name="TextBox 1">
          <a:extLst>
            <a:ext uri="{FF2B5EF4-FFF2-40B4-BE49-F238E27FC236}">
              <a16:creationId xmlns:a16="http://schemas.microsoft.com/office/drawing/2014/main" id="{0F20C3A6-D1A7-46BA-879E-B8B954880F24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29" name="TextBox 1">
          <a:extLst>
            <a:ext uri="{FF2B5EF4-FFF2-40B4-BE49-F238E27FC236}">
              <a16:creationId xmlns:a16="http://schemas.microsoft.com/office/drawing/2014/main" id="{9904687A-4EF0-46F9-85F6-A8E628EC5290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0" name="TextBox 1">
          <a:extLst>
            <a:ext uri="{FF2B5EF4-FFF2-40B4-BE49-F238E27FC236}">
              <a16:creationId xmlns:a16="http://schemas.microsoft.com/office/drawing/2014/main" id="{0C3FDD95-0D87-4745-89D5-97BF84606C5D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1" name="TextBox 1">
          <a:extLst>
            <a:ext uri="{FF2B5EF4-FFF2-40B4-BE49-F238E27FC236}">
              <a16:creationId xmlns:a16="http://schemas.microsoft.com/office/drawing/2014/main" id="{8AD8EA75-E801-4F12-BCAA-039BA95C6FC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2" name="TextBox 1">
          <a:extLst>
            <a:ext uri="{FF2B5EF4-FFF2-40B4-BE49-F238E27FC236}">
              <a16:creationId xmlns:a16="http://schemas.microsoft.com/office/drawing/2014/main" id="{A5F21F6D-881E-4F08-95AC-F7580DF630CD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3" name="TextBox 1">
          <a:extLst>
            <a:ext uri="{FF2B5EF4-FFF2-40B4-BE49-F238E27FC236}">
              <a16:creationId xmlns:a16="http://schemas.microsoft.com/office/drawing/2014/main" id="{4AB0CD87-E28E-4E98-AFA8-7EEEB4821FCE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4" name="TextBox 1">
          <a:extLst>
            <a:ext uri="{FF2B5EF4-FFF2-40B4-BE49-F238E27FC236}">
              <a16:creationId xmlns:a16="http://schemas.microsoft.com/office/drawing/2014/main" id="{4BCE2FA5-9DBC-44A5-8F0E-E8471F8F2C3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5" name="TextBox 1">
          <a:extLst>
            <a:ext uri="{FF2B5EF4-FFF2-40B4-BE49-F238E27FC236}">
              <a16:creationId xmlns:a16="http://schemas.microsoft.com/office/drawing/2014/main" id="{BF8B6B06-A38D-4BFF-B2DB-3D1A1A245CE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6" name="TextBox 1">
          <a:extLst>
            <a:ext uri="{FF2B5EF4-FFF2-40B4-BE49-F238E27FC236}">
              <a16:creationId xmlns:a16="http://schemas.microsoft.com/office/drawing/2014/main" id="{735C3D5D-41F2-4AF2-AF02-9F0A52A36A7D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7" name="TextBox 1">
          <a:extLst>
            <a:ext uri="{FF2B5EF4-FFF2-40B4-BE49-F238E27FC236}">
              <a16:creationId xmlns:a16="http://schemas.microsoft.com/office/drawing/2014/main" id="{32822EB0-E6CC-44D8-A328-F25010563C1B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8" name="TextBox 1">
          <a:extLst>
            <a:ext uri="{FF2B5EF4-FFF2-40B4-BE49-F238E27FC236}">
              <a16:creationId xmlns:a16="http://schemas.microsoft.com/office/drawing/2014/main" id="{AE0F51CD-05AA-406E-9380-DDBF594D91C4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39" name="TextBox 1">
          <a:extLst>
            <a:ext uri="{FF2B5EF4-FFF2-40B4-BE49-F238E27FC236}">
              <a16:creationId xmlns:a16="http://schemas.microsoft.com/office/drawing/2014/main" id="{74823145-4CC5-4DBA-A9F6-511FAA98A3E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0" name="TextBox 1">
          <a:extLst>
            <a:ext uri="{FF2B5EF4-FFF2-40B4-BE49-F238E27FC236}">
              <a16:creationId xmlns:a16="http://schemas.microsoft.com/office/drawing/2014/main" id="{D168FB3C-EEE8-4AB6-BA4B-788EF85DDBEB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1" name="TextBox 1">
          <a:extLst>
            <a:ext uri="{FF2B5EF4-FFF2-40B4-BE49-F238E27FC236}">
              <a16:creationId xmlns:a16="http://schemas.microsoft.com/office/drawing/2014/main" id="{ED9CE3B3-BE93-4562-ABDE-3B8E2F08F94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2" name="TextBox 1">
          <a:extLst>
            <a:ext uri="{FF2B5EF4-FFF2-40B4-BE49-F238E27FC236}">
              <a16:creationId xmlns:a16="http://schemas.microsoft.com/office/drawing/2014/main" id="{6228FB33-F5D7-4B3B-A245-413F9488003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3" name="TextBox 1">
          <a:extLst>
            <a:ext uri="{FF2B5EF4-FFF2-40B4-BE49-F238E27FC236}">
              <a16:creationId xmlns:a16="http://schemas.microsoft.com/office/drawing/2014/main" id="{DBC370B4-ED12-42A9-91A0-187CAB061301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4" name="TextBox 1">
          <a:extLst>
            <a:ext uri="{FF2B5EF4-FFF2-40B4-BE49-F238E27FC236}">
              <a16:creationId xmlns:a16="http://schemas.microsoft.com/office/drawing/2014/main" id="{2D550A2C-F48F-479D-A2A5-B94C01052380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5" name="TextBox 1">
          <a:extLst>
            <a:ext uri="{FF2B5EF4-FFF2-40B4-BE49-F238E27FC236}">
              <a16:creationId xmlns:a16="http://schemas.microsoft.com/office/drawing/2014/main" id="{AC1F35E7-1DAD-48E7-8963-4A21C7083434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6" name="TextBox 1">
          <a:extLst>
            <a:ext uri="{FF2B5EF4-FFF2-40B4-BE49-F238E27FC236}">
              <a16:creationId xmlns:a16="http://schemas.microsoft.com/office/drawing/2014/main" id="{855B0359-3940-4086-B127-47AB867AC40F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7" name="TextBox 1">
          <a:extLst>
            <a:ext uri="{FF2B5EF4-FFF2-40B4-BE49-F238E27FC236}">
              <a16:creationId xmlns:a16="http://schemas.microsoft.com/office/drawing/2014/main" id="{E38F4CD9-1D30-42C0-826B-C4AF5F8FB571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8" name="TextBox 1">
          <a:extLst>
            <a:ext uri="{FF2B5EF4-FFF2-40B4-BE49-F238E27FC236}">
              <a16:creationId xmlns:a16="http://schemas.microsoft.com/office/drawing/2014/main" id="{CA76024B-2068-4308-B2C7-6288F76D890D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49" name="TextBox 1">
          <a:extLst>
            <a:ext uri="{FF2B5EF4-FFF2-40B4-BE49-F238E27FC236}">
              <a16:creationId xmlns:a16="http://schemas.microsoft.com/office/drawing/2014/main" id="{69D77245-5014-4DA7-AB6C-C9177DE69C25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50" name="TextBox 1">
          <a:extLst>
            <a:ext uri="{FF2B5EF4-FFF2-40B4-BE49-F238E27FC236}">
              <a16:creationId xmlns:a16="http://schemas.microsoft.com/office/drawing/2014/main" id="{AE4C4192-0BD0-4DB7-AD2A-7F100B4610FC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59</xdr:row>
      <xdr:rowOff>0</xdr:rowOff>
    </xdr:from>
    <xdr:ext cx="184731" cy="274009"/>
    <xdr:sp macro="" textlink="">
      <xdr:nvSpPr>
        <xdr:cNvPr id="451" name="TextBox 1">
          <a:extLst>
            <a:ext uri="{FF2B5EF4-FFF2-40B4-BE49-F238E27FC236}">
              <a16:creationId xmlns:a16="http://schemas.microsoft.com/office/drawing/2014/main" id="{83144316-71CF-4FD8-8678-59608E652914}"/>
            </a:ext>
          </a:extLst>
        </xdr:cNvPr>
        <xdr:cNvSpPr txBox="1"/>
      </xdr:nvSpPr>
      <xdr:spPr>
        <a:xfrm>
          <a:off x="11680018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2" name="TextBox 1">
          <a:extLst>
            <a:ext uri="{FF2B5EF4-FFF2-40B4-BE49-F238E27FC236}">
              <a16:creationId xmlns:a16="http://schemas.microsoft.com/office/drawing/2014/main" id="{D658A53F-1EA7-48B2-B200-99CD16739237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3" name="TextBox 1">
          <a:extLst>
            <a:ext uri="{FF2B5EF4-FFF2-40B4-BE49-F238E27FC236}">
              <a16:creationId xmlns:a16="http://schemas.microsoft.com/office/drawing/2014/main" id="{62A0F079-5C65-4B20-91BD-B546718EEAD3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4" name="TextBox 1">
          <a:extLst>
            <a:ext uri="{FF2B5EF4-FFF2-40B4-BE49-F238E27FC236}">
              <a16:creationId xmlns:a16="http://schemas.microsoft.com/office/drawing/2014/main" id="{CD1355A4-0B76-4231-9DC9-ED586AD6B0B6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5" name="TextBox 1">
          <a:extLst>
            <a:ext uri="{FF2B5EF4-FFF2-40B4-BE49-F238E27FC236}">
              <a16:creationId xmlns:a16="http://schemas.microsoft.com/office/drawing/2014/main" id="{5C2F9B89-44D9-4E22-8175-AA8AC51CE2CF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6" name="TextBox 1">
          <a:extLst>
            <a:ext uri="{FF2B5EF4-FFF2-40B4-BE49-F238E27FC236}">
              <a16:creationId xmlns:a16="http://schemas.microsoft.com/office/drawing/2014/main" id="{3930ED6F-C5E4-494E-B6FA-DB49B829ED44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7" name="TextBox 1">
          <a:extLst>
            <a:ext uri="{FF2B5EF4-FFF2-40B4-BE49-F238E27FC236}">
              <a16:creationId xmlns:a16="http://schemas.microsoft.com/office/drawing/2014/main" id="{EE6DA4AE-47B1-4CFF-B97A-661FC698A6C6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8" name="TextBox 1">
          <a:extLst>
            <a:ext uri="{FF2B5EF4-FFF2-40B4-BE49-F238E27FC236}">
              <a16:creationId xmlns:a16="http://schemas.microsoft.com/office/drawing/2014/main" id="{AE97153A-F300-4446-9543-7EDDE5243513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59" name="TextBox 1">
          <a:extLst>
            <a:ext uri="{FF2B5EF4-FFF2-40B4-BE49-F238E27FC236}">
              <a16:creationId xmlns:a16="http://schemas.microsoft.com/office/drawing/2014/main" id="{38AB580D-F9E1-46AD-8BDE-1B695EE040E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0" name="TextBox 1">
          <a:extLst>
            <a:ext uri="{FF2B5EF4-FFF2-40B4-BE49-F238E27FC236}">
              <a16:creationId xmlns:a16="http://schemas.microsoft.com/office/drawing/2014/main" id="{85D79129-1524-4876-AFF7-6FA8C6F0D322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1" name="TextBox 1">
          <a:extLst>
            <a:ext uri="{FF2B5EF4-FFF2-40B4-BE49-F238E27FC236}">
              <a16:creationId xmlns:a16="http://schemas.microsoft.com/office/drawing/2014/main" id="{1F556377-B201-4902-98CE-BDDCD8D4560D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2" name="TextBox 1">
          <a:extLst>
            <a:ext uri="{FF2B5EF4-FFF2-40B4-BE49-F238E27FC236}">
              <a16:creationId xmlns:a16="http://schemas.microsoft.com/office/drawing/2014/main" id="{0E9D74A9-6A77-49FA-B2F2-414A1F409028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3" name="TextBox 1">
          <a:extLst>
            <a:ext uri="{FF2B5EF4-FFF2-40B4-BE49-F238E27FC236}">
              <a16:creationId xmlns:a16="http://schemas.microsoft.com/office/drawing/2014/main" id="{74614C06-2D82-475C-9BAC-EF3C1A8BC505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4" name="TextBox 1">
          <a:extLst>
            <a:ext uri="{FF2B5EF4-FFF2-40B4-BE49-F238E27FC236}">
              <a16:creationId xmlns:a16="http://schemas.microsoft.com/office/drawing/2014/main" id="{059A9EA6-C204-4870-85F0-BDAE55295A7B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5" name="TextBox 1">
          <a:extLst>
            <a:ext uri="{FF2B5EF4-FFF2-40B4-BE49-F238E27FC236}">
              <a16:creationId xmlns:a16="http://schemas.microsoft.com/office/drawing/2014/main" id="{9D434292-9B88-42AD-8D74-65B9CD8BF015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6" name="TextBox 1">
          <a:extLst>
            <a:ext uri="{FF2B5EF4-FFF2-40B4-BE49-F238E27FC236}">
              <a16:creationId xmlns:a16="http://schemas.microsoft.com/office/drawing/2014/main" id="{C52A1324-3CDA-4B67-B0FE-854BADF9B40E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7" name="TextBox 1">
          <a:extLst>
            <a:ext uri="{FF2B5EF4-FFF2-40B4-BE49-F238E27FC236}">
              <a16:creationId xmlns:a16="http://schemas.microsoft.com/office/drawing/2014/main" id="{C06DF724-2580-4BAA-AA7B-30ACAD572C9D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8" name="TextBox 1">
          <a:extLst>
            <a:ext uri="{FF2B5EF4-FFF2-40B4-BE49-F238E27FC236}">
              <a16:creationId xmlns:a16="http://schemas.microsoft.com/office/drawing/2014/main" id="{F5F51434-939D-4E35-A13F-2D5A43CADCFA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69" name="TextBox 1">
          <a:extLst>
            <a:ext uri="{FF2B5EF4-FFF2-40B4-BE49-F238E27FC236}">
              <a16:creationId xmlns:a16="http://schemas.microsoft.com/office/drawing/2014/main" id="{10A9B1FB-6937-4773-96AA-EC72D9BEFDD5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0" name="TextBox 1">
          <a:extLst>
            <a:ext uri="{FF2B5EF4-FFF2-40B4-BE49-F238E27FC236}">
              <a16:creationId xmlns:a16="http://schemas.microsoft.com/office/drawing/2014/main" id="{1523D78F-3D7E-4AFC-9B04-98860646C826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1" name="TextBox 1">
          <a:extLst>
            <a:ext uri="{FF2B5EF4-FFF2-40B4-BE49-F238E27FC236}">
              <a16:creationId xmlns:a16="http://schemas.microsoft.com/office/drawing/2014/main" id="{538BDB1B-0A52-40C0-8B9C-28BE20E7DAC7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2" name="TextBox 1">
          <a:extLst>
            <a:ext uri="{FF2B5EF4-FFF2-40B4-BE49-F238E27FC236}">
              <a16:creationId xmlns:a16="http://schemas.microsoft.com/office/drawing/2014/main" id="{2DAD0F6F-714D-4337-A673-0D70939EB522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3" name="TextBox 1">
          <a:extLst>
            <a:ext uri="{FF2B5EF4-FFF2-40B4-BE49-F238E27FC236}">
              <a16:creationId xmlns:a16="http://schemas.microsoft.com/office/drawing/2014/main" id="{7BC3AAE3-8A21-4DBB-9A93-6DA920D400D3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4" name="TextBox 1">
          <a:extLst>
            <a:ext uri="{FF2B5EF4-FFF2-40B4-BE49-F238E27FC236}">
              <a16:creationId xmlns:a16="http://schemas.microsoft.com/office/drawing/2014/main" id="{1968878A-211F-4D0A-81AB-D81ACCA915E9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5" name="TextBox 1">
          <a:extLst>
            <a:ext uri="{FF2B5EF4-FFF2-40B4-BE49-F238E27FC236}">
              <a16:creationId xmlns:a16="http://schemas.microsoft.com/office/drawing/2014/main" id="{F664D0F5-A56D-40F8-B497-AB1A1C6F56E1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6" name="TextBox 1">
          <a:extLst>
            <a:ext uri="{FF2B5EF4-FFF2-40B4-BE49-F238E27FC236}">
              <a16:creationId xmlns:a16="http://schemas.microsoft.com/office/drawing/2014/main" id="{4E605B11-BDFD-435B-9B91-8418EBAB41E9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60</xdr:row>
      <xdr:rowOff>0</xdr:rowOff>
    </xdr:from>
    <xdr:ext cx="184731" cy="274009"/>
    <xdr:sp macro="" textlink="">
      <xdr:nvSpPr>
        <xdr:cNvPr id="477" name="TextBox 1">
          <a:extLst>
            <a:ext uri="{FF2B5EF4-FFF2-40B4-BE49-F238E27FC236}">
              <a16:creationId xmlns:a16="http://schemas.microsoft.com/office/drawing/2014/main" id="{E983982A-6F15-4CC4-ADCA-7D9F497DD7B2}"/>
            </a:ext>
          </a:extLst>
        </xdr:cNvPr>
        <xdr:cNvSpPr txBox="1"/>
      </xdr:nvSpPr>
      <xdr:spPr>
        <a:xfrm>
          <a:off x="11680018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18</xdr:row>
      <xdr:rowOff>0</xdr:rowOff>
    </xdr:from>
    <xdr:ext cx="184731" cy="274009"/>
    <xdr:sp macro="" textlink="">
      <xdr:nvSpPr>
        <xdr:cNvPr id="478" name="TextBox 1">
          <a:extLst>
            <a:ext uri="{FF2B5EF4-FFF2-40B4-BE49-F238E27FC236}">
              <a16:creationId xmlns:a16="http://schemas.microsoft.com/office/drawing/2014/main" id="{6BDF9A28-FDE6-43A0-A058-D30A711B5129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18</xdr:row>
      <xdr:rowOff>0</xdr:rowOff>
    </xdr:from>
    <xdr:ext cx="184731" cy="274009"/>
    <xdr:sp macro="" textlink="">
      <xdr:nvSpPr>
        <xdr:cNvPr id="479" name="TextBox 1">
          <a:extLst>
            <a:ext uri="{FF2B5EF4-FFF2-40B4-BE49-F238E27FC236}">
              <a16:creationId xmlns:a16="http://schemas.microsoft.com/office/drawing/2014/main" id="{68C976DC-70EE-477D-BB3E-E937C8F5C0DA}"/>
            </a:ext>
          </a:extLst>
        </xdr:cNvPr>
        <xdr:cNvSpPr txBox="1"/>
      </xdr:nvSpPr>
      <xdr:spPr>
        <a:xfrm>
          <a:off x="11680018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480" name="TextBox 1">
          <a:extLst>
            <a:ext uri="{FF2B5EF4-FFF2-40B4-BE49-F238E27FC236}">
              <a16:creationId xmlns:a16="http://schemas.microsoft.com/office/drawing/2014/main" id="{B0431FFC-DADA-4A3B-A58E-ECEC756A3635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481" name="TextBox 1">
          <a:extLst>
            <a:ext uri="{FF2B5EF4-FFF2-40B4-BE49-F238E27FC236}">
              <a16:creationId xmlns:a16="http://schemas.microsoft.com/office/drawing/2014/main" id="{D4BE9F62-76FA-413F-9BC5-77AE11B46AB4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482" name="TextBox 1">
          <a:extLst>
            <a:ext uri="{FF2B5EF4-FFF2-40B4-BE49-F238E27FC236}">
              <a16:creationId xmlns:a16="http://schemas.microsoft.com/office/drawing/2014/main" id="{C1E9187F-4622-4190-BC2D-D9E5C9DFF606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19</xdr:row>
      <xdr:rowOff>0</xdr:rowOff>
    </xdr:from>
    <xdr:ext cx="184731" cy="274009"/>
    <xdr:sp macro="" textlink="">
      <xdr:nvSpPr>
        <xdr:cNvPr id="483" name="TextBox 1">
          <a:extLst>
            <a:ext uri="{FF2B5EF4-FFF2-40B4-BE49-F238E27FC236}">
              <a16:creationId xmlns:a16="http://schemas.microsoft.com/office/drawing/2014/main" id="{60B97CE1-7BF6-4E9A-B16A-E1288212F0F0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484" name="TextBox 1">
          <a:extLst>
            <a:ext uri="{FF2B5EF4-FFF2-40B4-BE49-F238E27FC236}">
              <a16:creationId xmlns:a16="http://schemas.microsoft.com/office/drawing/2014/main" id="{EC8187C7-23E8-4D30-8B0F-EDF4816A7CBB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485" name="TextBox 1">
          <a:extLst>
            <a:ext uri="{FF2B5EF4-FFF2-40B4-BE49-F238E27FC236}">
              <a16:creationId xmlns:a16="http://schemas.microsoft.com/office/drawing/2014/main" id="{66FEF171-D1AA-452E-ADC8-3EDA5E14E5D2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486" name="TextBox 1">
          <a:extLst>
            <a:ext uri="{FF2B5EF4-FFF2-40B4-BE49-F238E27FC236}">
              <a16:creationId xmlns:a16="http://schemas.microsoft.com/office/drawing/2014/main" id="{15247D43-22B5-4537-A449-8A3CC0308E22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20</xdr:row>
      <xdr:rowOff>0</xdr:rowOff>
    </xdr:from>
    <xdr:ext cx="184731" cy="274009"/>
    <xdr:sp macro="" textlink="">
      <xdr:nvSpPr>
        <xdr:cNvPr id="487" name="TextBox 1">
          <a:extLst>
            <a:ext uri="{FF2B5EF4-FFF2-40B4-BE49-F238E27FC236}">
              <a16:creationId xmlns:a16="http://schemas.microsoft.com/office/drawing/2014/main" id="{9C483F16-3327-44E8-B9BD-B63B2B166BE1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21</xdr:row>
      <xdr:rowOff>0</xdr:rowOff>
    </xdr:from>
    <xdr:ext cx="184731" cy="274009"/>
    <xdr:sp macro="" textlink="">
      <xdr:nvSpPr>
        <xdr:cNvPr id="488" name="TextBox 1">
          <a:extLst>
            <a:ext uri="{FF2B5EF4-FFF2-40B4-BE49-F238E27FC236}">
              <a16:creationId xmlns:a16="http://schemas.microsoft.com/office/drawing/2014/main" id="{C23B18EC-902A-491E-BAA1-0470B6BE0983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21</xdr:row>
      <xdr:rowOff>0</xdr:rowOff>
    </xdr:from>
    <xdr:ext cx="184731" cy="274009"/>
    <xdr:sp macro="" textlink="">
      <xdr:nvSpPr>
        <xdr:cNvPr id="489" name="TextBox 1">
          <a:extLst>
            <a:ext uri="{FF2B5EF4-FFF2-40B4-BE49-F238E27FC236}">
              <a16:creationId xmlns:a16="http://schemas.microsoft.com/office/drawing/2014/main" id="{196A2A46-282A-4EA8-9E9A-1C5B036D004C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21</xdr:row>
      <xdr:rowOff>0</xdr:rowOff>
    </xdr:from>
    <xdr:ext cx="184731" cy="274009"/>
    <xdr:sp macro="" textlink="">
      <xdr:nvSpPr>
        <xdr:cNvPr id="490" name="TextBox 1">
          <a:extLst>
            <a:ext uri="{FF2B5EF4-FFF2-40B4-BE49-F238E27FC236}">
              <a16:creationId xmlns:a16="http://schemas.microsoft.com/office/drawing/2014/main" id="{31A4F67C-B437-4E80-9E04-4AFDA93A62AC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21</xdr:row>
      <xdr:rowOff>0</xdr:rowOff>
    </xdr:from>
    <xdr:ext cx="184731" cy="274009"/>
    <xdr:sp macro="" textlink="">
      <xdr:nvSpPr>
        <xdr:cNvPr id="491" name="TextBox 1">
          <a:extLst>
            <a:ext uri="{FF2B5EF4-FFF2-40B4-BE49-F238E27FC236}">
              <a16:creationId xmlns:a16="http://schemas.microsoft.com/office/drawing/2014/main" id="{8EC24AB3-9C6D-4692-ACED-D0736AE843F5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22</xdr:row>
      <xdr:rowOff>0</xdr:rowOff>
    </xdr:from>
    <xdr:ext cx="184731" cy="274009"/>
    <xdr:sp macro="" textlink="">
      <xdr:nvSpPr>
        <xdr:cNvPr id="492" name="TextBox 1">
          <a:extLst>
            <a:ext uri="{FF2B5EF4-FFF2-40B4-BE49-F238E27FC236}">
              <a16:creationId xmlns:a16="http://schemas.microsoft.com/office/drawing/2014/main" id="{AF1E220B-FF53-4D39-8F3B-6211A47B1592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22</xdr:row>
      <xdr:rowOff>0</xdr:rowOff>
    </xdr:from>
    <xdr:ext cx="184731" cy="274009"/>
    <xdr:sp macro="" textlink="">
      <xdr:nvSpPr>
        <xdr:cNvPr id="493" name="TextBox 1">
          <a:extLst>
            <a:ext uri="{FF2B5EF4-FFF2-40B4-BE49-F238E27FC236}">
              <a16:creationId xmlns:a16="http://schemas.microsoft.com/office/drawing/2014/main" id="{963E4164-3E09-45D7-B799-214F9F5B9D4D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22</xdr:row>
      <xdr:rowOff>0</xdr:rowOff>
    </xdr:from>
    <xdr:ext cx="184731" cy="274009"/>
    <xdr:sp macro="" textlink="">
      <xdr:nvSpPr>
        <xdr:cNvPr id="494" name="TextBox 1">
          <a:extLst>
            <a:ext uri="{FF2B5EF4-FFF2-40B4-BE49-F238E27FC236}">
              <a16:creationId xmlns:a16="http://schemas.microsoft.com/office/drawing/2014/main" id="{0D6CF967-F015-415C-A270-3FF097934204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22</xdr:row>
      <xdr:rowOff>0</xdr:rowOff>
    </xdr:from>
    <xdr:ext cx="184731" cy="274009"/>
    <xdr:sp macro="" textlink="">
      <xdr:nvSpPr>
        <xdr:cNvPr id="495" name="TextBox 1">
          <a:extLst>
            <a:ext uri="{FF2B5EF4-FFF2-40B4-BE49-F238E27FC236}">
              <a16:creationId xmlns:a16="http://schemas.microsoft.com/office/drawing/2014/main" id="{0316430B-79EF-4746-859A-11B67B526691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23</xdr:row>
      <xdr:rowOff>0</xdr:rowOff>
    </xdr:from>
    <xdr:ext cx="184731" cy="274009"/>
    <xdr:sp macro="" textlink="">
      <xdr:nvSpPr>
        <xdr:cNvPr id="496" name="TextBox 1">
          <a:extLst>
            <a:ext uri="{FF2B5EF4-FFF2-40B4-BE49-F238E27FC236}">
              <a16:creationId xmlns:a16="http://schemas.microsoft.com/office/drawing/2014/main" id="{6186B43D-2A1E-4D1C-8FF7-0501808587A0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23</xdr:row>
      <xdr:rowOff>0</xdr:rowOff>
    </xdr:from>
    <xdr:ext cx="184731" cy="274009"/>
    <xdr:sp macro="" textlink="">
      <xdr:nvSpPr>
        <xdr:cNvPr id="497" name="TextBox 1">
          <a:extLst>
            <a:ext uri="{FF2B5EF4-FFF2-40B4-BE49-F238E27FC236}">
              <a16:creationId xmlns:a16="http://schemas.microsoft.com/office/drawing/2014/main" id="{C39EF628-72D0-426E-88A3-FD2E408DABEF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23</xdr:row>
      <xdr:rowOff>0</xdr:rowOff>
    </xdr:from>
    <xdr:ext cx="184731" cy="274009"/>
    <xdr:sp macro="" textlink="">
      <xdr:nvSpPr>
        <xdr:cNvPr id="498" name="TextBox 1">
          <a:extLst>
            <a:ext uri="{FF2B5EF4-FFF2-40B4-BE49-F238E27FC236}">
              <a16:creationId xmlns:a16="http://schemas.microsoft.com/office/drawing/2014/main" id="{785DF137-A873-473D-B9AD-47377B85BBEA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23</xdr:row>
      <xdr:rowOff>0</xdr:rowOff>
    </xdr:from>
    <xdr:ext cx="184731" cy="274009"/>
    <xdr:sp macro="" textlink="">
      <xdr:nvSpPr>
        <xdr:cNvPr id="499" name="TextBox 1">
          <a:extLst>
            <a:ext uri="{FF2B5EF4-FFF2-40B4-BE49-F238E27FC236}">
              <a16:creationId xmlns:a16="http://schemas.microsoft.com/office/drawing/2014/main" id="{DD8364FC-93A5-4309-95B5-31E98463869E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24</xdr:row>
      <xdr:rowOff>0</xdr:rowOff>
    </xdr:from>
    <xdr:ext cx="184731" cy="274009"/>
    <xdr:sp macro="" textlink="">
      <xdr:nvSpPr>
        <xdr:cNvPr id="500" name="TextBox 1">
          <a:extLst>
            <a:ext uri="{FF2B5EF4-FFF2-40B4-BE49-F238E27FC236}">
              <a16:creationId xmlns:a16="http://schemas.microsoft.com/office/drawing/2014/main" id="{17D53C6F-A7A6-4C73-84CD-0B14F3F43CB1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24</xdr:row>
      <xdr:rowOff>0</xdr:rowOff>
    </xdr:from>
    <xdr:ext cx="184731" cy="274009"/>
    <xdr:sp macro="" textlink="">
      <xdr:nvSpPr>
        <xdr:cNvPr id="501" name="TextBox 1">
          <a:extLst>
            <a:ext uri="{FF2B5EF4-FFF2-40B4-BE49-F238E27FC236}">
              <a16:creationId xmlns:a16="http://schemas.microsoft.com/office/drawing/2014/main" id="{E1BD919D-5F89-4C26-BF0F-CCC57C137B26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24</xdr:row>
      <xdr:rowOff>0</xdr:rowOff>
    </xdr:from>
    <xdr:ext cx="184731" cy="274009"/>
    <xdr:sp macro="" textlink="">
      <xdr:nvSpPr>
        <xdr:cNvPr id="502" name="TextBox 1">
          <a:extLst>
            <a:ext uri="{FF2B5EF4-FFF2-40B4-BE49-F238E27FC236}">
              <a16:creationId xmlns:a16="http://schemas.microsoft.com/office/drawing/2014/main" id="{A5429B37-90C7-4877-851A-B940E2A0BB4F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24</xdr:row>
      <xdr:rowOff>0</xdr:rowOff>
    </xdr:from>
    <xdr:ext cx="184731" cy="274009"/>
    <xdr:sp macro="" textlink="">
      <xdr:nvSpPr>
        <xdr:cNvPr id="503" name="TextBox 1">
          <a:extLst>
            <a:ext uri="{FF2B5EF4-FFF2-40B4-BE49-F238E27FC236}">
              <a16:creationId xmlns:a16="http://schemas.microsoft.com/office/drawing/2014/main" id="{7A0028B7-3411-4513-8005-1ABE80F7BA4E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25</xdr:row>
      <xdr:rowOff>0</xdr:rowOff>
    </xdr:from>
    <xdr:ext cx="184731" cy="274009"/>
    <xdr:sp macro="" textlink="">
      <xdr:nvSpPr>
        <xdr:cNvPr id="504" name="TextBox 1">
          <a:extLst>
            <a:ext uri="{FF2B5EF4-FFF2-40B4-BE49-F238E27FC236}">
              <a16:creationId xmlns:a16="http://schemas.microsoft.com/office/drawing/2014/main" id="{5007ADA4-7F35-477B-BF20-793323DCCC0D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25</xdr:row>
      <xdr:rowOff>0</xdr:rowOff>
    </xdr:from>
    <xdr:ext cx="184731" cy="274009"/>
    <xdr:sp macro="" textlink="">
      <xdr:nvSpPr>
        <xdr:cNvPr id="505" name="TextBox 1">
          <a:extLst>
            <a:ext uri="{FF2B5EF4-FFF2-40B4-BE49-F238E27FC236}">
              <a16:creationId xmlns:a16="http://schemas.microsoft.com/office/drawing/2014/main" id="{140C8724-949E-42B0-9DF2-9E7D98AA5A9C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25</xdr:row>
      <xdr:rowOff>0</xdr:rowOff>
    </xdr:from>
    <xdr:ext cx="184731" cy="274009"/>
    <xdr:sp macro="" textlink="">
      <xdr:nvSpPr>
        <xdr:cNvPr id="506" name="TextBox 1">
          <a:extLst>
            <a:ext uri="{FF2B5EF4-FFF2-40B4-BE49-F238E27FC236}">
              <a16:creationId xmlns:a16="http://schemas.microsoft.com/office/drawing/2014/main" id="{15979FE5-75D4-407A-B376-03275AD7890B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25</xdr:row>
      <xdr:rowOff>0</xdr:rowOff>
    </xdr:from>
    <xdr:ext cx="184731" cy="274009"/>
    <xdr:sp macro="" textlink="">
      <xdr:nvSpPr>
        <xdr:cNvPr id="507" name="TextBox 1">
          <a:extLst>
            <a:ext uri="{FF2B5EF4-FFF2-40B4-BE49-F238E27FC236}">
              <a16:creationId xmlns:a16="http://schemas.microsoft.com/office/drawing/2014/main" id="{3327B6FF-3A7B-4FF5-A19B-6947A5C70A74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26</xdr:row>
      <xdr:rowOff>0</xdr:rowOff>
    </xdr:from>
    <xdr:ext cx="184731" cy="274009"/>
    <xdr:sp macro="" textlink="">
      <xdr:nvSpPr>
        <xdr:cNvPr id="508" name="TextBox 1">
          <a:extLst>
            <a:ext uri="{FF2B5EF4-FFF2-40B4-BE49-F238E27FC236}">
              <a16:creationId xmlns:a16="http://schemas.microsoft.com/office/drawing/2014/main" id="{97CBE997-DE10-4B0B-AB23-BB36941BA2F5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26</xdr:row>
      <xdr:rowOff>0</xdr:rowOff>
    </xdr:from>
    <xdr:ext cx="184731" cy="274009"/>
    <xdr:sp macro="" textlink="">
      <xdr:nvSpPr>
        <xdr:cNvPr id="509" name="TextBox 1">
          <a:extLst>
            <a:ext uri="{FF2B5EF4-FFF2-40B4-BE49-F238E27FC236}">
              <a16:creationId xmlns:a16="http://schemas.microsoft.com/office/drawing/2014/main" id="{BB2F39CE-DBDC-4C76-A6F6-749F04882EA8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26</xdr:row>
      <xdr:rowOff>0</xdr:rowOff>
    </xdr:from>
    <xdr:ext cx="184731" cy="274009"/>
    <xdr:sp macro="" textlink="">
      <xdr:nvSpPr>
        <xdr:cNvPr id="510" name="TextBox 1">
          <a:extLst>
            <a:ext uri="{FF2B5EF4-FFF2-40B4-BE49-F238E27FC236}">
              <a16:creationId xmlns:a16="http://schemas.microsoft.com/office/drawing/2014/main" id="{D16ED4DB-A654-4182-B4FF-10BF9B1449F3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26</xdr:row>
      <xdr:rowOff>0</xdr:rowOff>
    </xdr:from>
    <xdr:ext cx="184731" cy="274009"/>
    <xdr:sp macro="" textlink="">
      <xdr:nvSpPr>
        <xdr:cNvPr id="511" name="TextBox 1">
          <a:extLst>
            <a:ext uri="{FF2B5EF4-FFF2-40B4-BE49-F238E27FC236}">
              <a16:creationId xmlns:a16="http://schemas.microsoft.com/office/drawing/2014/main" id="{B216690E-C955-4449-A81E-0D31A29CF2A6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27</xdr:row>
      <xdr:rowOff>0</xdr:rowOff>
    </xdr:from>
    <xdr:ext cx="184731" cy="274009"/>
    <xdr:sp macro="" textlink="">
      <xdr:nvSpPr>
        <xdr:cNvPr id="512" name="TextBox 1">
          <a:extLst>
            <a:ext uri="{FF2B5EF4-FFF2-40B4-BE49-F238E27FC236}">
              <a16:creationId xmlns:a16="http://schemas.microsoft.com/office/drawing/2014/main" id="{4DE14026-EAA9-4EE9-83FA-614B9B8FA536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27</xdr:row>
      <xdr:rowOff>0</xdr:rowOff>
    </xdr:from>
    <xdr:ext cx="184731" cy="274009"/>
    <xdr:sp macro="" textlink="">
      <xdr:nvSpPr>
        <xdr:cNvPr id="513" name="TextBox 1">
          <a:extLst>
            <a:ext uri="{FF2B5EF4-FFF2-40B4-BE49-F238E27FC236}">
              <a16:creationId xmlns:a16="http://schemas.microsoft.com/office/drawing/2014/main" id="{0A9AD59C-8C1D-41F1-B9EA-08262D2C6688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27</xdr:row>
      <xdr:rowOff>0</xdr:rowOff>
    </xdr:from>
    <xdr:ext cx="184731" cy="274009"/>
    <xdr:sp macro="" textlink="">
      <xdr:nvSpPr>
        <xdr:cNvPr id="514" name="TextBox 1">
          <a:extLst>
            <a:ext uri="{FF2B5EF4-FFF2-40B4-BE49-F238E27FC236}">
              <a16:creationId xmlns:a16="http://schemas.microsoft.com/office/drawing/2014/main" id="{68E46ACA-51FB-40EE-8DCB-53A8C5110AAF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27</xdr:row>
      <xdr:rowOff>0</xdr:rowOff>
    </xdr:from>
    <xdr:ext cx="184731" cy="274009"/>
    <xdr:sp macro="" textlink="">
      <xdr:nvSpPr>
        <xdr:cNvPr id="515" name="TextBox 1">
          <a:extLst>
            <a:ext uri="{FF2B5EF4-FFF2-40B4-BE49-F238E27FC236}">
              <a16:creationId xmlns:a16="http://schemas.microsoft.com/office/drawing/2014/main" id="{FF5047A9-C942-420D-BAF6-11DEF263E9AF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28</xdr:row>
      <xdr:rowOff>0</xdr:rowOff>
    </xdr:from>
    <xdr:ext cx="184731" cy="274009"/>
    <xdr:sp macro="" textlink="">
      <xdr:nvSpPr>
        <xdr:cNvPr id="516" name="TextBox 1">
          <a:extLst>
            <a:ext uri="{FF2B5EF4-FFF2-40B4-BE49-F238E27FC236}">
              <a16:creationId xmlns:a16="http://schemas.microsoft.com/office/drawing/2014/main" id="{0C2CF56F-683D-45BA-9C86-64E2755AA7C8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28</xdr:row>
      <xdr:rowOff>0</xdr:rowOff>
    </xdr:from>
    <xdr:ext cx="184731" cy="274009"/>
    <xdr:sp macro="" textlink="">
      <xdr:nvSpPr>
        <xdr:cNvPr id="517" name="TextBox 1">
          <a:extLst>
            <a:ext uri="{FF2B5EF4-FFF2-40B4-BE49-F238E27FC236}">
              <a16:creationId xmlns:a16="http://schemas.microsoft.com/office/drawing/2014/main" id="{8F863205-84E4-4EBC-BD32-849FFD16CCDE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28</xdr:row>
      <xdr:rowOff>0</xdr:rowOff>
    </xdr:from>
    <xdr:ext cx="184731" cy="274009"/>
    <xdr:sp macro="" textlink="">
      <xdr:nvSpPr>
        <xdr:cNvPr id="518" name="TextBox 1">
          <a:extLst>
            <a:ext uri="{FF2B5EF4-FFF2-40B4-BE49-F238E27FC236}">
              <a16:creationId xmlns:a16="http://schemas.microsoft.com/office/drawing/2014/main" id="{F3948699-9C98-4BFF-A3CB-70E8ED40AD09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28</xdr:row>
      <xdr:rowOff>0</xdr:rowOff>
    </xdr:from>
    <xdr:ext cx="184731" cy="274009"/>
    <xdr:sp macro="" textlink="">
      <xdr:nvSpPr>
        <xdr:cNvPr id="519" name="TextBox 1">
          <a:extLst>
            <a:ext uri="{FF2B5EF4-FFF2-40B4-BE49-F238E27FC236}">
              <a16:creationId xmlns:a16="http://schemas.microsoft.com/office/drawing/2014/main" id="{935581F9-80BC-4950-BA17-B0364F45713A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29</xdr:row>
      <xdr:rowOff>0</xdr:rowOff>
    </xdr:from>
    <xdr:ext cx="184731" cy="274009"/>
    <xdr:sp macro="" textlink="">
      <xdr:nvSpPr>
        <xdr:cNvPr id="520" name="TextBox 1">
          <a:extLst>
            <a:ext uri="{FF2B5EF4-FFF2-40B4-BE49-F238E27FC236}">
              <a16:creationId xmlns:a16="http://schemas.microsoft.com/office/drawing/2014/main" id="{8673BAD2-86DF-4349-A356-284A0FFEE89B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29</xdr:row>
      <xdr:rowOff>0</xdr:rowOff>
    </xdr:from>
    <xdr:ext cx="184731" cy="274009"/>
    <xdr:sp macro="" textlink="">
      <xdr:nvSpPr>
        <xdr:cNvPr id="521" name="TextBox 1">
          <a:extLst>
            <a:ext uri="{FF2B5EF4-FFF2-40B4-BE49-F238E27FC236}">
              <a16:creationId xmlns:a16="http://schemas.microsoft.com/office/drawing/2014/main" id="{80161864-0CB3-4B55-9664-448466517604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29</xdr:row>
      <xdr:rowOff>0</xdr:rowOff>
    </xdr:from>
    <xdr:ext cx="184731" cy="274009"/>
    <xdr:sp macro="" textlink="">
      <xdr:nvSpPr>
        <xdr:cNvPr id="522" name="TextBox 1">
          <a:extLst>
            <a:ext uri="{FF2B5EF4-FFF2-40B4-BE49-F238E27FC236}">
              <a16:creationId xmlns:a16="http://schemas.microsoft.com/office/drawing/2014/main" id="{AC5672A6-186A-445D-B407-225A93952CCF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29</xdr:row>
      <xdr:rowOff>0</xdr:rowOff>
    </xdr:from>
    <xdr:ext cx="184731" cy="274009"/>
    <xdr:sp macro="" textlink="">
      <xdr:nvSpPr>
        <xdr:cNvPr id="523" name="TextBox 1">
          <a:extLst>
            <a:ext uri="{FF2B5EF4-FFF2-40B4-BE49-F238E27FC236}">
              <a16:creationId xmlns:a16="http://schemas.microsoft.com/office/drawing/2014/main" id="{6AE1A47D-307F-4D61-913D-69E0C55407A9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31</xdr:row>
      <xdr:rowOff>0</xdr:rowOff>
    </xdr:from>
    <xdr:ext cx="184731" cy="274009"/>
    <xdr:sp macro="" textlink="">
      <xdr:nvSpPr>
        <xdr:cNvPr id="524" name="TextBox 1">
          <a:extLst>
            <a:ext uri="{FF2B5EF4-FFF2-40B4-BE49-F238E27FC236}">
              <a16:creationId xmlns:a16="http://schemas.microsoft.com/office/drawing/2014/main" id="{0E0B0F5F-ABF4-44BA-9B36-4DAF94E30AED}"/>
            </a:ext>
          </a:extLst>
        </xdr:cNvPr>
        <xdr:cNvSpPr txBox="1"/>
      </xdr:nvSpPr>
      <xdr:spPr>
        <a:xfrm>
          <a:off x="170997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31</xdr:row>
      <xdr:rowOff>0</xdr:rowOff>
    </xdr:from>
    <xdr:ext cx="184731" cy="274009"/>
    <xdr:sp macro="" textlink="">
      <xdr:nvSpPr>
        <xdr:cNvPr id="525" name="TextBox 1">
          <a:extLst>
            <a:ext uri="{FF2B5EF4-FFF2-40B4-BE49-F238E27FC236}">
              <a16:creationId xmlns:a16="http://schemas.microsoft.com/office/drawing/2014/main" id="{519E165E-EE0E-44B9-92A8-D3E84C4C398B}"/>
            </a:ext>
          </a:extLst>
        </xdr:cNvPr>
        <xdr:cNvSpPr txBox="1"/>
      </xdr:nvSpPr>
      <xdr:spPr>
        <a:xfrm>
          <a:off x="170997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31</xdr:row>
      <xdr:rowOff>0</xdr:rowOff>
    </xdr:from>
    <xdr:ext cx="184731" cy="274009"/>
    <xdr:sp macro="" textlink="">
      <xdr:nvSpPr>
        <xdr:cNvPr id="526" name="TextBox 1">
          <a:extLst>
            <a:ext uri="{FF2B5EF4-FFF2-40B4-BE49-F238E27FC236}">
              <a16:creationId xmlns:a16="http://schemas.microsoft.com/office/drawing/2014/main" id="{E4C65467-EFC1-432C-AF28-8B235C45543E}"/>
            </a:ext>
          </a:extLst>
        </xdr:cNvPr>
        <xdr:cNvSpPr txBox="1"/>
      </xdr:nvSpPr>
      <xdr:spPr>
        <a:xfrm>
          <a:off x="170997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31</xdr:row>
      <xdr:rowOff>0</xdr:rowOff>
    </xdr:from>
    <xdr:ext cx="184731" cy="274009"/>
    <xdr:sp macro="" textlink="">
      <xdr:nvSpPr>
        <xdr:cNvPr id="527" name="TextBox 1">
          <a:extLst>
            <a:ext uri="{FF2B5EF4-FFF2-40B4-BE49-F238E27FC236}">
              <a16:creationId xmlns:a16="http://schemas.microsoft.com/office/drawing/2014/main" id="{6669EC7F-C18F-4C17-BCB2-004E031C29C8}"/>
            </a:ext>
          </a:extLst>
        </xdr:cNvPr>
        <xdr:cNvSpPr txBox="1"/>
      </xdr:nvSpPr>
      <xdr:spPr>
        <a:xfrm>
          <a:off x="170997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28" name="TextBox 1">
          <a:extLst>
            <a:ext uri="{FF2B5EF4-FFF2-40B4-BE49-F238E27FC236}">
              <a16:creationId xmlns:a16="http://schemas.microsoft.com/office/drawing/2014/main" id="{0F9EAA1E-84C0-4B89-B960-BD3B112790EA}"/>
            </a:ext>
          </a:extLst>
        </xdr:cNvPr>
        <xdr:cNvSpPr txBox="1"/>
      </xdr:nvSpPr>
      <xdr:spPr>
        <a:xfrm>
          <a:off x="170997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29" name="TextBox 1">
          <a:extLst>
            <a:ext uri="{FF2B5EF4-FFF2-40B4-BE49-F238E27FC236}">
              <a16:creationId xmlns:a16="http://schemas.microsoft.com/office/drawing/2014/main" id="{F368D44E-B655-4DEE-9727-6D48ED325D47}"/>
            </a:ext>
          </a:extLst>
        </xdr:cNvPr>
        <xdr:cNvSpPr txBox="1"/>
      </xdr:nvSpPr>
      <xdr:spPr>
        <a:xfrm>
          <a:off x="170997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0" name="TextBox 1">
          <a:extLst>
            <a:ext uri="{FF2B5EF4-FFF2-40B4-BE49-F238E27FC236}">
              <a16:creationId xmlns:a16="http://schemas.microsoft.com/office/drawing/2014/main" id="{637398B0-B6D8-4CA8-9E5A-AF58D7869690}"/>
            </a:ext>
          </a:extLst>
        </xdr:cNvPr>
        <xdr:cNvSpPr txBox="1"/>
      </xdr:nvSpPr>
      <xdr:spPr>
        <a:xfrm>
          <a:off x="170997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1" name="TextBox 1">
          <a:extLst>
            <a:ext uri="{FF2B5EF4-FFF2-40B4-BE49-F238E27FC236}">
              <a16:creationId xmlns:a16="http://schemas.microsoft.com/office/drawing/2014/main" id="{87F8B20F-AC27-4D38-BAE0-71C45686AA71}"/>
            </a:ext>
          </a:extLst>
        </xdr:cNvPr>
        <xdr:cNvSpPr txBox="1"/>
      </xdr:nvSpPr>
      <xdr:spPr>
        <a:xfrm>
          <a:off x="170997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2" name="TextBox 1">
          <a:extLst>
            <a:ext uri="{FF2B5EF4-FFF2-40B4-BE49-F238E27FC236}">
              <a16:creationId xmlns:a16="http://schemas.microsoft.com/office/drawing/2014/main" id="{09906288-0FE3-4E70-B26F-5C257C479EE6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3" name="TextBox 1">
          <a:extLst>
            <a:ext uri="{FF2B5EF4-FFF2-40B4-BE49-F238E27FC236}">
              <a16:creationId xmlns:a16="http://schemas.microsoft.com/office/drawing/2014/main" id="{703B1BB8-9F66-4402-8597-6ABD35740F22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4" name="TextBox 1">
          <a:extLst>
            <a:ext uri="{FF2B5EF4-FFF2-40B4-BE49-F238E27FC236}">
              <a16:creationId xmlns:a16="http://schemas.microsoft.com/office/drawing/2014/main" id="{244B3DB5-AEF1-4C67-900D-858B16E31E75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32</xdr:row>
      <xdr:rowOff>0</xdr:rowOff>
    </xdr:from>
    <xdr:ext cx="184731" cy="274009"/>
    <xdr:sp macro="" textlink="">
      <xdr:nvSpPr>
        <xdr:cNvPr id="535" name="TextBox 1">
          <a:extLst>
            <a:ext uri="{FF2B5EF4-FFF2-40B4-BE49-F238E27FC236}">
              <a16:creationId xmlns:a16="http://schemas.microsoft.com/office/drawing/2014/main" id="{4F091736-1030-44BC-A12D-AEE2656430D8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36" name="TextBox 1">
          <a:extLst>
            <a:ext uri="{FF2B5EF4-FFF2-40B4-BE49-F238E27FC236}">
              <a16:creationId xmlns:a16="http://schemas.microsoft.com/office/drawing/2014/main" id="{DBB41BAD-3466-4A3C-8097-95B639878C1F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37" name="TextBox 1">
          <a:extLst>
            <a:ext uri="{FF2B5EF4-FFF2-40B4-BE49-F238E27FC236}">
              <a16:creationId xmlns:a16="http://schemas.microsoft.com/office/drawing/2014/main" id="{9BC57665-0AD3-445F-8E1D-E074C0D331B7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38" name="TextBox 1">
          <a:extLst>
            <a:ext uri="{FF2B5EF4-FFF2-40B4-BE49-F238E27FC236}">
              <a16:creationId xmlns:a16="http://schemas.microsoft.com/office/drawing/2014/main" id="{F0094F28-4BBB-45E4-973B-53074003729B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39" name="TextBox 1">
          <a:extLst>
            <a:ext uri="{FF2B5EF4-FFF2-40B4-BE49-F238E27FC236}">
              <a16:creationId xmlns:a16="http://schemas.microsoft.com/office/drawing/2014/main" id="{C9302E73-405F-491F-AD2C-05181CA47C97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40" name="TextBox 1">
          <a:extLst>
            <a:ext uri="{FF2B5EF4-FFF2-40B4-BE49-F238E27FC236}">
              <a16:creationId xmlns:a16="http://schemas.microsoft.com/office/drawing/2014/main" id="{5A6E1E43-DEE4-468B-B397-0CE694FE800C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41" name="TextBox 1">
          <a:extLst>
            <a:ext uri="{FF2B5EF4-FFF2-40B4-BE49-F238E27FC236}">
              <a16:creationId xmlns:a16="http://schemas.microsoft.com/office/drawing/2014/main" id="{ACDB3B85-28DA-49BB-9AB4-93D67D250D66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42" name="TextBox 1">
          <a:extLst>
            <a:ext uri="{FF2B5EF4-FFF2-40B4-BE49-F238E27FC236}">
              <a16:creationId xmlns:a16="http://schemas.microsoft.com/office/drawing/2014/main" id="{CE1444FB-55DD-4CD8-8BA5-CA42217AEC52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33</xdr:row>
      <xdr:rowOff>0</xdr:rowOff>
    </xdr:from>
    <xdr:ext cx="184731" cy="274009"/>
    <xdr:sp macro="" textlink="">
      <xdr:nvSpPr>
        <xdr:cNvPr id="543" name="TextBox 1">
          <a:extLst>
            <a:ext uri="{FF2B5EF4-FFF2-40B4-BE49-F238E27FC236}">
              <a16:creationId xmlns:a16="http://schemas.microsoft.com/office/drawing/2014/main" id="{9260B239-D033-466F-9918-36E33AE7C0F7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4" name="TextBox 1">
          <a:extLst>
            <a:ext uri="{FF2B5EF4-FFF2-40B4-BE49-F238E27FC236}">
              <a16:creationId xmlns:a16="http://schemas.microsoft.com/office/drawing/2014/main" id="{10764982-C5F2-41F0-BA7C-004FEBE7DE7C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5" name="TextBox 1">
          <a:extLst>
            <a:ext uri="{FF2B5EF4-FFF2-40B4-BE49-F238E27FC236}">
              <a16:creationId xmlns:a16="http://schemas.microsoft.com/office/drawing/2014/main" id="{2DA3FCCD-7968-41A9-A082-591CA541B00F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6" name="TextBox 1">
          <a:extLst>
            <a:ext uri="{FF2B5EF4-FFF2-40B4-BE49-F238E27FC236}">
              <a16:creationId xmlns:a16="http://schemas.microsoft.com/office/drawing/2014/main" id="{CBBB2A4F-AB47-4AB3-8F8A-AABBF1D96FD6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7" name="TextBox 1">
          <a:extLst>
            <a:ext uri="{FF2B5EF4-FFF2-40B4-BE49-F238E27FC236}">
              <a16:creationId xmlns:a16="http://schemas.microsoft.com/office/drawing/2014/main" id="{E5D67A1D-C76C-499F-98A2-E8E51B37F077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8" name="TextBox 1">
          <a:extLst>
            <a:ext uri="{FF2B5EF4-FFF2-40B4-BE49-F238E27FC236}">
              <a16:creationId xmlns:a16="http://schemas.microsoft.com/office/drawing/2014/main" id="{8E999E17-94FD-4F07-9B36-8AC8DEFD1BF1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49" name="TextBox 1">
          <a:extLst>
            <a:ext uri="{FF2B5EF4-FFF2-40B4-BE49-F238E27FC236}">
              <a16:creationId xmlns:a16="http://schemas.microsoft.com/office/drawing/2014/main" id="{2F1F36D9-91C0-4DAE-8D04-9AC7B5BBE2E6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0" name="TextBox 1">
          <a:extLst>
            <a:ext uri="{FF2B5EF4-FFF2-40B4-BE49-F238E27FC236}">
              <a16:creationId xmlns:a16="http://schemas.microsoft.com/office/drawing/2014/main" id="{3A4C8B79-6FB4-480C-99AE-7419CF5BD062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1" name="TextBox 1">
          <a:extLst>
            <a:ext uri="{FF2B5EF4-FFF2-40B4-BE49-F238E27FC236}">
              <a16:creationId xmlns:a16="http://schemas.microsoft.com/office/drawing/2014/main" id="{D96AE347-18B2-4AF7-9009-F747DEA80C2A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2" name="TextBox 1">
          <a:extLst>
            <a:ext uri="{FF2B5EF4-FFF2-40B4-BE49-F238E27FC236}">
              <a16:creationId xmlns:a16="http://schemas.microsoft.com/office/drawing/2014/main" id="{F3C3ED99-F664-48FF-9B6E-DDA1D59C7163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3" name="TextBox 1">
          <a:extLst>
            <a:ext uri="{FF2B5EF4-FFF2-40B4-BE49-F238E27FC236}">
              <a16:creationId xmlns:a16="http://schemas.microsoft.com/office/drawing/2014/main" id="{7E183DD5-BA4B-45FB-86F8-4EFE676A2B17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4" name="TextBox 1">
          <a:extLst>
            <a:ext uri="{FF2B5EF4-FFF2-40B4-BE49-F238E27FC236}">
              <a16:creationId xmlns:a16="http://schemas.microsoft.com/office/drawing/2014/main" id="{B9019999-86A5-4BA6-8E2F-8A3926479CB3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34</xdr:row>
      <xdr:rowOff>0</xdr:rowOff>
    </xdr:from>
    <xdr:ext cx="184731" cy="274009"/>
    <xdr:sp macro="" textlink="">
      <xdr:nvSpPr>
        <xdr:cNvPr id="555" name="TextBox 1">
          <a:extLst>
            <a:ext uri="{FF2B5EF4-FFF2-40B4-BE49-F238E27FC236}">
              <a16:creationId xmlns:a16="http://schemas.microsoft.com/office/drawing/2014/main" id="{08529838-2B65-45A0-B24B-C442423ADE00}"/>
            </a:ext>
          </a:extLst>
        </xdr:cNvPr>
        <xdr:cNvSpPr txBox="1"/>
      </xdr:nvSpPr>
      <xdr:spPr>
        <a:xfrm>
          <a:off x="170997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56" name="TextBox 1">
          <a:extLst>
            <a:ext uri="{FF2B5EF4-FFF2-40B4-BE49-F238E27FC236}">
              <a16:creationId xmlns:a16="http://schemas.microsoft.com/office/drawing/2014/main" id="{1B638A27-36E1-4239-9081-7AE4F52E1CEE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57" name="TextBox 1">
          <a:extLst>
            <a:ext uri="{FF2B5EF4-FFF2-40B4-BE49-F238E27FC236}">
              <a16:creationId xmlns:a16="http://schemas.microsoft.com/office/drawing/2014/main" id="{3D1B2CC2-F35B-4F1C-82EC-EC180FA9F0B6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58" name="TextBox 1">
          <a:extLst>
            <a:ext uri="{FF2B5EF4-FFF2-40B4-BE49-F238E27FC236}">
              <a16:creationId xmlns:a16="http://schemas.microsoft.com/office/drawing/2014/main" id="{27D3AF4B-03F3-4514-B59C-C9A0FC323542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59" name="TextBox 1">
          <a:extLst>
            <a:ext uri="{FF2B5EF4-FFF2-40B4-BE49-F238E27FC236}">
              <a16:creationId xmlns:a16="http://schemas.microsoft.com/office/drawing/2014/main" id="{7721EC37-69AB-4B23-BBE8-B9730036B2F0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60" name="TextBox 1">
          <a:extLst>
            <a:ext uri="{FF2B5EF4-FFF2-40B4-BE49-F238E27FC236}">
              <a16:creationId xmlns:a16="http://schemas.microsoft.com/office/drawing/2014/main" id="{C93784FC-1CF4-4416-9879-CF781AE28D04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61" name="TextBox 1">
          <a:extLst>
            <a:ext uri="{FF2B5EF4-FFF2-40B4-BE49-F238E27FC236}">
              <a16:creationId xmlns:a16="http://schemas.microsoft.com/office/drawing/2014/main" id="{30344350-746F-41C2-A8F1-A5C389176486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62" name="TextBox 1">
          <a:extLst>
            <a:ext uri="{FF2B5EF4-FFF2-40B4-BE49-F238E27FC236}">
              <a16:creationId xmlns:a16="http://schemas.microsoft.com/office/drawing/2014/main" id="{76F5CF75-DAB6-40ED-BC4E-95904B500B99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35</xdr:row>
      <xdr:rowOff>0</xdr:rowOff>
    </xdr:from>
    <xdr:ext cx="184731" cy="274009"/>
    <xdr:sp macro="" textlink="">
      <xdr:nvSpPr>
        <xdr:cNvPr id="563" name="TextBox 1">
          <a:extLst>
            <a:ext uri="{FF2B5EF4-FFF2-40B4-BE49-F238E27FC236}">
              <a16:creationId xmlns:a16="http://schemas.microsoft.com/office/drawing/2014/main" id="{2F975C75-A68B-4793-9E8F-3A7FDB7DBC12}"/>
            </a:ext>
          </a:extLst>
        </xdr:cNvPr>
        <xdr:cNvSpPr txBox="1"/>
      </xdr:nvSpPr>
      <xdr:spPr>
        <a:xfrm>
          <a:off x="170997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4" name="TextBox 1">
          <a:extLst>
            <a:ext uri="{FF2B5EF4-FFF2-40B4-BE49-F238E27FC236}">
              <a16:creationId xmlns:a16="http://schemas.microsoft.com/office/drawing/2014/main" id="{FBF83448-273A-4B52-B890-85C0E3450278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5" name="TextBox 1">
          <a:extLst>
            <a:ext uri="{FF2B5EF4-FFF2-40B4-BE49-F238E27FC236}">
              <a16:creationId xmlns:a16="http://schemas.microsoft.com/office/drawing/2014/main" id="{0B3237E1-5447-48E6-BC7A-12F16D787776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6" name="TextBox 1">
          <a:extLst>
            <a:ext uri="{FF2B5EF4-FFF2-40B4-BE49-F238E27FC236}">
              <a16:creationId xmlns:a16="http://schemas.microsoft.com/office/drawing/2014/main" id="{535AB882-6456-48A4-BD3C-EB69FB073A41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7" name="TextBox 1">
          <a:extLst>
            <a:ext uri="{FF2B5EF4-FFF2-40B4-BE49-F238E27FC236}">
              <a16:creationId xmlns:a16="http://schemas.microsoft.com/office/drawing/2014/main" id="{4CB1B798-224C-4D31-90F0-7E966E223748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8" name="TextBox 1">
          <a:extLst>
            <a:ext uri="{FF2B5EF4-FFF2-40B4-BE49-F238E27FC236}">
              <a16:creationId xmlns:a16="http://schemas.microsoft.com/office/drawing/2014/main" id="{2EFB7FE3-491C-45BF-9709-6E8FB48A35AA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69" name="TextBox 1">
          <a:extLst>
            <a:ext uri="{FF2B5EF4-FFF2-40B4-BE49-F238E27FC236}">
              <a16:creationId xmlns:a16="http://schemas.microsoft.com/office/drawing/2014/main" id="{FA046B41-075A-4FEC-958C-7EECE69CCA0E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0" name="TextBox 1">
          <a:extLst>
            <a:ext uri="{FF2B5EF4-FFF2-40B4-BE49-F238E27FC236}">
              <a16:creationId xmlns:a16="http://schemas.microsoft.com/office/drawing/2014/main" id="{59F1B29C-EAD0-42BD-9648-EB4EAC8A8CA4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1" name="TextBox 1">
          <a:extLst>
            <a:ext uri="{FF2B5EF4-FFF2-40B4-BE49-F238E27FC236}">
              <a16:creationId xmlns:a16="http://schemas.microsoft.com/office/drawing/2014/main" id="{81DC3C33-07D4-4957-9401-356C33648200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2" name="TextBox 1">
          <a:extLst>
            <a:ext uri="{FF2B5EF4-FFF2-40B4-BE49-F238E27FC236}">
              <a16:creationId xmlns:a16="http://schemas.microsoft.com/office/drawing/2014/main" id="{2085A3E1-EDB5-40BD-A14B-215DBBD0EFB4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3" name="TextBox 1">
          <a:extLst>
            <a:ext uri="{FF2B5EF4-FFF2-40B4-BE49-F238E27FC236}">
              <a16:creationId xmlns:a16="http://schemas.microsoft.com/office/drawing/2014/main" id="{99EE568D-BD16-40E3-9133-74F3661B4800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4" name="TextBox 1">
          <a:extLst>
            <a:ext uri="{FF2B5EF4-FFF2-40B4-BE49-F238E27FC236}">
              <a16:creationId xmlns:a16="http://schemas.microsoft.com/office/drawing/2014/main" id="{C798BEC5-8883-4A85-95CA-F4691CCD8A0D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37</xdr:row>
      <xdr:rowOff>0</xdr:rowOff>
    </xdr:from>
    <xdr:ext cx="184731" cy="274009"/>
    <xdr:sp macro="" textlink="">
      <xdr:nvSpPr>
        <xdr:cNvPr id="575" name="TextBox 1">
          <a:extLst>
            <a:ext uri="{FF2B5EF4-FFF2-40B4-BE49-F238E27FC236}">
              <a16:creationId xmlns:a16="http://schemas.microsoft.com/office/drawing/2014/main" id="{29DAC128-9569-4610-B77C-311D3D8327B6}"/>
            </a:ext>
          </a:extLst>
        </xdr:cNvPr>
        <xdr:cNvSpPr txBox="1"/>
      </xdr:nvSpPr>
      <xdr:spPr>
        <a:xfrm>
          <a:off x="17099743" y="3238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76" name="TextBox 1">
          <a:extLst>
            <a:ext uri="{FF2B5EF4-FFF2-40B4-BE49-F238E27FC236}">
              <a16:creationId xmlns:a16="http://schemas.microsoft.com/office/drawing/2014/main" id="{735EC620-5D4E-4814-9B64-2682B89161E6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77" name="TextBox 1">
          <a:extLst>
            <a:ext uri="{FF2B5EF4-FFF2-40B4-BE49-F238E27FC236}">
              <a16:creationId xmlns:a16="http://schemas.microsoft.com/office/drawing/2014/main" id="{60BA0C81-AFF0-437C-B6DB-73E838BCD0F9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78" name="TextBox 1">
          <a:extLst>
            <a:ext uri="{FF2B5EF4-FFF2-40B4-BE49-F238E27FC236}">
              <a16:creationId xmlns:a16="http://schemas.microsoft.com/office/drawing/2014/main" id="{31874FA9-0423-450F-8F51-B6E41D67DC7B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79" name="TextBox 1">
          <a:extLst>
            <a:ext uri="{FF2B5EF4-FFF2-40B4-BE49-F238E27FC236}">
              <a16:creationId xmlns:a16="http://schemas.microsoft.com/office/drawing/2014/main" id="{F7A266B4-193A-4385-9F70-EDC4B8C88D5E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0" name="TextBox 1">
          <a:extLst>
            <a:ext uri="{FF2B5EF4-FFF2-40B4-BE49-F238E27FC236}">
              <a16:creationId xmlns:a16="http://schemas.microsoft.com/office/drawing/2014/main" id="{B84B222F-AAD1-4059-BFA8-411D64BC9D4C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1" name="TextBox 1">
          <a:extLst>
            <a:ext uri="{FF2B5EF4-FFF2-40B4-BE49-F238E27FC236}">
              <a16:creationId xmlns:a16="http://schemas.microsoft.com/office/drawing/2014/main" id="{1BD318A0-D6C1-4EBC-9857-91220BE81737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2" name="TextBox 1">
          <a:extLst>
            <a:ext uri="{FF2B5EF4-FFF2-40B4-BE49-F238E27FC236}">
              <a16:creationId xmlns:a16="http://schemas.microsoft.com/office/drawing/2014/main" id="{594B44E3-7820-4FAC-859E-01B5A3A104E6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3" name="TextBox 1">
          <a:extLst>
            <a:ext uri="{FF2B5EF4-FFF2-40B4-BE49-F238E27FC236}">
              <a16:creationId xmlns:a16="http://schemas.microsoft.com/office/drawing/2014/main" id="{BC6CE616-59A3-40A5-AC8F-99FE4D262AAD}"/>
            </a:ext>
          </a:extLst>
        </xdr:cNvPr>
        <xdr:cNvSpPr txBox="1"/>
      </xdr:nvSpPr>
      <xdr:spPr>
        <a:xfrm>
          <a:off x="17099743" y="34004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4" name="TextBox 1">
          <a:extLst>
            <a:ext uri="{FF2B5EF4-FFF2-40B4-BE49-F238E27FC236}">
              <a16:creationId xmlns:a16="http://schemas.microsoft.com/office/drawing/2014/main" id="{30CD41C9-CF0C-44A3-AE21-C356B6CA77F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5" name="TextBox 1">
          <a:extLst>
            <a:ext uri="{FF2B5EF4-FFF2-40B4-BE49-F238E27FC236}">
              <a16:creationId xmlns:a16="http://schemas.microsoft.com/office/drawing/2014/main" id="{553E48E7-1D39-4E01-8A79-D08DA7ED1BC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6" name="TextBox 1">
          <a:extLst>
            <a:ext uri="{FF2B5EF4-FFF2-40B4-BE49-F238E27FC236}">
              <a16:creationId xmlns:a16="http://schemas.microsoft.com/office/drawing/2014/main" id="{0A62126F-1AF5-43FF-9F0A-3A737330518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7" name="TextBox 1">
          <a:extLst>
            <a:ext uri="{FF2B5EF4-FFF2-40B4-BE49-F238E27FC236}">
              <a16:creationId xmlns:a16="http://schemas.microsoft.com/office/drawing/2014/main" id="{E172713A-3597-4A05-94E7-C184FB32E02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8" name="TextBox 1">
          <a:extLst>
            <a:ext uri="{FF2B5EF4-FFF2-40B4-BE49-F238E27FC236}">
              <a16:creationId xmlns:a16="http://schemas.microsoft.com/office/drawing/2014/main" id="{E34F95BC-14BD-412F-BDCA-2A4EBAFFA9B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89" name="TextBox 1">
          <a:extLst>
            <a:ext uri="{FF2B5EF4-FFF2-40B4-BE49-F238E27FC236}">
              <a16:creationId xmlns:a16="http://schemas.microsoft.com/office/drawing/2014/main" id="{1D9C8D8F-107E-4126-8120-96F52F2E3E0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0" name="TextBox 1">
          <a:extLst>
            <a:ext uri="{FF2B5EF4-FFF2-40B4-BE49-F238E27FC236}">
              <a16:creationId xmlns:a16="http://schemas.microsoft.com/office/drawing/2014/main" id="{6FDA76A0-CDAE-46FB-8B01-5C3152E358A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1" name="TextBox 1">
          <a:extLst>
            <a:ext uri="{FF2B5EF4-FFF2-40B4-BE49-F238E27FC236}">
              <a16:creationId xmlns:a16="http://schemas.microsoft.com/office/drawing/2014/main" id="{D34D28EB-7DAC-46F6-BDB5-AC29DD6BF19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2" name="TextBox 1">
          <a:extLst>
            <a:ext uri="{FF2B5EF4-FFF2-40B4-BE49-F238E27FC236}">
              <a16:creationId xmlns:a16="http://schemas.microsoft.com/office/drawing/2014/main" id="{5CFCDA0F-0B78-4AA2-9094-99EA580C9A7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3" name="TextBox 1">
          <a:extLst>
            <a:ext uri="{FF2B5EF4-FFF2-40B4-BE49-F238E27FC236}">
              <a16:creationId xmlns:a16="http://schemas.microsoft.com/office/drawing/2014/main" id="{037FBC93-959E-4AA4-9791-576BA255D09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4" name="TextBox 1">
          <a:extLst>
            <a:ext uri="{FF2B5EF4-FFF2-40B4-BE49-F238E27FC236}">
              <a16:creationId xmlns:a16="http://schemas.microsoft.com/office/drawing/2014/main" id="{3A3DDD31-101E-4AF0-A9B9-C1A32DA46FB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38</xdr:row>
      <xdr:rowOff>0</xdr:rowOff>
    </xdr:from>
    <xdr:ext cx="184731" cy="274009"/>
    <xdr:sp macro="" textlink="">
      <xdr:nvSpPr>
        <xdr:cNvPr id="595" name="TextBox 1">
          <a:extLst>
            <a:ext uri="{FF2B5EF4-FFF2-40B4-BE49-F238E27FC236}">
              <a16:creationId xmlns:a16="http://schemas.microsoft.com/office/drawing/2014/main" id="{718DE869-80D8-46E3-A053-F9E0C44A632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596" name="TextBox 1">
          <a:extLst>
            <a:ext uri="{FF2B5EF4-FFF2-40B4-BE49-F238E27FC236}">
              <a16:creationId xmlns:a16="http://schemas.microsoft.com/office/drawing/2014/main" id="{92D289F0-4EFF-4A1C-88F5-4246E53BB97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597" name="TextBox 1">
          <a:extLst>
            <a:ext uri="{FF2B5EF4-FFF2-40B4-BE49-F238E27FC236}">
              <a16:creationId xmlns:a16="http://schemas.microsoft.com/office/drawing/2014/main" id="{1EB6F7CD-0451-410A-AB84-60C159A0584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598" name="TextBox 1">
          <a:extLst>
            <a:ext uri="{FF2B5EF4-FFF2-40B4-BE49-F238E27FC236}">
              <a16:creationId xmlns:a16="http://schemas.microsoft.com/office/drawing/2014/main" id="{8FEBD603-CE32-43AB-91EF-998E8FC59C3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599" name="TextBox 1">
          <a:extLst>
            <a:ext uri="{FF2B5EF4-FFF2-40B4-BE49-F238E27FC236}">
              <a16:creationId xmlns:a16="http://schemas.microsoft.com/office/drawing/2014/main" id="{B9395361-1C80-4D34-8B20-F55F0E1D3D3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0" name="TextBox 1">
          <a:extLst>
            <a:ext uri="{FF2B5EF4-FFF2-40B4-BE49-F238E27FC236}">
              <a16:creationId xmlns:a16="http://schemas.microsoft.com/office/drawing/2014/main" id="{A82EDB42-8AAA-4FF6-B055-F1C0C44A11B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1" name="TextBox 1">
          <a:extLst>
            <a:ext uri="{FF2B5EF4-FFF2-40B4-BE49-F238E27FC236}">
              <a16:creationId xmlns:a16="http://schemas.microsoft.com/office/drawing/2014/main" id="{AF025FF1-E7F3-4B04-911A-FF9FE3752A1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2" name="TextBox 1">
          <a:extLst>
            <a:ext uri="{FF2B5EF4-FFF2-40B4-BE49-F238E27FC236}">
              <a16:creationId xmlns:a16="http://schemas.microsoft.com/office/drawing/2014/main" id="{8239A3DB-70D9-4937-98FF-1F16F6AD300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3" name="TextBox 1">
          <a:extLst>
            <a:ext uri="{FF2B5EF4-FFF2-40B4-BE49-F238E27FC236}">
              <a16:creationId xmlns:a16="http://schemas.microsoft.com/office/drawing/2014/main" id="{399C1216-096A-4092-AEAB-93B2EC8409B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4" name="TextBox 1">
          <a:extLst>
            <a:ext uri="{FF2B5EF4-FFF2-40B4-BE49-F238E27FC236}">
              <a16:creationId xmlns:a16="http://schemas.microsoft.com/office/drawing/2014/main" id="{E80B725A-A064-4EAA-A607-E832055F97F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5" name="TextBox 1">
          <a:extLst>
            <a:ext uri="{FF2B5EF4-FFF2-40B4-BE49-F238E27FC236}">
              <a16:creationId xmlns:a16="http://schemas.microsoft.com/office/drawing/2014/main" id="{3B94C3B9-7998-4B1A-8B17-8EF84E5993B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6" name="TextBox 1">
          <a:extLst>
            <a:ext uri="{FF2B5EF4-FFF2-40B4-BE49-F238E27FC236}">
              <a16:creationId xmlns:a16="http://schemas.microsoft.com/office/drawing/2014/main" id="{7D813642-7132-4581-B95C-8D52DE0DE47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7" name="TextBox 1">
          <a:extLst>
            <a:ext uri="{FF2B5EF4-FFF2-40B4-BE49-F238E27FC236}">
              <a16:creationId xmlns:a16="http://schemas.microsoft.com/office/drawing/2014/main" id="{1EC9D155-BE41-49F2-851C-B345798E4D1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8" name="TextBox 1">
          <a:extLst>
            <a:ext uri="{FF2B5EF4-FFF2-40B4-BE49-F238E27FC236}">
              <a16:creationId xmlns:a16="http://schemas.microsoft.com/office/drawing/2014/main" id="{0B440D0A-24BA-454F-BCBA-E1777080195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09" name="TextBox 1">
          <a:extLst>
            <a:ext uri="{FF2B5EF4-FFF2-40B4-BE49-F238E27FC236}">
              <a16:creationId xmlns:a16="http://schemas.microsoft.com/office/drawing/2014/main" id="{A3CEBA61-E840-472C-875D-525BA3E3BE4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0" name="TextBox 1">
          <a:extLst>
            <a:ext uri="{FF2B5EF4-FFF2-40B4-BE49-F238E27FC236}">
              <a16:creationId xmlns:a16="http://schemas.microsoft.com/office/drawing/2014/main" id="{CD27BB5C-5637-4EA0-9C42-549F23E5949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1" name="TextBox 1">
          <a:extLst>
            <a:ext uri="{FF2B5EF4-FFF2-40B4-BE49-F238E27FC236}">
              <a16:creationId xmlns:a16="http://schemas.microsoft.com/office/drawing/2014/main" id="{2551BC5B-AB4F-4F40-BFFF-E779E3B1966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2" name="TextBox 1">
          <a:extLst>
            <a:ext uri="{FF2B5EF4-FFF2-40B4-BE49-F238E27FC236}">
              <a16:creationId xmlns:a16="http://schemas.microsoft.com/office/drawing/2014/main" id="{7E44804E-B03B-468D-A151-6E8073FAE08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3" name="TextBox 1">
          <a:extLst>
            <a:ext uri="{FF2B5EF4-FFF2-40B4-BE49-F238E27FC236}">
              <a16:creationId xmlns:a16="http://schemas.microsoft.com/office/drawing/2014/main" id="{8CA396E5-B2FF-4081-891B-6CC9EB52274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4" name="TextBox 1">
          <a:extLst>
            <a:ext uri="{FF2B5EF4-FFF2-40B4-BE49-F238E27FC236}">
              <a16:creationId xmlns:a16="http://schemas.microsoft.com/office/drawing/2014/main" id="{928E3A57-915E-498A-8578-5FABAC1CDE6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39</xdr:row>
      <xdr:rowOff>0</xdr:rowOff>
    </xdr:from>
    <xdr:ext cx="184731" cy="274009"/>
    <xdr:sp macro="" textlink="">
      <xdr:nvSpPr>
        <xdr:cNvPr id="615" name="TextBox 1">
          <a:extLst>
            <a:ext uri="{FF2B5EF4-FFF2-40B4-BE49-F238E27FC236}">
              <a16:creationId xmlns:a16="http://schemas.microsoft.com/office/drawing/2014/main" id="{B890465B-9E23-43D1-88F0-A033651BDF5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16" name="TextBox 1">
          <a:extLst>
            <a:ext uri="{FF2B5EF4-FFF2-40B4-BE49-F238E27FC236}">
              <a16:creationId xmlns:a16="http://schemas.microsoft.com/office/drawing/2014/main" id="{135B3718-9649-4894-9025-3CB18F3FBFE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17" name="TextBox 1">
          <a:extLst>
            <a:ext uri="{FF2B5EF4-FFF2-40B4-BE49-F238E27FC236}">
              <a16:creationId xmlns:a16="http://schemas.microsoft.com/office/drawing/2014/main" id="{FA168DE9-FA9D-4933-A634-E3452537ADC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18" name="TextBox 1">
          <a:extLst>
            <a:ext uri="{FF2B5EF4-FFF2-40B4-BE49-F238E27FC236}">
              <a16:creationId xmlns:a16="http://schemas.microsoft.com/office/drawing/2014/main" id="{81E1AAE5-ADEC-40FD-9EDE-19E67B7C163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19" name="TextBox 1">
          <a:extLst>
            <a:ext uri="{FF2B5EF4-FFF2-40B4-BE49-F238E27FC236}">
              <a16:creationId xmlns:a16="http://schemas.microsoft.com/office/drawing/2014/main" id="{19E4C7B9-4C64-40BA-A698-B12AA1B82E1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0" name="TextBox 1">
          <a:extLst>
            <a:ext uri="{FF2B5EF4-FFF2-40B4-BE49-F238E27FC236}">
              <a16:creationId xmlns:a16="http://schemas.microsoft.com/office/drawing/2014/main" id="{56238431-5E8E-46FB-AAA8-9A81B83AC8A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1" name="TextBox 1">
          <a:extLst>
            <a:ext uri="{FF2B5EF4-FFF2-40B4-BE49-F238E27FC236}">
              <a16:creationId xmlns:a16="http://schemas.microsoft.com/office/drawing/2014/main" id="{12A1F8E1-09FF-43AD-A241-643DEECF72C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2" name="TextBox 1">
          <a:extLst>
            <a:ext uri="{FF2B5EF4-FFF2-40B4-BE49-F238E27FC236}">
              <a16:creationId xmlns:a16="http://schemas.microsoft.com/office/drawing/2014/main" id="{4984A96E-AC23-488F-9706-2944433E1CF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3" name="TextBox 1">
          <a:extLst>
            <a:ext uri="{FF2B5EF4-FFF2-40B4-BE49-F238E27FC236}">
              <a16:creationId xmlns:a16="http://schemas.microsoft.com/office/drawing/2014/main" id="{8DF6FD85-BDAF-465A-BAC0-E94FCCFF646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4" name="TextBox 1">
          <a:extLst>
            <a:ext uri="{FF2B5EF4-FFF2-40B4-BE49-F238E27FC236}">
              <a16:creationId xmlns:a16="http://schemas.microsoft.com/office/drawing/2014/main" id="{71EE31AE-A54C-4758-B2D0-E70E8EDA4A9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5" name="TextBox 1">
          <a:extLst>
            <a:ext uri="{FF2B5EF4-FFF2-40B4-BE49-F238E27FC236}">
              <a16:creationId xmlns:a16="http://schemas.microsoft.com/office/drawing/2014/main" id="{EA1F82E2-2135-472F-8C9B-0CBC76B5E12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6" name="TextBox 1">
          <a:extLst>
            <a:ext uri="{FF2B5EF4-FFF2-40B4-BE49-F238E27FC236}">
              <a16:creationId xmlns:a16="http://schemas.microsoft.com/office/drawing/2014/main" id="{5B559BC3-6869-4D3B-AB2F-029FAB9D900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7" name="TextBox 1">
          <a:extLst>
            <a:ext uri="{FF2B5EF4-FFF2-40B4-BE49-F238E27FC236}">
              <a16:creationId xmlns:a16="http://schemas.microsoft.com/office/drawing/2014/main" id="{FB34717E-E0DC-473D-A750-E514843C5C4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8" name="TextBox 1">
          <a:extLst>
            <a:ext uri="{FF2B5EF4-FFF2-40B4-BE49-F238E27FC236}">
              <a16:creationId xmlns:a16="http://schemas.microsoft.com/office/drawing/2014/main" id="{5D9F32BB-E0EB-40DC-8DCC-0C28C8C4A10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29" name="TextBox 1">
          <a:extLst>
            <a:ext uri="{FF2B5EF4-FFF2-40B4-BE49-F238E27FC236}">
              <a16:creationId xmlns:a16="http://schemas.microsoft.com/office/drawing/2014/main" id="{B60A76CD-48BF-42AB-8030-C8E11DD2A02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0" name="TextBox 1">
          <a:extLst>
            <a:ext uri="{FF2B5EF4-FFF2-40B4-BE49-F238E27FC236}">
              <a16:creationId xmlns:a16="http://schemas.microsoft.com/office/drawing/2014/main" id="{A7D3DD6F-13BD-4E54-9642-ABE786AF2DE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1" name="TextBox 1">
          <a:extLst>
            <a:ext uri="{FF2B5EF4-FFF2-40B4-BE49-F238E27FC236}">
              <a16:creationId xmlns:a16="http://schemas.microsoft.com/office/drawing/2014/main" id="{D7F94A55-A0CA-492E-82E7-EC9FCFA99E0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2" name="TextBox 1">
          <a:extLst>
            <a:ext uri="{FF2B5EF4-FFF2-40B4-BE49-F238E27FC236}">
              <a16:creationId xmlns:a16="http://schemas.microsoft.com/office/drawing/2014/main" id="{FBD20727-AC6E-4B3D-82BA-3613E985C13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3" name="TextBox 1">
          <a:extLst>
            <a:ext uri="{FF2B5EF4-FFF2-40B4-BE49-F238E27FC236}">
              <a16:creationId xmlns:a16="http://schemas.microsoft.com/office/drawing/2014/main" id="{2E24D965-1728-4EC0-8197-931A94415B7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4" name="TextBox 1">
          <a:extLst>
            <a:ext uri="{FF2B5EF4-FFF2-40B4-BE49-F238E27FC236}">
              <a16:creationId xmlns:a16="http://schemas.microsoft.com/office/drawing/2014/main" id="{5AA8BABD-9978-44AE-B178-4C2136B1D53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5" name="TextBox 1">
          <a:extLst>
            <a:ext uri="{FF2B5EF4-FFF2-40B4-BE49-F238E27FC236}">
              <a16:creationId xmlns:a16="http://schemas.microsoft.com/office/drawing/2014/main" id="{0C27B4E0-4344-4FCA-AB8B-40CE3C36688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6" name="TextBox 1">
          <a:extLst>
            <a:ext uri="{FF2B5EF4-FFF2-40B4-BE49-F238E27FC236}">
              <a16:creationId xmlns:a16="http://schemas.microsoft.com/office/drawing/2014/main" id="{9029ECA6-A572-47C2-B244-FA27BCE8C32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7" name="TextBox 1">
          <a:extLst>
            <a:ext uri="{FF2B5EF4-FFF2-40B4-BE49-F238E27FC236}">
              <a16:creationId xmlns:a16="http://schemas.microsoft.com/office/drawing/2014/main" id="{3E692E0E-4A18-461F-A9C6-FEA1BEDF344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8" name="TextBox 1">
          <a:extLst>
            <a:ext uri="{FF2B5EF4-FFF2-40B4-BE49-F238E27FC236}">
              <a16:creationId xmlns:a16="http://schemas.microsoft.com/office/drawing/2014/main" id="{288180A8-38E5-403C-9FEA-71756DEE3B8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39" name="TextBox 1">
          <a:extLst>
            <a:ext uri="{FF2B5EF4-FFF2-40B4-BE49-F238E27FC236}">
              <a16:creationId xmlns:a16="http://schemas.microsoft.com/office/drawing/2014/main" id="{60C58504-A507-4972-9B14-CF544FF37C9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0" name="TextBox 1">
          <a:extLst>
            <a:ext uri="{FF2B5EF4-FFF2-40B4-BE49-F238E27FC236}">
              <a16:creationId xmlns:a16="http://schemas.microsoft.com/office/drawing/2014/main" id="{70609E72-5059-42A4-AC5B-733AF4E4FEC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1" name="TextBox 1">
          <a:extLst>
            <a:ext uri="{FF2B5EF4-FFF2-40B4-BE49-F238E27FC236}">
              <a16:creationId xmlns:a16="http://schemas.microsoft.com/office/drawing/2014/main" id="{2862A601-30E3-4C47-8FDF-402505BD2FF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2" name="TextBox 1">
          <a:extLst>
            <a:ext uri="{FF2B5EF4-FFF2-40B4-BE49-F238E27FC236}">
              <a16:creationId xmlns:a16="http://schemas.microsoft.com/office/drawing/2014/main" id="{89869D53-6B68-41AD-A493-3714D7C4952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3" name="TextBox 1">
          <a:extLst>
            <a:ext uri="{FF2B5EF4-FFF2-40B4-BE49-F238E27FC236}">
              <a16:creationId xmlns:a16="http://schemas.microsoft.com/office/drawing/2014/main" id="{FE5F8487-A1DB-42EF-A9CE-A3866323FB3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4" name="TextBox 1">
          <a:extLst>
            <a:ext uri="{FF2B5EF4-FFF2-40B4-BE49-F238E27FC236}">
              <a16:creationId xmlns:a16="http://schemas.microsoft.com/office/drawing/2014/main" id="{A0D8CEAB-A99C-486D-B0D6-BDC3E2EA6F7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5" name="TextBox 1">
          <a:extLst>
            <a:ext uri="{FF2B5EF4-FFF2-40B4-BE49-F238E27FC236}">
              <a16:creationId xmlns:a16="http://schemas.microsoft.com/office/drawing/2014/main" id="{72C36165-156C-4555-9931-0A55F1AA2C7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6" name="TextBox 1">
          <a:extLst>
            <a:ext uri="{FF2B5EF4-FFF2-40B4-BE49-F238E27FC236}">
              <a16:creationId xmlns:a16="http://schemas.microsoft.com/office/drawing/2014/main" id="{58277FF7-A6CF-43F9-B833-37B171A1CBC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40</xdr:row>
      <xdr:rowOff>0</xdr:rowOff>
    </xdr:from>
    <xdr:ext cx="184731" cy="274009"/>
    <xdr:sp macro="" textlink="">
      <xdr:nvSpPr>
        <xdr:cNvPr id="647" name="TextBox 1">
          <a:extLst>
            <a:ext uri="{FF2B5EF4-FFF2-40B4-BE49-F238E27FC236}">
              <a16:creationId xmlns:a16="http://schemas.microsoft.com/office/drawing/2014/main" id="{B7CFD4B9-9494-4762-95E0-1E18E23B7E2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48" name="TextBox 1">
          <a:extLst>
            <a:ext uri="{FF2B5EF4-FFF2-40B4-BE49-F238E27FC236}">
              <a16:creationId xmlns:a16="http://schemas.microsoft.com/office/drawing/2014/main" id="{F4C3D109-A5BF-44C7-8042-82E943CA561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49" name="TextBox 1">
          <a:extLst>
            <a:ext uri="{FF2B5EF4-FFF2-40B4-BE49-F238E27FC236}">
              <a16:creationId xmlns:a16="http://schemas.microsoft.com/office/drawing/2014/main" id="{51BB41F5-86B4-4D0D-B530-A19117EA109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0" name="TextBox 1">
          <a:extLst>
            <a:ext uri="{FF2B5EF4-FFF2-40B4-BE49-F238E27FC236}">
              <a16:creationId xmlns:a16="http://schemas.microsoft.com/office/drawing/2014/main" id="{D8F288AE-9A66-49C0-9ECD-D48C6FF856A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1" name="TextBox 1">
          <a:extLst>
            <a:ext uri="{FF2B5EF4-FFF2-40B4-BE49-F238E27FC236}">
              <a16:creationId xmlns:a16="http://schemas.microsoft.com/office/drawing/2014/main" id="{8CCAC61A-8D99-4A18-A17F-B1EF0119433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2" name="TextBox 1">
          <a:extLst>
            <a:ext uri="{FF2B5EF4-FFF2-40B4-BE49-F238E27FC236}">
              <a16:creationId xmlns:a16="http://schemas.microsoft.com/office/drawing/2014/main" id="{651711BC-9DD3-425F-BFAC-D46B1A3B393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3" name="TextBox 1">
          <a:extLst>
            <a:ext uri="{FF2B5EF4-FFF2-40B4-BE49-F238E27FC236}">
              <a16:creationId xmlns:a16="http://schemas.microsoft.com/office/drawing/2014/main" id="{655DFE6C-15C4-48E0-A592-ED5D336408E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4" name="TextBox 1">
          <a:extLst>
            <a:ext uri="{FF2B5EF4-FFF2-40B4-BE49-F238E27FC236}">
              <a16:creationId xmlns:a16="http://schemas.microsoft.com/office/drawing/2014/main" id="{2D9178B3-BD04-4EAB-94A0-F29DD91E4E9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5" name="TextBox 1">
          <a:extLst>
            <a:ext uri="{FF2B5EF4-FFF2-40B4-BE49-F238E27FC236}">
              <a16:creationId xmlns:a16="http://schemas.microsoft.com/office/drawing/2014/main" id="{A9326D8F-1FB0-4233-B580-0263B9A1885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6" name="TextBox 1">
          <a:extLst>
            <a:ext uri="{FF2B5EF4-FFF2-40B4-BE49-F238E27FC236}">
              <a16:creationId xmlns:a16="http://schemas.microsoft.com/office/drawing/2014/main" id="{8449EF03-C511-4BB4-B800-C086C8BCA3A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7" name="TextBox 1">
          <a:extLst>
            <a:ext uri="{FF2B5EF4-FFF2-40B4-BE49-F238E27FC236}">
              <a16:creationId xmlns:a16="http://schemas.microsoft.com/office/drawing/2014/main" id="{D6BFD616-EA86-47F1-B0DC-E458998B924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8" name="TextBox 1">
          <a:extLst>
            <a:ext uri="{FF2B5EF4-FFF2-40B4-BE49-F238E27FC236}">
              <a16:creationId xmlns:a16="http://schemas.microsoft.com/office/drawing/2014/main" id="{1B234ACB-F10D-45D0-99EF-6BF95A8EB7C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59" name="TextBox 1">
          <a:extLst>
            <a:ext uri="{FF2B5EF4-FFF2-40B4-BE49-F238E27FC236}">
              <a16:creationId xmlns:a16="http://schemas.microsoft.com/office/drawing/2014/main" id="{78FBB230-0CCC-480F-9A07-594FACD9B44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0" name="TextBox 1">
          <a:extLst>
            <a:ext uri="{FF2B5EF4-FFF2-40B4-BE49-F238E27FC236}">
              <a16:creationId xmlns:a16="http://schemas.microsoft.com/office/drawing/2014/main" id="{740F9D03-49A6-4121-92C3-50932B8BE35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1" name="TextBox 1">
          <a:extLst>
            <a:ext uri="{FF2B5EF4-FFF2-40B4-BE49-F238E27FC236}">
              <a16:creationId xmlns:a16="http://schemas.microsoft.com/office/drawing/2014/main" id="{71968757-C13B-450E-9027-1FAE79378C1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2" name="TextBox 1">
          <a:extLst>
            <a:ext uri="{FF2B5EF4-FFF2-40B4-BE49-F238E27FC236}">
              <a16:creationId xmlns:a16="http://schemas.microsoft.com/office/drawing/2014/main" id="{FE22DE30-2DCD-4651-A380-262302CAC78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3" name="TextBox 1">
          <a:extLst>
            <a:ext uri="{FF2B5EF4-FFF2-40B4-BE49-F238E27FC236}">
              <a16:creationId xmlns:a16="http://schemas.microsoft.com/office/drawing/2014/main" id="{8F04BCBB-D5A2-4061-877F-A75AAB8AABD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4" name="TextBox 1">
          <a:extLst>
            <a:ext uri="{FF2B5EF4-FFF2-40B4-BE49-F238E27FC236}">
              <a16:creationId xmlns:a16="http://schemas.microsoft.com/office/drawing/2014/main" id="{F80EAC7A-0D1A-4698-BCE3-FF746A3384A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5" name="TextBox 1">
          <a:extLst>
            <a:ext uri="{FF2B5EF4-FFF2-40B4-BE49-F238E27FC236}">
              <a16:creationId xmlns:a16="http://schemas.microsoft.com/office/drawing/2014/main" id="{9A74CB05-75E5-48C1-A14F-931C45FA6C1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6" name="TextBox 1">
          <a:extLst>
            <a:ext uri="{FF2B5EF4-FFF2-40B4-BE49-F238E27FC236}">
              <a16:creationId xmlns:a16="http://schemas.microsoft.com/office/drawing/2014/main" id="{715E3F45-4FC6-4F9C-AEB6-21D2AA4E11F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7" name="TextBox 1">
          <a:extLst>
            <a:ext uri="{FF2B5EF4-FFF2-40B4-BE49-F238E27FC236}">
              <a16:creationId xmlns:a16="http://schemas.microsoft.com/office/drawing/2014/main" id="{436DDAD1-8E95-458F-AA1C-E2CE13D7257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8" name="TextBox 1">
          <a:extLst>
            <a:ext uri="{FF2B5EF4-FFF2-40B4-BE49-F238E27FC236}">
              <a16:creationId xmlns:a16="http://schemas.microsoft.com/office/drawing/2014/main" id="{EEC091A8-9753-46D6-B2D1-DDEC43D3532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69" name="TextBox 1">
          <a:extLst>
            <a:ext uri="{FF2B5EF4-FFF2-40B4-BE49-F238E27FC236}">
              <a16:creationId xmlns:a16="http://schemas.microsoft.com/office/drawing/2014/main" id="{4C3CDAAB-C515-4CD6-9967-E96EB618A21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0" name="TextBox 1">
          <a:extLst>
            <a:ext uri="{FF2B5EF4-FFF2-40B4-BE49-F238E27FC236}">
              <a16:creationId xmlns:a16="http://schemas.microsoft.com/office/drawing/2014/main" id="{43708D70-C041-45EC-9775-89FDC24A3EA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1" name="TextBox 1">
          <a:extLst>
            <a:ext uri="{FF2B5EF4-FFF2-40B4-BE49-F238E27FC236}">
              <a16:creationId xmlns:a16="http://schemas.microsoft.com/office/drawing/2014/main" id="{7E80FD0E-FE05-444E-930C-153F9505F50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2" name="TextBox 1">
          <a:extLst>
            <a:ext uri="{FF2B5EF4-FFF2-40B4-BE49-F238E27FC236}">
              <a16:creationId xmlns:a16="http://schemas.microsoft.com/office/drawing/2014/main" id="{53214AB5-851B-4E26-A5B9-CBA2AEE19A4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3" name="TextBox 1">
          <a:extLst>
            <a:ext uri="{FF2B5EF4-FFF2-40B4-BE49-F238E27FC236}">
              <a16:creationId xmlns:a16="http://schemas.microsoft.com/office/drawing/2014/main" id="{8F596743-13B8-4C6A-84FD-352FAD3ECCA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4" name="TextBox 1">
          <a:extLst>
            <a:ext uri="{FF2B5EF4-FFF2-40B4-BE49-F238E27FC236}">
              <a16:creationId xmlns:a16="http://schemas.microsoft.com/office/drawing/2014/main" id="{70A2AC7F-0F43-4CD6-9ABC-4066260E40C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5" name="TextBox 1">
          <a:extLst>
            <a:ext uri="{FF2B5EF4-FFF2-40B4-BE49-F238E27FC236}">
              <a16:creationId xmlns:a16="http://schemas.microsoft.com/office/drawing/2014/main" id="{1CDBABCD-349B-4F1F-AD77-4ABD2578F42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6" name="TextBox 1">
          <a:extLst>
            <a:ext uri="{FF2B5EF4-FFF2-40B4-BE49-F238E27FC236}">
              <a16:creationId xmlns:a16="http://schemas.microsoft.com/office/drawing/2014/main" id="{2D349437-5592-46BC-AF30-31320AAAE86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7" name="TextBox 1">
          <a:extLst>
            <a:ext uri="{FF2B5EF4-FFF2-40B4-BE49-F238E27FC236}">
              <a16:creationId xmlns:a16="http://schemas.microsoft.com/office/drawing/2014/main" id="{44615CF3-4440-4162-9FF4-926597CEAC2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8" name="TextBox 1">
          <a:extLst>
            <a:ext uri="{FF2B5EF4-FFF2-40B4-BE49-F238E27FC236}">
              <a16:creationId xmlns:a16="http://schemas.microsoft.com/office/drawing/2014/main" id="{A5B59481-9131-451F-9598-7702529EE0B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41</xdr:row>
      <xdr:rowOff>0</xdr:rowOff>
    </xdr:from>
    <xdr:ext cx="184731" cy="274009"/>
    <xdr:sp macro="" textlink="">
      <xdr:nvSpPr>
        <xdr:cNvPr id="679" name="TextBox 1">
          <a:extLst>
            <a:ext uri="{FF2B5EF4-FFF2-40B4-BE49-F238E27FC236}">
              <a16:creationId xmlns:a16="http://schemas.microsoft.com/office/drawing/2014/main" id="{D88148B5-C461-414F-9DD4-9FD5A2E3716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0" name="TextBox 1">
          <a:extLst>
            <a:ext uri="{FF2B5EF4-FFF2-40B4-BE49-F238E27FC236}">
              <a16:creationId xmlns:a16="http://schemas.microsoft.com/office/drawing/2014/main" id="{44BE6E39-DD05-4A79-A28E-64D12C87356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1" name="TextBox 1">
          <a:extLst>
            <a:ext uri="{FF2B5EF4-FFF2-40B4-BE49-F238E27FC236}">
              <a16:creationId xmlns:a16="http://schemas.microsoft.com/office/drawing/2014/main" id="{3DD3141D-1E69-4CC0-B605-AE99557133C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2" name="TextBox 1">
          <a:extLst>
            <a:ext uri="{FF2B5EF4-FFF2-40B4-BE49-F238E27FC236}">
              <a16:creationId xmlns:a16="http://schemas.microsoft.com/office/drawing/2014/main" id="{ACD30550-C89E-4562-ABC5-CAD0F716AAB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3" name="TextBox 1">
          <a:extLst>
            <a:ext uri="{FF2B5EF4-FFF2-40B4-BE49-F238E27FC236}">
              <a16:creationId xmlns:a16="http://schemas.microsoft.com/office/drawing/2014/main" id="{D3DDE8A6-6C86-4703-8569-07EB09D9B1C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4" name="TextBox 1">
          <a:extLst>
            <a:ext uri="{FF2B5EF4-FFF2-40B4-BE49-F238E27FC236}">
              <a16:creationId xmlns:a16="http://schemas.microsoft.com/office/drawing/2014/main" id="{B294A94D-869D-405B-98D7-122A8E71ECC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5" name="TextBox 1">
          <a:extLst>
            <a:ext uri="{FF2B5EF4-FFF2-40B4-BE49-F238E27FC236}">
              <a16:creationId xmlns:a16="http://schemas.microsoft.com/office/drawing/2014/main" id="{AD685C80-708B-4DD3-A1A7-1B04EB3C7DE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6" name="TextBox 1">
          <a:extLst>
            <a:ext uri="{FF2B5EF4-FFF2-40B4-BE49-F238E27FC236}">
              <a16:creationId xmlns:a16="http://schemas.microsoft.com/office/drawing/2014/main" id="{AC9A5343-1112-4E25-B6A7-1CBDE58AB71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7" name="TextBox 1">
          <a:extLst>
            <a:ext uri="{FF2B5EF4-FFF2-40B4-BE49-F238E27FC236}">
              <a16:creationId xmlns:a16="http://schemas.microsoft.com/office/drawing/2014/main" id="{40423028-943D-4745-BDCE-1E083E5D0B3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8" name="TextBox 1">
          <a:extLst>
            <a:ext uri="{FF2B5EF4-FFF2-40B4-BE49-F238E27FC236}">
              <a16:creationId xmlns:a16="http://schemas.microsoft.com/office/drawing/2014/main" id="{44FBB777-6481-44BA-876A-BD5AB78A7F3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89" name="TextBox 1">
          <a:extLst>
            <a:ext uri="{FF2B5EF4-FFF2-40B4-BE49-F238E27FC236}">
              <a16:creationId xmlns:a16="http://schemas.microsoft.com/office/drawing/2014/main" id="{C29E52BB-2C86-46C5-8AFE-FBE6A7EF94B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0" name="TextBox 1">
          <a:extLst>
            <a:ext uri="{FF2B5EF4-FFF2-40B4-BE49-F238E27FC236}">
              <a16:creationId xmlns:a16="http://schemas.microsoft.com/office/drawing/2014/main" id="{2958F6B8-79D3-4B40-8365-9627E928490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1" name="TextBox 1">
          <a:extLst>
            <a:ext uri="{FF2B5EF4-FFF2-40B4-BE49-F238E27FC236}">
              <a16:creationId xmlns:a16="http://schemas.microsoft.com/office/drawing/2014/main" id="{D7BF8463-2A4D-409C-B38D-9677550BF84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2" name="TextBox 1">
          <a:extLst>
            <a:ext uri="{FF2B5EF4-FFF2-40B4-BE49-F238E27FC236}">
              <a16:creationId xmlns:a16="http://schemas.microsoft.com/office/drawing/2014/main" id="{D6FFED57-1BC2-4680-A9E0-151BB64B804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3" name="TextBox 1">
          <a:extLst>
            <a:ext uri="{FF2B5EF4-FFF2-40B4-BE49-F238E27FC236}">
              <a16:creationId xmlns:a16="http://schemas.microsoft.com/office/drawing/2014/main" id="{6FAC3EFF-0630-49E7-807F-C36A8B02041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4" name="TextBox 1">
          <a:extLst>
            <a:ext uri="{FF2B5EF4-FFF2-40B4-BE49-F238E27FC236}">
              <a16:creationId xmlns:a16="http://schemas.microsoft.com/office/drawing/2014/main" id="{20240636-2721-42FF-BAD4-A1E5D76E8C5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5" name="TextBox 1">
          <a:extLst>
            <a:ext uri="{FF2B5EF4-FFF2-40B4-BE49-F238E27FC236}">
              <a16:creationId xmlns:a16="http://schemas.microsoft.com/office/drawing/2014/main" id="{22977B05-4624-4B46-972E-B056FCAAB79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6" name="TextBox 1">
          <a:extLst>
            <a:ext uri="{FF2B5EF4-FFF2-40B4-BE49-F238E27FC236}">
              <a16:creationId xmlns:a16="http://schemas.microsoft.com/office/drawing/2014/main" id="{2523E9C8-4210-49DD-9B7B-C27B0513EE5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7" name="TextBox 1">
          <a:extLst>
            <a:ext uri="{FF2B5EF4-FFF2-40B4-BE49-F238E27FC236}">
              <a16:creationId xmlns:a16="http://schemas.microsoft.com/office/drawing/2014/main" id="{7313D9C4-3C72-4957-970C-09AFFAFC513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8" name="TextBox 1">
          <a:extLst>
            <a:ext uri="{FF2B5EF4-FFF2-40B4-BE49-F238E27FC236}">
              <a16:creationId xmlns:a16="http://schemas.microsoft.com/office/drawing/2014/main" id="{38166C07-9166-454D-AA09-AEBDDC08EE9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699" name="TextBox 1">
          <a:extLst>
            <a:ext uri="{FF2B5EF4-FFF2-40B4-BE49-F238E27FC236}">
              <a16:creationId xmlns:a16="http://schemas.microsoft.com/office/drawing/2014/main" id="{1C8DA852-79BC-4200-92BD-C5E200C6238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0" name="TextBox 1">
          <a:extLst>
            <a:ext uri="{FF2B5EF4-FFF2-40B4-BE49-F238E27FC236}">
              <a16:creationId xmlns:a16="http://schemas.microsoft.com/office/drawing/2014/main" id="{4E348465-E164-4823-B8D4-9842CB62228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1" name="TextBox 1">
          <a:extLst>
            <a:ext uri="{FF2B5EF4-FFF2-40B4-BE49-F238E27FC236}">
              <a16:creationId xmlns:a16="http://schemas.microsoft.com/office/drawing/2014/main" id="{D0521F24-8081-40ED-BEB0-99ED7959C90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2" name="TextBox 1">
          <a:extLst>
            <a:ext uri="{FF2B5EF4-FFF2-40B4-BE49-F238E27FC236}">
              <a16:creationId xmlns:a16="http://schemas.microsoft.com/office/drawing/2014/main" id="{20341157-9645-477C-8CE1-33BE26C6080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3" name="TextBox 1">
          <a:extLst>
            <a:ext uri="{FF2B5EF4-FFF2-40B4-BE49-F238E27FC236}">
              <a16:creationId xmlns:a16="http://schemas.microsoft.com/office/drawing/2014/main" id="{A8837CD8-C50D-4273-BDAC-042678E1840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4" name="TextBox 1">
          <a:extLst>
            <a:ext uri="{FF2B5EF4-FFF2-40B4-BE49-F238E27FC236}">
              <a16:creationId xmlns:a16="http://schemas.microsoft.com/office/drawing/2014/main" id="{D0CF4D36-C00D-4AD3-8248-7922488F95D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5" name="TextBox 1">
          <a:extLst>
            <a:ext uri="{FF2B5EF4-FFF2-40B4-BE49-F238E27FC236}">
              <a16:creationId xmlns:a16="http://schemas.microsoft.com/office/drawing/2014/main" id="{1949F8EB-B646-4143-BF72-C1C793C2C7C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6" name="TextBox 1">
          <a:extLst>
            <a:ext uri="{FF2B5EF4-FFF2-40B4-BE49-F238E27FC236}">
              <a16:creationId xmlns:a16="http://schemas.microsoft.com/office/drawing/2014/main" id="{F1324513-38D3-47C3-9783-C320546C57C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7" name="TextBox 1">
          <a:extLst>
            <a:ext uri="{FF2B5EF4-FFF2-40B4-BE49-F238E27FC236}">
              <a16:creationId xmlns:a16="http://schemas.microsoft.com/office/drawing/2014/main" id="{DEFE0ECE-A326-4D8E-A31D-3D3E0E76334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8" name="TextBox 1">
          <a:extLst>
            <a:ext uri="{FF2B5EF4-FFF2-40B4-BE49-F238E27FC236}">
              <a16:creationId xmlns:a16="http://schemas.microsoft.com/office/drawing/2014/main" id="{6DB4D172-E71D-4DDB-979B-4392C8B8C9C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09" name="TextBox 1">
          <a:extLst>
            <a:ext uri="{FF2B5EF4-FFF2-40B4-BE49-F238E27FC236}">
              <a16:creationId xmlns:a16="http://schemas.microsoft.com/office/drawing/2014/main" id="{D60315BE-910A-477C-B3E9-80E490F8018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10" name="TextBox 1">
          <a:extLst>
            <a:ext uri="{FF2B5EF4-FFF2-40B4-BE49-F238E27FC236}">
              <a16:creationId xmlns:a16="http://schemas.microsoft.com/office/drawing/2014/main" id="{B7D8ECC6-325F-4149-A42C-4F360E8A2F6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42</xdr:row>
      <xdr:rowOff>0</xdr:rowOff>
    </xdr:from>
    <xdr:ext cx="184731" cy="274009"/>
    <xdr:sp macro="" textlink="">
      <xdr:nvSpPr>
        <xdr:cNvPr id="711" name="TextBox 1">
          <a:extLst>
            <a:ext uri="{FF2B5EF4-FFF2-40B4-BE49-F238E27FC236}">
              <a16:creationId xmlns:a16="http://schemas.microsoft.com/office/drawing/2014/main" id="{52DF95D3-4EB9-483B-A7A3-E0E0E337C26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2" name="TextBox 1">
          <a:extLst>
            <a:ext uri="{FF2B5EF4-FFF2-40B4-BE49-F238E27FC236}">
              <a16:creationId xmlns:a16="http://schemas.microsoft.com/office/drawing/2014/main" id="{D9D0DE9B-FDF5-4F6B-8E3C-C916031BEB4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3" name="TextBox 1">
          <a:extLst>
            <a:ext uri="{FF2B5EF4-FFF2-40B4-BE49-F238E27FC236}">
              <a16:creationId xmlns:a16="http://schemas.microsoft.com/office/drawing/2014/main" id="{FE0A71A1-2ECD-43C1-8101-89CF9CFD880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4" name="TextBox 1">
          <a:extLst>
            <a:ext uri="{FF2B5EF4-FFF2-40B4-BE49-F238E27FC236}">
              <a16:creationId xmlns:a16="http://schemas.microsoft.com/office/drawing/2014/main" id="{0B24653B-3A9D-4596-A5DC-7FACEF75DD1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5" name="TextBox 1">
          <a:extLst>
            <a:ext uri="{FF2B5EF4-FFF2-40B4-BE49-F238E27FC236}">
              <a16:creationId xmlns:a16="http://schemas.microsoft.com/office/drawing/2014/main" id="{926A836B-B55A-42EA-B7D1-C7D97B8A896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6" name="TextBox 1">
          <a:extLst>
            <a:ext uri="{FF2B5EF4-FFF2-40B4-BE49-F238E27FC236}">
              <a16:creationId xmlns:a16="http://schemas.microsoft.com/office/drawing/2014/main" id="{1F9298A8-F322-4F6E-B762-3E5FFC630DE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7" name="TextBox 1">
          <a:extLst>
            <a:ext uri="{FF2B5EF4-FFF2-40B4-BE49-F238E27FC236}">
              <a16:creationId xmlns:a16="http://schemas.microsoft.com/office/drawing/2014/main" id="{BFA9B4FF-7A7B-4A08-9A3E-9689D8B4DE7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8" name="TextBox 1">
          <a:extLst>
            <a:ext uri="{FF2B5EF4-FFF2-40B4-BE49-F238E27FC236}">
              <a16:creationId xmlns:a16="http://schemas.microsoft.com/office/drawing/2014/main" id="{13FFF3C0-1E61-4970-8B5B-0872A279F72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19" name="TextBox 1">
          <a:extLst>
            <a:ext uri="{FF2B5EF4-FFF2-40B4-BE49-F238E27FC236}">
              <a16:creationId xmlns:a16="http://schemas.microsoft.com/office/drawing/2014/main" id="{0A7CD9C3-7C04-42DF-BD58-CCECC567502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0" name="TextBox 1">
          <a:extLst>
            <a:ext uri="{FF2B5EF4-FFF2-40B4-BE49-F238E27FC236}">
              <a16:creationId xmlns:a16="http://schemas.microsoft.com/office/drawing/2014/main" id="{6FD2918C-EE60-492C-B905-D92508936D6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1" name="TextBox 1">
          <a:extLst>
            <a:ext uri="{FF2B5EF4-FFF2-40B4-BE49-F238E27FC236}">
              <a16:creationId xmlns:a16="http://schemas.microsoft.com/office/drawing/2014/main" id="{1FA4626B-D0AF-4484-A8D3-0B9AAFB666F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2" name="TextBox 1">
          <a:extLst>
            <a:ext uri="{FF2B5EF4-FFF2-40B4-BE49-F238E27FC236}">
              <a16:creationId xmlns:a16="http://schemas.microsoft.com/office/drawing/2014/main" id="{6E8F6791-EF96-43A2-9699-AC20C2E7593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3" name="TextBox 1">
          <a:extLst>
            <a:ext uri="{FF2B5EF4-FFF2-40B4-BE49-F238E27FC236}">
              <a16:creationId xmlns:a16="http://schemas.microsoft.com/office/drawing/2014/main" id="{2A29D971-3480-44EE-9442-A1DF15219FB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4" name="TextBox 1">
          <a:extLst>
            <a:ext uri="{FF2B5EF4-FFF2-40B4-BE49-F238E27FC236}">
              <a16:creationId xmlns:a16="http://schemas.microsoft.com/office/drawing/2014/main" id="{B311E884-A050-4AE2-AD61-EB67B0EC86B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5" name="TextBox 1">
          <a:extLst>
            <a:ext uri="{FF2B5EF4-FFF2-40B4-BE49-F238E27FC236}">
              <a16:creationId xmlns:a16="http://schemas.microsoft.com/office/drawing/2014/main" id="{C83A7D19-72CB-4090-B2AB-C5EEE84A1A2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6" name="TextBox 1">
          <a:extLst>
            <a:ext uri="{FF2B5EF4-FFF2-40B4-BE49-F238E27FC236}">
              <a16:creationId xmlns:a16="http://schemas.microsoft.com/office/drawing/2014/main" id="{56B971E7-48A3-44F5-80C9-2BEAD38368B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7" name="TextBox 1">
          <a:extLst>
            <a:ext uri="{FF2B5EF4-FFF2-40B4-BE49-F238E27FC236}">
              <a16:creationId xmlns:a16="http://schemas.microsoft.com/office/drawing/2014/main" id="{90243AFE-45E9-4FA7-9698-29E068C5FEB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8" name="TextBox 1">
          <a:extLst>
            <a:ext uri="{FF2B5EF4-FFF2-40B4-BE49-F238E27FC236}">
              <a16:creationId xmlns:a16="http://schemas.microsoft.com/office/drawing/2014/main" id="{B674907D-BCE6-44DF-A0F6-1E179A1EF35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29" name="TextBox 1">
          <a:extLst>
            <a:ext uri="{FF2B5EF4-FFF2-40B4-BE49-F238E27FC236}">
              <a16:creationId xmlns:a16="http://schemas.microsoft.com/office/drawing/2014/main" id="{DF5112EE-0EAA-4D17-ACC3-6C5F0C1C6F1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0" name="TextBox 1">
          <a:extLst>
            <a:ext uri="{FF2B5EF4-FFF2-40B4-BE49-F238E27FC236}">
              <a16:creationId xmlns:a16="http://schemas.microsoft.com/office/drawing/2014/main" id="{F3B08F32-80E7-4E13-B78C-29646970252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1" name="TextBox 1">
          <a:extLst>
            <a:ext uri="{FF2B5EF4-FFF2-40B4-BE49-F238E27FC236}">
              <a16:creationId xmlns:a16="http://schemas.microsoft.com/office/drawing/2014/main" id="{B427AE09-FEE5-46D1-964A-FF48868AEE9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2" name="TextBox 1">
          <a:extLst>
            <a:ext uri="{FF2B5EF4-FFF2-40B4-BE49-F238E27FC236}">
              <a16:creationId xmlns:a16="http://schemas.microsoft.com/office/drawing/2014/main" id="{5F401064-7A63-481C-B7CD-26C9A18CD0E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3" name="TextBox 1">
          <a:extLst>
            <a:ext uri="{FF2B5EF4-FFF2-40B4-BE49-F238E27FC236}">
              <a16:creationId xmlns:a16="http://schemas.microsoft.com/office/drawing/2014/main" id="{94D50300-336E-4D1A-89BC-9E6341BE272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4" name="TextBox 1">
          <a:extLst>
            <a:ext uri="{FF2B5EF4-FFF2-40B4-BE49-F238E27FC236}">
              <a16:creationId xmlns:a16="http://schemas.microsoft.com/office/drawing/2014/main" id="{4706DEBB-D3F3-4D9C-8C7A-5A5247EAAE1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5" name="TextBox 1">
          <a:extLst>
            <a:ext uri="{FF2B5EF4-FFF2-40B4-BE49-F238E27FC236}">
              <a16:creationId xmlns:a16="http://schemas.microsoft.com/office/drawing/2014/main" id="{766F0473-8329-44AA-9C84-32BBA9B39C9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6" name="TextBox 1">
          <a:extLst>
            <a:ext uri="{FF2B5EF4-FFF2-40B4-BE49-F238E27FC236}">
              <a16:creationId xmlns:a16="http://schemas.microsoft.com/office/drawing/2014/main" id="{A1531BC1-0209-4AB4-B2E0-AA4DBB07C36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7" name="TextBox 1">
          <a:extLst>
            <a:ext uri="{FF2B5EF4-FFF2-40B4-BE49-F238E27FC236}">
              <a16:creationId xmlns:a16="http://schemas.microsoft.com/office/drawing/2014/main" id="{9584EDD7-95E3-4CB3-BCDD-68F022AE292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8" name="TextBox 1">
          <a:extLst>
            <a:ext uri="{FF2B5EF4-FFF2-40B4-BE49-F238E27FC236}">
              <a16:creationId xmlns:a16="http://schemas.microsoft.com/office/drawing/2014/main" id="{423BD1C6-B6B8-4B40-88E8-C918E4474A9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39" name="TextBox 1">
          <a:extLst>
            <a:ext uri="{FF2B5EF4-FFF2-40B4-BE49-F238E27FC236}">
              <a16:creationId xmlns:a16="http://schemas.microsoft.com/office/drawing/2014/main" id="{638B315F-4CA6-49D4-8786-92163556938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40" name="TextBox 1">
          <a:extLst>
            <a:ext uri="{FF2B5EF4-FFF2-40B4-BE49-F238E27FC236}">
              <a16:creationId xmlns:a16="http://schemas.microsoft.com/office/drawing/2014/main" id="{21C5A647-219F-4A34-97AD-5F9B2DAA982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41" name="TextBox 1">
          <a:extLst>
            <a:ext uri="{FF2B5EF4-FFF2-40B4-BE49-F238E27FC236}">
              <a16:creationId xmlns:a16="http://schemas.microsoft.com/office/drawing/2014/main" id="{917F75A4-B0F6-4053-8467-90CD15E3344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42" name="TextBox 1">
          <a:extLst>
            <a:ext uri="{FF2B5EF4-FFF2-40B4-BE49-F238E27FC236}">
              <a16:creationId xmlns:a16="http://schemas.microsoft.com/office/drawing/2014/main" id="{4144BF08-7BF8-4B98-85AE-E48510BFB80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43</xdr:row>
      <xdr:rowOff>0</xdr:rowOff>
    </xdr:from>
    <xdr:ext cx="184731" cy="274009"/>
    <xdr:sp macro="" textlink="">
      <xdr:nvSpPr>
        <xdr:cNvPr id="743" name="TextBox 1">
          <a:extLst>
            <a:ext uri="{FF2B5EF4-FFF2-40B4-BE49-F238E27FC236}">
              <a16:creationId xmlns:a16="http://schemas.microsoft.com/office/drawing/2014/main" id="{71581ED3-D577-488A-8D96-ED80D949F65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4" name="TextBox 1">
          <a:extLst>
            <a:ext uri="{FF2B5EF4-FFF2-40B4-BE49-F238E27FC236}">
              <a16:creationId xmlns:a16="http://schemas.microsoft.com/office/drawing/2014/main" id="{4FD5395E-A201-40B2-957A-DF925928EC4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5" name="TextBox 1">
          <a:extLst>
            <a:ext uri="{FF2B5EF4-FFF2-40B4-BE49-F238E27FC236}">
              <a16:creationId xmlns:a16="http://schemas.microsoft.com/office/drawing/2014/main" id="{82700643-FDB8-4C48-AD54-18F6138E6F5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6" name="TextBox 1">
          <a:extLst>
            <a:ext uri="{FF2B5EF4-FFF2-40B4-BE49-F238E27FC236}">
              <a16:creationId xmlns:a16="http://schemas.microsoft.com/office/drawing/2014/main" id="{ECF06EBC-3F17-418F-9B65-07EACD06402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7" name="TextBox 1">
          <a:extLst>
            <a:ext uri="{FF2B5EF4-FFF2-40B4-BE49-F238E27FC236}">
              <a16:creationId xmlns:a16="http://schemas.microsoft.com/office/drawing/2014/main" id="{E2D36B56-0D65-4A99-8E38-C51E7771311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8" name="TextBox 1">
          <a:extLst>
            <a:ext uri="{FF2B5EF4-FFF2-40B4-BE49-F238E27FC236}">
              <a16:creationId xmlns:a16="http://schemas.microsoft.com/office/drawing/2014/main" id="{FCAB754F-1108-48AB-87BA-B8D49B3B9D1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49" name="TextBox 1">
          <a:extLst>
            <a:ext uri="{FF2B5EF4-FFF2-40B4-BE49-F238E27FC236}">
              <a16:creationId xmlns:a16="http://schemas.microsoft.com/office/drawing/2014/main" id="{0CD62E58-BF69-40B9-B4E4-3C8C43FFF23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0" name="TextBox 1">
          <a:extLst>
            <a:ext uri="{FF2B5EF4-FFF2-40B4-BE49-F238E27FC236}">
              <a16:creationId xmlns:a16="http://schemas.microsoft.com/office/drawing/2014/main" id="{D0146E08-AB82-44CB-A6B6-53F5AB92723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1" name="TextBox 1">
          <a:extLst>
            <a:ext uri="{FF2B5EF4-FFF2-40B4-BE49-F238E27FC236}">
              <a16:creationId xmlns:a16="http://schemas.microsoft.com/office/drawing/2014/main" id="{24B20147-24D5-471A-B085-57B1CD8718B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2" name="TextBox 1">
          <a:extLst>
            <a:ext uri="{FF2B5EF4-FFF2-40B4-BE49-F238E27FC236}">
              <a16:creationId xmlns:a16="http://schemas.microsoft.com/office/drawing/2014/main" id="{F308AF3B-81AC-4B65-B1D0-948AE92174F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3" name="TextBox 1">
          <a:extLst>
            <a:ext uri="{FF2B5EF4-FFF2-40B4-BE49-F238E27FC236}">
              <a16:creationId xmlns:a16="http://schemas.microsoft.com/office/drawing/2014/main" id="{EBD14FC3-BE50-4FCC-9F68-E21313D1912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4" name="TextBox 1">
          <a:extLst>
            <a:ext uri="{FF2B5EF4-FFF2-40B4-BE49-F238E27FC236}">
              <a16:creationId xmlns:a16="http://schemas.microsoft.com/office/drawing/2014/main" id="{9D23F0B8-2EA0-40D2-844D-ECBCB7540AC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5" name="TextBox 1">
          <a:extLst>
            <a:ext uri="{FF2B5EF4-FFF2-40B4-BE49-F238E27FC236}">
              <a16:creationId xmlns:a16="http://schemas.microsoft.com/office/drawing/2014/main" id="{9A1E2819-0C12-46F1-9455-511972D8634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6" name="TextBox 1">
          <a:extLst>
            <a:ext uri="{FF2B5EF4-FFF2-40B4-BE49-F238E27FC236}">
              <a16:creationId xmlns:a16="http://schemas.microsoft.com/office/drawing/2014/main" id="{22ED421E-FDFB-45E2-A0B2-EBAE0DED16D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7" name="TextBox 1">
          <a:extLst>
            <a:ext uri="{FF2B5EF4-FFF2-40B4-BE49-F238E27FC236}">
              <a16:creationId xmlns:a16="http://schemas.microsoft.com/office/drawing/2014/main" id="{D805A0AD-7532-428F-80AC-B53CC89E66F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8" name="TextBox 1">
          <a:extLst>
            <a:ext uri="{FF2B5EF4-FFF2-40B4-BE49-F238E27FC236}">
              <a16:creationId xmlns:a16="http://schemas.microsoft.com/office/drawing/2014/main" id="{3EDAC512-4EA6-46A7-A501-D093DFB5B45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59" name="TextBox 1">
          <a:extLst>
            <a:ext uri="{FF2B5EF4-FFF2-40B4-BE49-F238E27FC236}">
              <a16:creationId xmlns:a16="http://schemas.microsoft.com/office/drawing/2014/main" id="{1101DCC2-E6E6-4F8F-A991-27E0859A26E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0" name="TextBox 1">
          <a:extLst>
            <a:ext uri="{FF2B5EF4-FFF2-40B4-BE49-F238E27FC236}">
              <a16:creationId xmlns:a16="http://schemas.microsoft.com/office/drawing/2014/main" id="{D8DCD252-06CD-43EF-AAD8-A511FBFE911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1" name="TextBox 1">
          <a:extLst>
            <a:ext uri="{FF2B5EF4-FFF2-40B4-BE49-F238E27FC236}">
              <a16:creationId xmlns:a16="http://schemas.microsoft.com/office/drawing/2014/main" id="{ED5A6BD7-31D7-46CB-890D-62DC26D76CC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2" name="TextBox 1">
          <a:extLst>
            <a:ext uri="{FF2B5EF4-FFF2-40B4-BE49-F238E27FC236}">
              <a16:creationId xmlns:a16="http://schemas.microsoft.com/office/drawing/2014/main" id="{9792AF7E-80DC-4177-9702-51C80E4EBA0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3" name="TextBox 1">
          <a:extLst>
            <a:ext uri="{FF2B5EF4-FFF2-40B4-BE49-F238E27FC236}">
              <a16:creationId xmlns:a16="http://schemas.microsoft.com/office/drawing/2014/main" id="{96B64B6D-06B7-464F-987C-815904E96ED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4" name="TextBox 1">
          <a:extLst>
            <a:ext uri="{FF2B5EF4-FFF2-40B4-BE49-F238E27FC236}">
              <a16:creationId xmlns:a16="http://schemas.microsoft.com/office/drawing/2014/main" id="{3690DF4E-687D-46C4-9AF0-EE05596B8AD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5" name="TextBox 1">
          <a:extLst>
            <a:ext uri="{FF2B5EF4-FFF2-40B4-BE49-F238E27FC236}">
              <a16:creationId xmlns:a16="http://schemas.microsoft.com/office/drawing/2014/main" id="{77940179-5E06-4D50-8432-3D244A66125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6" name="TextBox 1">
          <a:extLst>
            <a:ext uri="{FF2B5EF4-FFF2-40B4-BE49-F238E27FC236}">
              <a16:creationId xmlns:a16="http://schemas.microsoft.com/office/drawing/2014/main" id="{F8A4F092-588E-46D8-BEE4-719930A9619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7" name="TextBox 1">
          <a:extLst>
            <a:ext uri="{FF2B5EF4-FFF2-40B4-BE49-F238E27FC236}">
              <a16:creationId xmlns:a16="http://schemas.microsoft.com/office/drawing/2014/main" id="{F067601C-62E1-44A5-BFB0-D1E023801CF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8" name="TextBox 1">
          <a:extLst>
            <a:ext uri="{FF2B5EF4-FFF2-40B4-BE49-F238E27FC236}">
              <a16:creationId xmlns:a16="http://schemas.microsoft.com/office/drawing/2014/main" id="{94BEFF17-B156-492A-967F-AF2CA42703A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69" name="TextBox 1">
          <a:extLst>
            <a:ext uri="{FF2B5EF4-FFF2-40B4-BE49-F238E27FC236}">
              <a16:creationId xmlns:a16="http://schemas.microsoft.com/office/drawing/2014/main" id="{F553CEF3-1F27-4A87-979E-33BFCC86FFA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0" name="TextBox 1">
          <a:extLst>
            <a:ext uri="{FF2B5EF4-FFF2-40B4-BE49-F238E27FC236}">
              <a16:creationId xmlns:a16="http://schemas.microsoft.com/office/drawing/2014/main" id="{C1BAD1FE-C98D-4D3A-969B-6B59F6B844D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1" name="TextBox 1">
          <a:extLst>
            <a:ext uri="{FF2B5EF4-FFF2-40B4-BE49-F238E27FC236}">
              <a16:creationId xmlns:a16="http://schemas.microsoft.com/office/drawing/2014/main" id="{0ACF2D3B-3D33-4D7B-BF62-31E22373FEF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2" name="TextBox 1">
          <a:extLst>
            <a:ext uri="{FF2B5EF4-FFF2-40B4-BE49-F238E27FC236}">
              <a16:creationId xmlns:a16="http://schemas.microsoft.com/office/drawing/2014/main" id="{979801A7-E75D-4FFC-A9B2-5350F34C781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3" name="TextBox 1">
          <a:extLst>
            <a:ext uri="{FF2B5EF4-FFF2-40B4-BE49-F238E27FC236}">
              <a16:creationId xmlns:a16="http://schemas.microsoft.com/office/drawing/2014/main" id="{DFEFAD90-4AEA-436E-87EB-D25243967B3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4" name="TextBox 1">
          <a:extLst>
            <a:ext uri="{FF2B5EF4-FFF2-40B4-BE49-F238E27FC236}">
              <a16:creationId xmlns:a16="http://schemas.microsoft.com/office/drawing/2014/main" id="{F2C04854-8AF7-402B-AB81-8196E04DB20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44</xdr:row>
      <xdr:rowOff>0</xdr:rowOff>
    </xdr:from>
    <xdr:ext cx="184731" cy="274009"/>
    <xdr:sp macro="" textlink="">
      <xdr:nvSpPr>
        <xdr:cNvPr id="775" name="TextBox 1">
          <a:extLst>
            <a:ext uri="{FF2B5EF4-FFF2-40B4-BE49-F238E27FC236}">
              <a16:creationId xmlns:a16="http://schemas.microsoft.com/office/drawing/2014/main" id="{989BB491-4768-4D62-B01C-E145B999E70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76" name="TextBox 1">
          <a:extLst>
            <a:ext uri="{FF2B5EF4-FFF2-40B4-BE49-F238E27FC236}">
              <a16:creationId xmlns:a16="http://schemas.microsoft.com/office/drawing/2014/main" id="{1FD827B9-8937-40F6-8BDA-FF80585F9EC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77" name="TextBox 1">
          <a:extLst>
            <a:ext uri="{FF2B5EF4-FFF2-40B4-BE49-F238E27FC236}">
              <a16:creationId xmlns:a16="http://schemas.microsoft.com/office/drawing/2014/main" id="{9897CA05-194F-43F7-9201-50C1E39CB9E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78" name="TextBox 1">
          <a:extLst>
            <a:ext uri="{FF2B5EF4-FFF2-40B4-BE49-F238E27FC236}">
              <a16:creationId xmlns:a16="http://schemas.microsoft.com/office/drawing/2014/main" id="{173CEBB6-356E-45C5-90BC-66ADE2C6F85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79" name="TextBox 1">
          <a:extLst>
            <a:ext uri="{FF2B5EF4-FFF2-40B4-BE49-F238E27FC236}">
              <a16:creationId xmlns:a16="http://schemas.microsoft.com/office/drawing/2014/main" id="{1DFC8B68-DC4B-4EFE-8A23-5200FC8EDB7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0" name="TextBox 1">
          <a:extLst>
            <a:ext uri="{FF2B5EF4-FFF2-40B4-BE49-F238E27FC236}">
              <a16:creationId xmlns:a16="http://schemas.microsoft.com/office/drawing/2014/main" id="{CCD0E4FC-D4D5-4F6A-8BBB-BF3A00E20C2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1" name="TextBox 1">
          <a:extLst>
            <a:ext uri="{FF2B5EF4-FFF2-40B4-BE49-F238E27FC236}">
              <a16:creationId xmlns:a16="http://schemas.microsoft.com/office/drawing/2014/main" id="{20BBFBFE-A6D2-4211-A7C5-1B55623F9A3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2" name="TextBox 1">
          <a:extLst>
            <a:ext uri="{FF2B5EF4-FFF2-40B4-BE49-F238E27FC236}">
              <a16:creationId xmlns:a16="http://schemas.microsoft.com/office/drawing/2014/main" id="{98638FA1-6B97-452C-8FCE-2E576E57BAC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3" name="TextBox 1">
          <a:extLst>
            <a:ext uri="{FF2B5EF4-FFF2-40B4-BE49-F238E27FC236}">
              <a16:creationId xmlns:a16="http://schemas.microsoft.com/office/drawing/2014/main" id="{0B4B2BFC-8E3A-442F-A785-EF22C7C9320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4" name="TextBox 1">
          <a:extLst>
            <a:ext uri="{FF2B5EF4-FFF2-40B4-BE49-F238E27FC236}">
              <a16:creationId xmlns:a16="http://schemas.microsoft.com/office/drawing/2014/main" id="{1A94D89A-7900-470D-8517-8D8D02F2A67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5" name="TextBox 1">
          <a:extLst>
            <a:ext uri="{FF2B5EF4-FFF2-40B4-BE49-F238E27FC236}">
              <a16:creationId xmlns:a16="http://schemas.microsoft.com/office/drawing/2014/main" id="{507CBC38-2DCC-4995-8078-02C5CB500FF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6" name="TextBox 1">
          <a:extLst>
            <a:ext uri="{FF2B5EF4-FFF2-40B4-BE49-F238E27FC236}">
              <a16:creationId xmlns:a16="http://schemas.microsoft.com/office/drawing/2014/main" id="{B65388B2-A449-4048-95B9-17BC55C2037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7" name="TextBox 1">
          <a:extLst>
            <a:ext uri="{FF2B5EF4-FFF2-40B4-BE49-F238E27FC236}">
              <a16:creationId xmlns:a16="http://schemas.microsoft.com/office/drawing/2014/main" id="{F30C9EF9-80F7-4595-A462-9DC961249E9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8" name="TextBox 1">
          <a:extLst>
            <a:ext uri="{FF2B5EF4-FFF2-40B4-BE49-F238E27FC236}">
              <a16:creationId xmlns:a16="http://schemas.microsoft.com/office/drawing/2014/main" id="{CEB8967E-8F80-47B5-A08D-E39E4685148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89" name="TextBox 1">
          <a:extLst>
            <a:ext uri="{FF2B5EF4-FFF2-40B4-BE49-F238E27FC236}">
              <a16:creationId xmlns:a16="http://schemas.microsoft.com/office/drawing/2014/main" id="{B62E8FA1-B008-4D46-96D2-9B94C5805BD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0" name="TextBox 1">
          <a:extLst>
            <a:ext uri="{FF2B5EF4-FFF2-40B4-BE49-F238E27FC236}">
              <a16:creationId xmlns:a16="http://schemas.microsoft.com/office/drawing/2014/main" id="{7889C0FC-8E21-4B50-94D8-83EC10BFDAD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1" name="TextBox 1">
          <a:extLst>
            <a:ext uri="{FF2B5EF4-FFF2-40B4-BE49-F238E27FC236}">
              <a16:creationId xmlns:a16="http://schemas.microsoft.com/office/drawing/2014/main" id="{FC3BA250-13FC-4197-B410-EF72923B2BD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2" name="TextBox 1">
          <a:extLst>
            <a:ext uri="{FF2B5EF4-FFF2-40B4-BE49-F238E27FC236}">
              <a16:creationId xmlns:a16="http://schemas.microsoft.com/office/drawing/2014/main" id="{DCED0C0F-DA7F-47D2-8BEE-AC4A9281E4A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3" name="TextBox 1">
          <a:extLst>
            <a:ext uri="{FF2B5EF4-FFF2-40B4-BE49-F238E27FC236}">
              <a16:creationId xmlns:a16="http://schemas.microsoft.com/office/drawing/2014/main" id="{5ACE5BEA-A33B-4AF5-BDA3-68723BE190D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4" name="TextBox 1">
          <a:extLst>
            <a:ext uri="{FF2B5EF4-FFF2-40B4-BE49-F238E27FC236}">
              <a16:creationId xmlns:a16="http://schemas.microsoft.com/office/drawing/2014/main" id="{82C6CE54-45D9-46BB-93F3-CB8626A6D29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5" name="TextBox 1">
          <a:extLst>
            <a:ext uri="{FF2B5EF4-FFF2-40B4-BE49-F238E27FC236}">
              <a16:creationId xmlns:a16="http://schemas.microsoft.com/office/drawing/2014/main" id="{7F3D31A8-2EF1-4C11-BD44-341409A7F6B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6" name="TextBox 1">
          <a:extLst>
            <a:ext uri="{FF2B5EF4-FFF2-40B4-BE49-F238E27FC236}">
              <a16:creationId xmlns:a16="http://schemas.microsoft.com/office/drawing/2014/main" id="{6AC2CA32-538D-46D5-A37A-26B785F8119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7" name="TextBox 1">
          <a:extLst>
            <a:ext uri="{FF2B5EF4-FFF2-40B4-BE49-F238E27FC236}">
              <a16:creationId xmlns:a16="http://schemas.microsoft.com/office/drawing/2014/main" id="{EB09B6E3-366D-4682-8908-EFD8512BDB1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8" name="TextBox 1">
          <a:extLst>
            <a:ext uri="{FF2B5EF4-FFF2-40B4-BE49-F238E27FC236}">
              <a16:creationId xmlns:a16="http://schemas.microsoft.com/office/drawing/2014/main" id="{E662C65E-FC01-4153-95CC-5724874340B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799" name="TextBox 1">
          <a:extLst>
            <a:ext uri="{FF2B5EF4-FFF2-40B4-BE49-F238E27FC236}">
              <a16:creationId xmlns:a16="http://schemas.microsoft.com/office/drawing/2014/main" id="{C7950A7E-3D07-4112-95D7-17B48BA6707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0" name="TextBox 1">
          <a:extLst>
            <a:ext uri="{FF2B5EF4-FFF2-40B4-BE49-F238E27FC236}">
              <a16:creationId xmlns:a16="http://schemas.microsoft.com/office/drawing/2014/main" id="{B0E5EB4C-E87C-48AE-9EDB-D9ACE22DB3A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1" name="TextBox 1">
          <a:extLst>
            <a:ext uri="{FF2B5EF4-FFF2-40B4-BE49-F238E27FC236}">
              <a16:creationId xmlns:a16="http://schemas.microsoft.com/office/drawing/2014/main" id="{9DFCED05-6951-45DC-A8B1-E5FD609AB9A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2" name="TextBox 1">
          <a:extLst>
            <a:ext uri="{FF2B5EF4-FFF2-40B4-BE49-F238E27FC236}">
              <a16:creationId xmlns:a16="http://schemas.microsoft.com/office/drawing/2014/main" id="{D16FCFCA-7371-4D3D-8B10-DF991A6D56E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3" name="TextBox 1">
          <a:extLst>
            <a:ext uri="{FF2B5EF4-FFF2-40B4-BE49-F238E27FC236}">
              <a16:creationId xmlns:a16="http://schemas.microsoft.com/office/drawing/2014/main" id="{2C21F02B-2B95-4949-87A9-27F73B024C2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4" name="TextBox 1">
          <a:extLst>
            <a:ext uri="{FF2B5EF4-FFF2-40B4-BE49-F238E27FC236}">
              <a16:creationId xmlns:a16="http://schemas.microsoft.com/office/drawing/2014/main" id="{241C184E-7404-4500-A7B3-7E91482A76C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5" name="TextBox 1">
          <a:extLst>
            <a:ext uri="{FF2B5EF4-FFF2-40B4-BE49-F238E27FC236}">
              <a16:creationId xmlns:a16="http://schemas.microsoft.com/office/drawing/2014/main" id="{3069F66C-CF35-4A8C-8380-994831C4745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6" name="TextBox 1">
          <a:extLst>
            <a:ext uri="{FF2B5EF4-FFF2-40B4-BE49-F238E27FC236}">
              <a16:creationId xmlns:a16="http://schemas.microsoft.com/office/drawing/2014/main" id="{ECD5C0A9-5484-4EC0-B133-15129D88D24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45</xdr:row>
      <xdr:rowOff>0</xdr:rowOff>
    </xdr:from>
    <xdr:ext cx="184731" cy="274009"/>
    <xdr:sp macro="" textlink="">
      <xdr:nvSpPr>
        <xdr:cNvPr id="807" name="TextBox 1">
          <a:extLst>
            <a:ext uri="{FF2B5EF4-FFF2-40B4-BE49-F238E27FC236}">
              <a16:creationId xmlns:a16="http://schemas.microsoft.com/office/drawing/2014/main" id="{0FCBD22D-6414-43CA-83AB-C157122D415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08" name="TextBox 1">
          <a:extLst>
            <a:ext uri="{FF2B5EF4-FFF2-40B4-BE49-F238E27FC236}">
              <a16:creationId xmlns:a16="http://schemas.microsoft.com/office/drawing/2014/main" id="{8A34DC23-B4A7-48D5-A8C6-09242970B1F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09" name="TextBox 1">
          <a:extLst>
            <a:ext uri="{FF2B5EF4-FFF2-40B4-BE49-F238E27FC236}">
              <a16:creationId xmlns:a16="http://schemas.microsoft.com/office/drawing/2014/main" id="{E3ED9306-1948-45BF-A6CE-618245C6A59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0" name="TextBox 1">
          <a:extLst>
            <a:ext uri="{FF2B5EF4-FFF2-40B4-BE49-F238E27FC236}">
              <a16:creationId xmlns:a16="http://schemas.microsoft.com/office/drawing/2014/main" id="{63D89901-D251-4584-91C2-2A183B45186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1" name="TextBox 1">
          <a:extLst>
            <a:ext uri="{FF2B5EF4-FFF2-40B4-BE49-F238E27FC236}">
              <a16:creationId xmlns:a16="http://schemas.microsoft.com/office/drawing/2014/main" id="{453953DB-F6AD-4F38-9D0E-73552325157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2" name="TextBox 1">
          <a:extLst>
            <a:ext uri="{FF2B5EF4-FFF2-40B4-BE49-F238E27FC236}">
              <a16:creationId xmlns:a16="http://schemas.microsoft.com/office/drawing/2014/main" id="{52841073-58D8-48D1-A43F-C1CD6F7E6D8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3" name="TextBox 1">
          <a:extLst>
            <a:ext uri="{FF2B5EF4-FFF2-40B4-BE49-F238E27FC236}">
              <a16:creationId xmlns:a16="http://schemas.microsoft.com/office/drawing/2014/main" id="{188DDC64-DE09-444C-A81F-F020C9B9C4C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4" name="TextBox 1">
          <a:extLst>
            <a:ext uri="{FF2B5EF4-FFF2-40B4-BE49-F238E27FC236}">
              <a16:creationId xmlns:a16="http://schemas.microsoft.com/office/drawing/2014/main" id="{A22E2E8E-2455-470C-A3E6-FFC093FD3DD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5" name="TextBox 1">
          <a:extLst>
            <a:ext uri="{FF2B5EF4-FFF2-40B4-BE49-F238E27FC236}">
              <a16:creationId xmlns:a16="http://schemas.microsoft.com/office/drawing/2014/main" id="{CFF9B331-09B8-4EC9-8C37-7362708B9B7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6" name="TextBox 1">
          <a:extLst>
            <a:ext uri="{FF2B5EF4-FFF2-40B4-BE49-F238E27FC236}">
              <a16:creationId xmlns:a16="http://schemas.microsoft.com/office/drawing/2014/main" id="{DE5A5C67-517D-4427-8E48-63813787679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7" name="TextBox 1">
          <a:extLst>
            <a:ext uri="{FF2B5EF4-FFF2-40B4-BE49-F238E27FC236}">
              <a16:creationId xmlns:a16="http://schemas.microsoft.com/office/drawing/2014/main" id="{D002F686-B764-44CD-B2A0-4BEF3B6A87E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8" name="TextBox 1">
          <a:extLst>
            <a:ext uri="{FF2B5EF4-FFF2-40B4-BE49-F238E27FC236}">
              <a16:creationId xmlns:a16="http://schemas.microsoft.com/office/drawing/2014/main" id="{DF81BD14-60AA-4F3A-88F8-98CFC1F5743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19" name="TextBox 1">
          <a:extLst>
            <a:ext uri="{FF2B5EF4-FFF2-40B4-BE49-F238E27FC236}">
              <a16:creationId xmlns:a16="http://schemas.microsoft.com/office/drawing/2014/main" id="{28C0E473-F4A5-44D9-BC61-78EC6AF7CE1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0" name="TextBox 1">
          <a:extLst>
            <a:ext uri="{FF2B5EF4-FFF2-40B4-BE49-F238E27FC236}">
              <a16:creationId xmlns:a16="http://schemas.microsoft.com/office/drawing/2014/main" id="{3DEE6095-A2B1-4C5A-BE6E-6A8E05EDF21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1" name="TextBox 1">
          <a:extLst>
            <a:ext uri="{FF2B5EF4-FFF2-40B4-BE49-F238E27FC236}">
              <a16:creationId xmlns:a16="http://schemas.microsoft.com/office/drawing/2014/main" id="{15C49CB1-5089-4E8F-A469-706642A2EC9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2" name="TextBox 1">
          <a:extLst>
            <a:ext uri="{FF2B5EF4-FFF2-40B4-BE49-F238E27FC236}">
              <a16:creationId xmlns:a16="http://schemas.microsoft.com/office/drawing/2014/main" id="{55068BCB-44CC-4CED-9E99-A0A4FE277A2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3" name="TextBox 1">
          <a:extLst>
            <a:ext uri="{FF2B5EF4-FFF2-40B4-BE49-F238E27FC236}">
              <a16:creationId xmlns:a16="http://schemas.microsoft.com/office/drawing/2014/main" id="{54F8643F-DBF3-4102-9093-D6D190C236B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4" name="TextBox 1">
          <a:extLst>
            <a:ext uri="{FF2B5EF4-FFF2-40B4-BE49-F238E27FC236}">
              <a16:creationId xmlns:a16="http://schemas.microsoft.com/office/drawing/2014/main" id="{68F34E37-13F7-44F4-8942-BE6A1470569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5" name="TextBox 1">
          <a:extLst>
            <a:ext uri="{FF2B5EF4-FFF2-40B4-BE49-F238E27FC236}">
              <a16:creationId xmlns:a16="http://schemas.microsoft.com/office/drawing/2014/main" id="{CDEDB8D7-B937-4A97-8BF7-66AE1F6BDB6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6" name="TextBox 1">
          <a:extLst>
            <a:ext uri="{FF2B5EF4-FFF2-40B4-BE49-F238E27FC236}">
              <a16:creationId xmlns:a16="http://schemas.microsoft.com/office/drawing/2014/main" id="{E27A2D2B-54B8-403D-8886-DA1E7E7F44A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7" name="TextBox 1">
          <a:extLst>
            <a:ext uri="{FF2B5EF4-FFF2-40B4-BE49-F238E27FC236}">
              <a16:creationId xmlns:a16="http://schemas.microsoft.com/office/drawing/2014/main" id="{81B5BE19-1C41-4CB9-B945-6830025FF24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8" name="TextBox 1">
          <a:extLst>
            <a:ext uri="{FF2B5EF4-FFF2-40B4-BE49-F238E27FC236}">
              <a16:creationId xmlns:a16="http://schemas.microsoft.com/office/drawing/2014/main" id="{6DF2FFEC-CA52-4DCE-9F0A-329D228725F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29" name="TextBox 1">
          <a:extLst>
            <a:ext uri="{FF2B5EF4-FFF2-40B4-BE49-F238E27FC236}">
              <a16:creationId xmlns:a16="http://schemas.microsoft.com/office/drawing/2014/main" id="{7B748CD7-11B2-456A-B46F-63932E1766B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0" name="TextBox 1">
          <a:extLst>
            <a:ext uri="{FF2B5EF4-FFF2-40B4-BE49-F238E27FC236}">
              <a16:creationId xmlns:a16="http://schemas.microsoft.com/office/drawing/2014/main" id="{B6F3543D-3382-4282-96F4-2D355C14B13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1" name="TextBox 1">
          <a:extLst>
            <a:ext uri="{FF2B5EF4-FFF2-40B4-BE49-F238E27FC236}">
              <a16:creationId xmlns:a16="http://schemas.microsoft.com/office/drawing/2014/main" id="{1919B2E4-9F5F-4795-8215-A9E328510AC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2" name="TextBox 1">
          <a:extLst>
            <a:ext uri="{FF2B5EF4-FFF2-40B4-BE49-F238E27FC236}">
              <a16:creationId xmlns:a16="http://schemas.microsoft.com/office/drawing/2014/main" id="{985949DE-A9DB-47CA-8758-04DD8771F9A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3" name="TextBox 1">
          <a:extLst>
            <a:ext uri="{FF2B5EF4-FFF2-40B4-BE49-F238E27FC236}">
              <a16:creationId xmlns:a16="http://schemas.microsoft.com/office/drawing/2014/main" id="{D0D86BAA-9950-416C-964C-BBCF7F4DC42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4" name="TextBox 1">
          <a:extLst>
            <a:ext uri="{FF2B5EF4-FFF2-40B4-BE49-F238E27FC236}">
              <a16:creationId xmlns:a16="http://schemas.microsoft.com/office/drawing/2014/main" id="{AB7F98F0-DD7D-4CA2-AF3B-70445E726E5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5" name="TextBox 1">
          <a:extLst>
            <a:ext uri="{FF2B5EF4-FFF2-40B4-BE49-F238E27FC236}">
              <a16:creationId xmlns:a16="http://schemas.microsoft.com/office/drawing/2014/main" id="{D4A58EED-FD3A-4766-92C8-05BAC2C9C6C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6" name="TextBox 1">
          <a:extLst>
            <a:ext uri="{FF2B5EF4-FFF2-40B4-BE49-F238E27FC236}">
              <a16:creationId xmlns:a16="http://schemas.microsoft.com/office/drawing/2014/main" id="{EEC711F3-927A-423E-AB7B-63BA7A6B8A6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7" name="TextBox 1">
          <a:extLst>
            <a:ext uri="{FF2B5EF4-FFF2-40B4-BE49-F238E27FC236}">
              <a16:creationId xmlns:a16="http://schemas.microsoft.com/office/drawing/2014/main" id="{CE4EA692-BC32-4B38-96B6-164EFB707D7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8" name="TextBox 1">
          <a:extLst>
            <a:ext uri="{FF2B5EF4-FFF2-40B4-BE49-F238E27FC236}">
              <a16:creationId xmlns:a16="http://schemas.microsoft.com/office/drawing/2014/main" id="{4B369277-7586-41BB-87AA-71433C10F9F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46</xdr:row>
      <xdr:rowOff>0</xdr:rowOff>
    </xdr:from>
    <xdr:ext cx="184731" cy="274009"/>
    <xdr:sp macro="" textlink="">
      <xdr:nvSpPr>
        <xdr:cNvPr id="839" name="TextBox 1">
          <a:extLst>
            <a:ext uri="{FF2B5EF4-FFF2-40B4-BE49-F238E27FC236}">
              <a16:creationId xmlns:a16="http://schemas.microsoft.com/office/drawing/2014/main" id="{59968927-59AB-4CED-A7C4-7B7ED07229C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0" name="TextBox 1">
          <a:extLst>
            <a:ext uri="{FF2B5EF4-FFF2-40B4-BE49-F238E27FC236}">
              <a16:creationId xmlns:a16="http://schemas.microsoft.com/office/drawing/2014/main" id="{DC6795AD-331C-4129-B0E2-0AE16ECC4A2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1" name="TextBox 1">
          <a:extLst>
            <a:ext uri="{FF2B5EF4-FFF2-40B4-BE49-F238E27FC236}">
              <a16:creationId xmlns:a16="http://schemas.microsoft.com/office/drawing/2014/main" id="{8FD2043F-E4E8-4293-B3D8-BB37CF25691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2" name="TextBox 1">
          <a:extLst>
            <a:ext uri="{FF2B5EF4-FFF2-40B4-BE49-F238E27FC236}">
              <a16:creationId xmlns:a16="http://schemas.microsoft.com/office/drawing/2014/main" id="{621296CF-DB7D-458A-8AE3-F4E35D5EB56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3" name="TextBox 1">
          <a:extLst>
            <a:ext uri="{FF2B5EF4-FFF2-40B4-BE49-F238E27FC236}">
              <a16:creationId xmlns:a16="http://schemas.microsoft.com/office/drawing/2014/main" id="{A6C6476C-A2A9-4B04-872F-40A8B55BB74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4" name="TextBox 1">
          <a:extLst>
            <a:ext uri="{FF2B5EF4-FFF2-40B4-BE49-F238E27FC236}">
              <a16:creationId xmlns:a16="http://schemas.microsoft.com/office/drawing/2014/main" id="{2F26556C-4E08-4FB9-959D-C4EB655F284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5" name="TextBox 1">
          <a:extLst>
            <a:ext uri="{FF2B5EF4-FFF2-40B4-BE49-F238E27FC236}">
              <a16:creationId xmlns:a16="http://schemas.microsoft.com/office/drawing/2014/main" id="{9920773D-0990-464F-A858-AD3CBA4C40F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6" name="TextBox 1">
          <a:extLst>
            <a:ext uri="{FF2B5EF4-FFF2-40B4-BE49-F238E27FC236}">
              <a16:creationId xmlns:a16="http://schemas.microsoft.com/office/drawing/2014/main" id="{9D6EACF3-C551-4876-9C1A-08FD1D5380F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7" name="TextBox 1">
          <a:extLst>
            <a:ext uri="{FF2B5EF4-FFF2-40B4-BE49-F238E27FC236}">
              <a16:creationId xmlns:a16="http://schemas.microsoft.com/office/drawing/2014/main" id="{38C0F2C7-EDEE-4DB7-AD7D-E7877EFF1D0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8" name="TextBox 1">
          <a:extLst>
            <a:ext uri="{FF2B5EF4-FFF2-40B4-BE49-F238E27FC236}">
              <a16:creationId xmlns:a16="http://schemas.microsoft.com/office/drawing/2014/main" id="{5EF23D8C-170F-4F8E-BABA-412DB909F60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49" name="TextBox 1">
          <a:extLst>
            <a:ext uri="{FF2B5EF4-FFF2-40B4-BE49-F238E27FC236}">
              <a16:creationId xmlns:a16="http://schemas.microsoft.com/office/drawing/2014/main" id="{0B8D731C-56F6-4132-A938-FAB12C67F96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0" name="TextBox 1">
          <a:extLst>
            <a:ext uri="{FF2B5EF4-FFF2-40B4-BE49-F238E27FC236}">
              <a16:creationId xmlns:a16="http://schemas.microsoft.com/office/drawing/2014/main" id="{F502ED74-095E-4CE5-81A4-465DEE38000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1" name="TextBox 1">
          <a:extLst>
            <a:ext uri="{FF2B5EF4-FFF2-40B4-BE49-F238E27FC236}">
              <a16:creationId xmlns:a16="http://schemas.microsoft.com/office/drawing/2014/main" id="{E10E1FCF-3198-4870-B5E6-0141E25B8AC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2" name="TextBox 1">
          <a:extLst>
            <a:ext uri="{FF2B5EF4-FFF2-40B4-BE49-F238E27FC236}">
              <a16:creationId xmlns:a16="http://schemas.microsoft.com/office/drawing/2014/main" id="{EEDA4F79-D935-4B71-9695-B7A8A1775CC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3" name="TextBox 1">
          <a:extLst>
            <a:ext uri="{FF2B5EF4-FFF2-40B4-BE49-F238E27FC236}">
              <a16:creationId xmlns:a16="http://schemas.microsoft.com/office/drawing/2014/main" id="{558842BE-CAE7-4ADB-B4E3-258AA307148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4" name="TextBox 1">
          <a:extLst>
            <a:ext uri="{FF2B5EF4-FFF2-40B4-BE49-F238E27FC236}">
              <a16:creationId xmlns:a16="http://schemas.microsoft.com/office/drawing/2014/main" id="{674F2AE1-FAA5-499B-90E7-C32222533C9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5" name="TextBox 1">
          <a:extLst>
            <a:ext uri="{FF2B5EF4-FFF2-40B4-BE49-F238E27FC236}">
              <a16:creationId xmlns:a16="http://schemas.microsoft.com/office/drawing/2014/main" id="{274D5E65-CDB1-4A6E-9D3B-D9BA6D9FD09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6" name="TextBox 1">
          <a:extLst>
            <a:ext uri="{FF2B5EF4-FFF2-40B4-BE49-F238E27FC236}">
              <a16:creationId xmlns:a16="http://schemas.microsoft.com/office/drawing/2014/main" id="{556A22C7-E8EE-488C-9BD0-E24B5C42532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7" name="TextBox 1">
          <a:extLst>
            <a:ext uri="{FF2B5EF4-FFF2-40B4-BE49-F238E27FC236}">
              <a16:creationId xmlns:a16="http://schemas.microsoft.com/office/drawing/2014/main" id="{E90EF7AF-AEC9-48D7-B34F-17828D40552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8" name="TextBox 1">
          <a:extLst>
            <a:ext uri="{FF2B5EF4-FFF2-40B4-BE49-F238E27FC236}">
              <a16:creationId xmlns:a16="http://schemas.microsoft.com/office/drawing/2014/main" id="{DE7294B9-BFB9-45C0-BD8A-AD472319F04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59" name="TextBox 1">
          <a:extLst>
            <a:ext uri="{FF2B5EF4-FFF2-40B4-BE49-F238E27FC236}">
              <a16:creationId xmlns:a16="http://schemas.microsoft.com/office/drawing/2014/main" id="{9339E48D-8FBF-43FF-905C-8752EC81FF8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0" name="TextBox 1">
          <a:extLst>
            <a:ext uri="{FF2B5EF4-FFF2-40B4-BE49-F238E27FC236}">
              <a16:creationId xmlns:a16="http://schemas.microsoft.com/office/drawing/2014/main" id="{15159BBC-609A-4737-BE68-3E2EB8CC95B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1" name="TextBox 1">
          <a:extLst>
            <a:ext uri="{FF2B5EF4-FFF2-40B4-BE49-F238E27FC236}">
              <a16:creationId xmlns:a16="http://schemas.microsoft.com/office/drawing/2014/main" id="{F4A79C79-EB56-46B5-862A-56D70FCEB61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2" name="TextBox 1">
          <a:extLst>
            <a:ext uri="{FF2B5EF4-FFF2-40B4-BE49-F238E27FC236}">
              <a16:creationId xmlns:a16="http://schemas.microsoft.com/office/drawing/2014/main" id="{14BCEE36-D030-4A2D-81F1-0FDF5700C74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3" name="TextBox 1">
          <a:extLst>
            <a:ext uri="{FF2B5EF4-FFF2-40B4-BE49-F238E27FC236}">
              <a16:creationId xmlns:a16="http://schemas.microsoft.com/office/drawing/2014/main" id="{F2BCF3ED-15C5-43D6-A970-46B63244447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4" name="TextBox 1">
          <a:extLst>
            <a:ext uri="{FF2B5EF4-FFF2-40B4-BE49-F238E27FC236}">
              <a16:creationId xmlns:a16="http://schemas.microsoft.com/office/drawing/2014/main" id="{E67A41F5-017A-42DC-B458-9EAE3EE6A4E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5" name="TextBox 1">
          <a:extLst>
            <a:ext uri="{FF2B5EF4-FFF2-40B4-BE49-F238E27FC236}">
              <a16:creationId xmlns:a16="http://schemas.microsoft.com/office/drawing/2014/main" id="{DCD37E0E-B059-42C5-85E0-732B3785B83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6" name="TextBox 1">
          <a:extLst>
            <a:ext uri="{FF2B5EF4-FFF2-40B4-BE49-F238E27FC236}">
              <a16:creationId xmlns:a16="http://schemas.microsoft.com/office/drawing/2014/main" id="{A1E3E96C-0388-41A9-8777-CCEC68BE50B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7" name="TextBox 1">
          <a:extLst>
            <a:ext uri="{FF2B5EF4-FFF2-40B4-BE49-F238E27FC236}">
              <a16:creationId xmlns:a16="http://schemas.microsoft.com/office/drawing/2014/main" id="{CB664F30-AF31-45E4-922F-72462B1388F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8" name="TextBox 1">
          <a:extLst>
            <a:ext uri="{FF2B5EF4-FFF2-40B4-BE49-F238E27FC236}">
              <a16:creationId xmlns:a16="http://schemas.microsoft.com/office/drawing/2014/main" id="{AE04698B-099E-4AD1-B4C9-69E0B4D4F71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69" name="TextBox 1">
          <a:extLst>
            <a:ext uri="{FF2B5EF4-FFF2-40B4-BE49-F238E27FC236}">
              <a16:creationId xmlns:a16="http://schemas.microsoft.com/office/drawing/2014/main" id="{B93F10C0-E809-4C8E-9A88-9DD21C1A3AF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70" name="TextBox 1">
          <a:extLst>
            <a:ext uri="{FF2B5EF4-FFF2-40B4-BE49-F238E27FC236}">
              <a16:creationId xmlns:a16="http://schemas.microsoft.com/office/drawing/2014/main" id="{7B6F9C85-5566-4BA4-A1FF-7F06106F6A2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47</xdr:row>
      <xdr:rowOff>0</xdr:rowOff>
    </xdr:from>
    <xdr:ext cx="184731" cy="274009"/>
    <xdr:sp macro="" textlink="">
      <xdr:nvSpPr>
        <xdr:cNvPr id="871" name="TextBox 1">
          <a:extLst>
            <a:ext uri="{FF2B5EF4-FFF2-40B4-BE49-F238E27FC236}">
              <a16:creationId xmlns:a16="http://schemas.microsoft.com/office/drawing/2014/main" id="{AEC13C7B-4D4C-4EC8-B993-CBAB435A3C2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2" name="TextBox 1">
          <a:extLst>
            <a:ext uri="{FF2B5EF4-FFF2-40B4-BE49-F238E27FC236}">
              <a16:creationId xmlns:a16="http://schemas.microsoft.com/office/drawing/2014/main" id="{80951F53-4A28-48C7-AD41-DE168C2FF5D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3" name="TextBox 1">
          <a:extLst>
            <a:ext uri="{FF2B5EF4-FFF2-40B4-BE49-F238E27FC236}">
              <a16:creationId xmlns:a16="http://schemas.microsoft.com/office/drawing/2014/main" id="{752A54F3-7867-499F-9BC4-40726157A40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4" name="TextBox 1">
          <a:extLst>
            <a:ext uri="{FF2B5EF4-FFF2-40B4-BE49-F238E27FC236}">
              <a16:creationId xmlns:a16="http://schemas.microsoft.com/office/drawing/2014/main" id="{55B3014A-44BA-4CE3-B8CF-4293FB60C62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5" name="TextBox 1">
          <a:extLst>
            <a:ext uri="{FF2B5EF4-FFF2-40B4-BE49-F238E27FC236}">
              <a16:creationId xmlns:a16="http://schemas.microsoft.com/office/drawing/2014/main" id="{CBAFBE2A-D30A-415D-9C2F-34AAE96DDBD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6" name="TextBox 1">
          <a:extLst>
            <a:ext uri="{FF2B5EF4-FFF2-40B4-BE49-F238E27FC236}">
              <a16:creationId xmlns:a16="http://schemas.microsoft.com/office/drawing/2014/main" id="{EC2C1C25-43AA-4055-9A77-9ECCAD2DF8B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7" name="TextBox 1">
          <a:extLst>
            <a:ext uri="{FF2B5EF4-FFF2-40B4-BE49-F238E27FC236}">
              <a16:creationId xmlns:a16="http://schemas.microsoft.com/office/drawing/2014/main" id="{96DFEA87-991F-459C-B012-E4EDB189DAE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8" name="TextBox 1">
          <a:extLst>
            <a:ext uri="{FF2B5EF4-FFF2-40B4-BE49-F238E27FC236}">
              <a16:creationId xmlns:a16="http://schemas.microsoft.com/office/drawing/2014/main" id="{738315E1-EEBC-4D4B-B1FA-F5D8B31B001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79" name="TextBox 1">
          <a:extLst>
            <a:ext uri="{FF2B5EF4-FFF2-40B4-BE49-F238E27FC236}">
              <a16:creationId xmlns:a16="http://schemas.microsoft.com/office/drawing/2014/main" id="{CA6B2A65-9352-4E13-AF1F-4F542C5F283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0" name="TextBox 1">
          <a:extLst>
            <a:ext uri="{FF2B5EF4-FFF2-40B4-BE49-F238E27FC236}">
              <a16:creationId xmlns:a16="http://schemas.microsoft.com/office/drawing/2014/main" id="{867644D0-5F39-4D77-908E-F2755A988B1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1" name="TextBox 1">
          <a:extLst>
            <a:ext uri="{FF2B5EF4-FFF2-40B4-BE49-F238E27FC236}">
              <a16:creationId xmlns:a16="http://schemas.microsoft.com/office/drawing/2014/main" id="{5AEB36EC-AE6E-47E4-A15A-8C0288578B7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2" name="TextBox 1">
          <a:extLst>
            <a:ext uri="{FF2B5EF4-FFF2-40B4-BE49-F238E27FC236}">
              <a16:creationId xmlns:a16="http://schemas.microsoft.com/office/drawing/2014/main" id="{3857C67E-5B13-4E39-8DBC-019B0FC906A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3" name="TextBox 1">
          <a:extLst>
            <a:ext uri="{FF2B5EF4-FFF2-40B4-BE49-F238E27FC236}">
              <a16:creationId xmlns:a16="http://schemas.microsoft.com/office/drawing/2014/main" id="{1E250AD5-E3E5-42C0-B2FF-BAF97B2AE59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4" name="TextBox 1">
          <a:extLst>
            <a:ext uri="{FF2B5EF4-FFF2-40B4-BE49-F238E27FC236}">
              <a16:creationId xmlns:a16="http://schemas.microsoft.com/office/drawing/2014/main" id="{8D989C02-047B-415B-9E5A-89B2B07C14F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5" name="TextBox 1">
          <a:extLst>
            <a:ext uri="{FF2B5EF4-FFF2-40B4-BE49-F238E27FC236}">
              <a16:creationId xmlns:a16="http://schemas.microsoft.com/office/drawing/2014/main" id="{97BB813D-C566-4C7A-8CD9-837D345384D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6" name="TextBox 1">
          <a:extLst>
            <a:ext uri="{FF2B5EF4-FFF2-40B4-BE49-F238E27FC236}">
              <a16:creationId xmlns:a16="http://schemas.microsoft.com/office/drawing/2014/main" id="{9E0A6EDB-B2B5-4F62-93AA-21C64850B9E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7" name="TextBox 1">
          <a:extLst>
            <a:ext uri="{FF2B5EF4-FFF2-40B4-BE49-F238E27FC236}">
              <a16:creationId xmlns:a16="http://schemas.microsoft.com/office/drawing/2014/main" id="{0B82C715-F276-4F3C-B7F1-76A90C8F146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8" name="TextBox 1">
          <a:extLst>
            <a:ext uri="{FF2B5EF4-FFF2-40B4-BE49-F238E27FC236}">
              <a16:creationId xmlns:a16="http://schemas.microsoft.com/office/drawing/2014/main" id="{E249693A-3E3D-494C-ABC5-4E551ABE508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89" name="TextBox 1">
          <a:extLst>
            <a:ext uri="{FF2B5EF4-FFF2-40B4-BE49-F238E27FC236}">
              <a16:creationId xmlns:a16="http://schemas.microsoft.com/office/drawing/2014/main" id="{EAAEAD15-E556-4B40-8EA2-3B2137AC01A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0" name="TextBox 1">
          <a:extLst>
            <a:ext uri="{FF2B5EF4-FFF2-40B4-BE49-F238E27FC236}">
              <a16:creationId xmlns:a16="http://schemas.microsoft.com/office/drawing/2014/main" id="{A2CA870C-F6F2-4994-9DBB-A129B1B9242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1" name="TextBox 1">
          <a:extLst>
            <a:ext uri="{FF2B5EF4-FFF2-40B4-BE49-F238E27FC236}">
              <a16:creationId xmlns:a16="http://schemas.microsoft.com/office/drawing/2014/main" id="{90B8EF82-6121-4E68-8C1C-0DC9CDDC7CC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2" name="TextBox 1">
          <a:extLst>
            <a:ext uri="{FF2B5EF4-FFF2-40B4-BE49-F238E27FC236}">
              <a16:creationId xmlns:a16="http://schemas.microsoft.com/office/drawing/2014/main" id="{D5D682F3-3FD1-4AC2-80AD-B540BA933DB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3" name="TextBox 1">
          <a:extLst>
            <a:ext uri="{FF2B5EF4-FFF2-40B4-BE49-F238E27FC236}">
              <a16:creationId xmlns:a16="http://schemas.microsoft.com/office/drawing/2014/main" id="{6DDFE975-DB81-4E18-8C41-ABDDCA3D9F1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4" name="TextBox 1">
          <a:extLst>
            <a:ext uri="{FF2B5EF4-FFF2-40B4-BE49-F238E27FC236}">
              <a16:creationId xmlns:a16="http://schemas.microsoft.com/office/drawing/2014/main" id="{1A5328B5-5B84-4F34-B211-E261E10F245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5" name="TextBox 1">
          <a:extLst>
            <a:ext uri="{FF2B5EF4-FFF2-40B4-BE49-F238E27FC236}">
              <a16:creationId xmlns:a16="http://schemas.microsoft.com/office/drawing/2014/main" id="{AE93BBA2-6D49-4992-BE83-E3B50E93641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6" name="TextBox 1">
          <a:extLst>
            <a:ext uri="{FF2B5EF4-FFF2-40B4-BE49-F238E27FC236}">
              <a16:creationId xmlns:a16="http://schemas.microsoft.com/office/drawing/2014/main" id="{51EA5651-083E-46CD-9E99-FB596B2ECB5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7" name="TextBox 1">
          <a:extLst>
            <a:ext uri="{FF2B5EF4-FFF2-40B4-BE49-F238E27FC236}">
              <a16:creationId xmlns:a16="http://schemas.microsoft.com/office/drawing/2014/main" id="{68ADDA26-1931-4DCA-8273-89C3FEDE4CC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8" name="TextBox 1">
          <a:extLst>
            <a:ext uri="{FF2B5EF4-FFF2-40B4-BE49-F238E27FC236}">
              <a16:creationId xmlns:a16="http://schemas.microsoft.com/office/drawing/2014/main" id="{0569C04B-CCC5-4EE1-AE55-FCDD50D5928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899" name="TextBox 1">
          <a:extLst>
            <a:ext uri="{FF2B5EF4-FFF2-40B4-BE49-F238E27FC236}">
              <a16:creationId xmlns:a16="http://schemas.microsoft.com/office/drawing/2014/main" id="{D8C49DBA-60C7-468A-86D8-B0D61EBB572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900" name="TextBox 1">
          <a:extLst>
            <a:ext uri="{FF2B5EF4-FFF2-40B4-BE49-F238E27FC236}">
              <a16:creationId xmlns:a16="http://schemas.microsoft.com/office/drawing/2014/main" id="{37CE90CD-1331-4B7F-A907-BE73C340FE8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901" name="TextBox 1">
          <a:extLst>
            <a:ext uri="{FF2B5EF4-FFF2-40B4-BE49-F238E27FC236}">
              <a16:creationId xmlns:a16="http://schemas.microsoft.com/office/drawing/2014/main" id="{22F79D80-473F-4083-A642-CBEE98B2BEE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902" name="TextBox 1">
          <a:extLst>
            <a:ext uri="{FF2B5EF4-FFF2-40B4-BE49-F238E27FC236}">
              <a16:creationId xmlns:a16="http://schemas.microsoft.com/office/drawing/2014/main" id="{04393AD6-95F8-4B0F-9D08-87FBC8A4BC9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48</xdr:row>
      <xdr:rowOff>0</xdr:rowOff>
    </xdr:from>
    <xdr:ext cx="184731" cy="274009"/>
    <xdr:sp macro="" textlink="">
      <xdr:nvSpPr>
        <xdr:cNvPr id="903" name="TextBox 1">
          <a:extLst>
            <a:ext uri="{FF2B5EF4-FFF2-40B4-BE49-F238E27FC236}">
              <a16:creationId xmlns:a16="http://schemas.microsoft.com/office/drawing/2014/main" id="{C3A05A21-85CC-4291-9E52-4A14BC5F4A6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4" name="TextBox 1">
          <a:extLst>
            <a:ext uri="{FF2B5EF4-FFF2-40B4-BE49-F238E27FC236}">
              <a16:creationId xmlns:a16="http://schemas.microsoft.com/office/drawing/2014/main" id="{6B700EBD-F35B-4BE4-9D13-4CE8083E357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5" name="TextBox 1">
          <a:extLst>
            <a:ext uri="{FF2B5EF4-FFF2-40B4-BE49-F238E27FC236}">
              <a16:creationId xmlns:a16="http://schemas.microsoft.com/office/drawing/2014/main" id="{0A5054D9-DF7F-45B8-BB3F-C10109DF28C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6" name="TextBox 1">
          <a:extLst>
            <a:ext uri="{FF2B5EF4-FFF2-40B4-BE49-F238E27FC236}">
              <a16:creationId xmlns:a16="http://schemas.microsoft.com/office/drawing/2014/main" id="{2ABA620A-D938-4A10-BEDC-476546F8A25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7" name="TextBox 1">
          <a:extLst>
            <a:ext uri="{FF2B5EF4-FFF2-40B4-BE49-F238E27FC236}">
              <a16:creationId xmlns:a16="http://schemas.microsoft.com/office/drawing/2014/main" id="{1FDE2237-5973-47AD-B802-6D09B0039A8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8" name="TextBox 1">
          <a:extLst>
            <a:ext uri="{FF2B5EF4-FFF2-40B4-BE49-F238E27FC236}">
              <a16:creationId xmlns:a16="http://schemas.microsoft.com/office/drawing/2014/main" id="{FBB46051-CDC1-4C57-B85D-A5C0374E99E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09" name="TextBox 1">
          <a:extLst>
            <a:ext uri="{FF2B5EF4-FFF2-40B4-BE49-F238E27FC236}">
              <a16:creationId xmlns:a16="http://schemas.microsoft.com/office/drawing/2014/main" id="{EDA78980-CCEE-4E20-807F-AD352278094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0" name="TextBox 1">
          <a:extLst>
            <a:ext uri="{FF2B5EF4-FFF2-40B4-BE49-F238E27FC236}">
              <a16:creationId xmlns:a16="http://schemas.microsoft.com/office/drawing/2014/main" id="{DEFF9BF2-B804-4B5C-9384-F6031E92889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1" name="TextBox 1">
          <a:extLst>
            <a:ext uri="{FF2B5EF4-FFF2-40B4-BE49-F238E27FC236}">
              <a16:creationId xmlns:a16="http://schemas.microsoft.com/office/drawing/2014/main" id="{1CA7742B-9807-4AAA-BDC0-533A635B005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2" name="TextBox 1">
          <a:extLst>
            <a:ext uri="{FF2B5EF4-FFF2-40B4-BE49-F238E27FC236}">
              <a16:creationId xmlns:a16="http://schemas.microsoft.com/office/drawing/2014/main" id="{241350FE-D2B0-4A0D-9C79-9E11BEB14B9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3" name="TextBox 1">
          <a:extLst>
            <a:ext uri="{FF2B5EF4-FFF2-40B4-BE49-F238E27FC236}">
              <a16:creationId xmlns:a16="http://schemas.microsoft.com/office/drawing/2014/main" id="{8CCCD2C2-2314-4007-BE62-2E71C6531B2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4" name="TextBox 1">
          <a:extLst>
            <a:ext uri="{FF2B5EF4-FFF2-40B4-BE49-F238E27FC236}">
              <a16:creationId xmlns:a16="http://schemas.microsoft.com/office/drawing/2014/main" id="{5E3F1873-AB86-42D9-B397-30FC78FD744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5" name="TextBox 1">
          <a:extLst>
            <a:ext uri="{FF2B5EF4-FFF2-40B4-BE49-F238E27FC236}">
              <a16:creationId xmlns:a16="http://schemas.microsoft.com/office/drawing/2014/main" id="{524DFFD2-7DF2-4126-902C-A1083821EE2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6" name="TextBox 1">
          <a:extLst>
            <a:ext uri="{FF2B5EF4-FFF2-40B4-BE49-F238E27FC236}">
              <a16:creationId xmlns:a16="http://schemas.microsoft.com/office/drawing/2014/main" id="{F326370B-6381-4C81-860A-39173E84AD6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7" name="TextBox 1">
          <a:extLst>
            <a:ext uri="{FF2B5EF4-FFF2-40B4-BE49-F238E27FC236}">
              <a16:creationId xmlns:a16="http://schemas.microsoft.com/office/drawing/2014/main" id="{E99661E5-7843-4E39-B5F3-234B04916F9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8" name="TextBox 1">
          <a:extLst>
            <a:ext uri="{FF2B5EF4-FFF2-40B4-BE49-F238E27FC236}">
              <a16:creationId xmlns:a16="http://schemas.microsoft.com/office/drawing/2014/main" id="{16FE8B93-FA48-4F1C-B525-ED1E107C2FA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19" name="TextBox 1">
          <a:extLst>
            <a:ext uri="{FF2B5EF4-FFF2-40B4-BE49-F238E27FC236}">
              <a16:creationId xmlns:a16="http://schemas.microsoft.com/office/drawing/2014/main" id="{9083FB0F-3403-456C-B16A-C8789620B49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0" name="TextBox 1">
          <a:extLst>
            <a:ext uri="{FF2B5EF4-FFF2-40B4-BE49-F238E27FC236}">
              <a16:creationId xmlns:a16="http://schemas.microsoft.com/office/drawing/2014/main" id="{36388E5A-C4A0-4E17-AF08-090BB54DE41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1" name="TextBox 1">
          <a:extLst>
            <a:ext uri="{FF2B5EF4-FFF2-40B4-BE49-F238E27FC236}">
              <a16:creationId xmlns:a16="http://schemas.microsoft.com/office/drawing/2014/main" id="{0122CFF8-D3ED-4115-BA1B-7CEF4D3B97B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2" name="TextBox 1">
          <a:extLst>
            <a:ext uri="{FF2B5EF4-FFF2-40B4-BE49-F238E27FC236}">
              <a16:creationId xmlns:a16="http://schemas.microsoft.com/office/drawing/2014/main" id="{0E74C580-ACD4-4640-BC27-F067B8A6912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3" name="TextBox 1">
          <a:extLst>
            <a:ext uri="{FF2B5EF4-FFF2-40B4-BE49-F238E27FC236}">
              <a16:creationId xmlns:a16="http://schemas.microsoft.com/office/drawing/2014/main" id="{E0E84626-2907-4A20-B47A-2A850E49CB5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4" name="TextBox 1">
          <a:extLst>
            <a:ext uri="{FF2B5EF4-FFF2-40B4-BE49-F238E27FC236}">
              <a16:creationId xmlns:a16="http://schemas.microsoft.com/office/drawing/2014/main" id="{FF89F4FF-C33A-4B34-BE77-B1C88F677AF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5" name="TextBox 1">
          <a:extLst>
            <a:ext uri="{FF2B5EF4-FFF2-40B4-BE49-F238E27FC236}">
              <a16:creationId xmlns:a16="http://schemas.microsoft.com/office/drawing/2014/main" id="{560A9D8D-25D2-40DF-A77E-2D790D1A432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6" name="TextBox 1">
          <a:extLst>
            <a:ext uri="{FF2B5EF4-FFF2-40B4-BE49-F238E27FC236}">
              <a16:creationId xmlns:a16="http://schemas.microsoft.com/office/drawing/2014/main" id="{49DF0E7D-5D79-4C87-A8C4-9815C8D3170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7" name="TextBox 1">
          <a:extLst>
            <a:ext uri="{FF2B5EF4-FFF2-40B4-BE49-F238E27FC236}">
              <a16:creationId xmlns:a16="http://schemas.microsoft.com/office/drawing/2014/main" id="{3994A392-5E5F-4E86-BD77-9E2B6576C14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8" name="TextBox 1">
          <a:extLst>
            <a:ext uri="{FF2B5EF4-FFF2-40B4-BE49-F238E27FC236}">
              <a16:creationId xmlns:a16="http://schemas.microsoft.com/office/drawing/2014/main" id="{3E410CD6-077E-448D-9E09-41AA1D35277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29" name="TextBox 1">
          <a:extLst>
            <a:ext uri="{FF2B5EF4-FFF2-40B4-BE49-F238E27FC236}">
              <a16:creationId xmlns:a16="http://schemas.microsoft.com/office/drawing/2014/main" id="{E9E39166-38FC-47B8-9DA7-73294C5B4BD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0" name="TextBox 1">
          <a:extLst>
            <a:ext uri="{FF2B5EF4-FFF2-40B4-BE49-F238E27FC236}">
              <a16:creationId xmlns:a16="http://schemas.microsoft.com/office/drawing/2014/main" id="{B9E80633-D2AA-4595-B225-40BC5BE2D2A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1" name="TextBox 1">
          <a:extLst>
            <a:ext uri="{FF2B5EF4-FFF2-40B4-BE49-F238E27FC236}">
              <a16:creationId xmlns:a16="http://schemas.microsoft.com/office/drawing/2014/main" id="{A3EE28F0-C2A7-4005-A374-7BF59905507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2" name="TextBox 1">
          <a:extLst>
            <a:ext uri="{FF2B5EF4-FFF2-40B4-BE49-F238E27FC236}">
              <a16:creationId xmlns:a16="http://schemas.microsoft.com/office/drawing/2014/main" id="{909085E6-7CF0-4908-8FA9-95B4F0C221A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3" name="TextBox 1">
          <a:extLst>
            <a:ext uri="{FF2B5EF4-FFF2-40B4-BE49-F238E27FC236}">
              <a16:creationId xmlns:a16="http://schemas.microsoft.com/office/drawing/2014/main" id="{C7000971-CCA1-4AB6-9E80-5A18F998AB0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4" name="TextBox 1">
          <a:extLst>
            <a:ext uri="{FF2B5EF4-FFF2-40B4-BE49-F238E27FC236}">
              <a16:creationId xmlns:a16="http://schemas.microsoft.com/office/drawing/2014/main" id="{9CF9F602-09CB-465F-AECE-640CC6FE345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49</xdr:row>
      <xdr:rowOff>0</xdr:rowOff>
    </xdr:from>
    <xdr:ext cx="184731" cy="274009"/>
    <xdr:sp macro="" textlink="">
      <xdr:nvSpPr>
        <xdr:cNvPr id="935" name="TextBox 1">
          <a:extLst>
            <a:ext uri="{FF2B5EF4-FFF2-40B4-BE49-F238E27FC236}">
              <a16:creationId xmlns:a16="http://schemas.microsoft.com/office/drawing/2014/main" id="{4794642A-3D46-4972-9743-989768D1310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36" name="TextBox 1">
          <a:extLst>
            <a:ext uri="{FF2B5EF4-FFF2-40B4-BE49-F238E27FC236}">
              <a16:creationId xmlns:a16="http://schemas.microsoft.com/office/drawing/2014/main" id="{B3C8204F-6548-40C9-BA3B-8ECE922234A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37" name="TextBox 1">
          <a:extLst>
            <a:ext uri="{FF2B5EF4-FFF2-40B4-BE49-F238E27FC236}">
              <a16:creationId xmlns:a16="http://schemas.microsoft.com/office/drawing/2014/main" id="{2279B027-2A6A-4CA0-9B6A-90D6F2AA4A8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38" name="TextBox 1">
          <a:extLst>
            <a:ext uri="{FF2B5EF4-FFF2-40B4-BE49-F238E27FC236}">
              <a16:creationId xmlns:a16="http://schemas.microsoft.com/office/drawing/2014/main" id="{0ABCDBBF-A19C-459A-8474-5D8D45B51CA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39" name="TextBox 1">
          <a:extLst>
            <a:ext uri="{FF2B5EF4-FFF2-40B4-BE49-F238E27FC236}">
              <a16:creationId xmlns:a16="http://schemas.microsoft.com/office/drawing/2014/main" id="{CD71082B-70D3-4E41-853C-12CEA1BBD33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0" name="TextBox 1">
          <a:extLst>
            <a:ext uri="{FF2B5EF4-FFF2-40B4-BE49-F238E27FC236}">
              <a16:creationId xmlns:a16="http://schemas.microsoft.com/office/drawing/2014/main" id="{43F059ED-29AA-4F06-81A7-9F33F876DDC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1" name="TextBox 1">
          <a:extLst>
            <a:ext uri="{FF2B5EF4-FFF2-40B4-BE49-F238E27FC236}">
              <a16:creationId xmlns:a16="http://schemas.microsoft.com/office/drawing/2014/main" id="{F8B5E40E-9AE1-4F85-99F4-239E6D6065A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2" name="TextBox 1">
          <a:extLst>
            <a:ext uri="{FF2B5EF4-FFF2-40B4-BE49-F238E27FC236}">
              <a16:creationId xmlns:a16="http://schemas.microsoft.com/office/drawing/2014/main" id="{DF51CC05-0A64-4363-ABC4-7B118B8BCCF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3" name="TextBox 1">
          <a:extLst>
            <a:ext uri="{FF2B5EF4-FFF2-40B4-BE49-F238E27FC236}">
              <a16:creationId xmlns:a16="http://schemas.microsoft.com/office/drawing/2014/main" id="{B1AE173C-5A32-40F0-8900-65A37BD768A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4" name="TextBox 1">
          <a:extLst>
            <a:ext uri="{FF2B5EF4-FFF2-40B4-BE49-F238E27FC236}">
              <a16:creationId xmlns:a16="http://schemas.microsoft.com/office/drawing/2014/main" id="{AFA024E0-19D7-4E18-A8D8-23665AFB815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5" name="TextBox 1">
          <a:extLst>
            <a:ext uri="{FF2B5EF4-FFF2-40B4-BE49-F238E27FC236}">
              <a16:creationId xmlns:a16="http://schemas.microsoft.com/office/drawing/2014/main" id="{4432D213-2975-4268-99F8-FA35C02F0C9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6" name="TextBox 1">
          <a:extLst>
            <a:ext uri="{FF2B5EF4-FFF2-40B4-BE49-F238E27FC236}">
              <a16:creationId xmlns:a16="http://schemas.microsoft.com/office/drawing/2014/main" id="{A61F5DF7-B453-41BF-AA2F-C36F8A29B77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7" name="TextBox 1">
          <a:extLst>
            <a:ext uri="{FF2B5EF4-FFF2-40B4-BE49-F238E27FC236}">
              <a16:creationId xmlns:a16="http://schemas.microsoft.com/office/drawing/2014/main" id="{F5F835BD-2307-471C-AB5E-BED8A9DE8CF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8" name="TextBox 1">
          <a:extLst>
            <a:ext uri="{FF2B5EF4-FFF2-40B4-BE49-F238E27FC236}">
              <a16:creationId xmlns:a16="http://schemas.microsoft.com/office/drawing/2014/main" id="{A41A96E5-642F-464A-8557-6654B10114A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49" name="TextBox 1">
          <a:extLst>
            <a:ext uri="{FF2B5EF4-FFF2-40B4-BE49-F238E27FC236}">
              <a16:creationId xmlns:a16="http://schemas.microsoft.com/office/drawing/2014/main" id="{30A0AB2E-45C3-45DD-8528-700DD7595EF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0" name="TextBox 1">
          <a:extLst>
            <a:ext uri="{FF2B5EF4-FFF2-40B4-BE49-F238E27FC236}">
              <a16:creationId xmlns:a16="http://schemas.microsoft.com/office/drawing/2014/main" id="{0CD488C0-439B-4B06-B690-12C7E3ADD89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1" name="TextBox 1">
          <a:extLst>
            <a:ext uri="{FF2B5EF4-FFF2-40B4-BE49-F238E27FC236}">
              <a16:creationId xmlns:a16="http://schemas.microsoft.com/office/drawing/2014/main" id="{D49265B8-0948-4DE5-9466-78A66A10CD3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2" name="TextBox 1">
          <a:extLst>
            <a:ext uri="{FF2B5EF4-FFF2-40B4-BE49-F238E27FC236}">
              <a16:creationId xmlns:a16="http://schemas.microsoft.com/office/drawing/2014/main" id="{B5F2FEE2-9806-4811-B2E7-E6F1776BE22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3" name="TextBox 1">
          <a:extLst>
            <a:ext uri="{FF2B5EF4-FFF2-40B4-BE49-F238E27FC236}">
              <a16:creationId xmlns:a16="http://schemas.microsoft.com/office/drawing/2014/main" id="{3ED93FBE-8CFB-4F8E-90BD-20E3DA684F4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4" name="TextBox 1">
          <a:extLst>
            <a:ext uri="{FF2B5EF4-FFF2-40B4-BE49-F238E27FC236}">
              <a16:creationId xmlns:a16="http://schemas.microsoft.com/office/drawing/2014/main" id="{42BCD189-82BA-4DBD-9151-DE202499F6B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5" name="TextBox 1">
          <a:extLst>
            <a:ext uri="{FF2B5EF4-FFF2-40B4-BE49-F238E27FC236}">
              <a16:creationId xmlns:a16="http://schemas.microsoft.com/office/drawing/2014/main" id="{5427435B-217B-42C3-B988-753E21D9C8D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6" name="TextBox 1">
          <a:extLst>
            <a:ext uri="{FF2B5EF4-FFF2-40B4-BE49-F238E27FC236}">
              <a16:creationId xmlns:a16="http://schemas.microsoft.com/office/drawing/2014/main" id="{27160177-E957-46C4-A6C9-8ABD0523EDC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7" name="TextBox 1">
          <a:extLst>
            <a:ext uri="{FF2B5EF4-FFF2-40B4-BE49-F238E27FC236}">
              <a16:creationId xmlns:a16="http://schemas.microsoft.com/office/drawing/2014/main" id="{AF2F4B90-B7B1-40FF-94A4-A3D09B3BD29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8" name="TextBox 1">
          <a:extLst>
            <a:ext uri="{FF2B5EF4-FFF2-40B4-BE49-F238E27FC236}">
              <a16:creationId xmlns:a16="http://schemas.microsoft.com/office/drawing/2014/main" id="{2A6687C1-A2F5-422B-A9B3-EA1971C1A9A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59" name="TextBox 1">
          <a:extLst>
            <a:ext uri="{FF2B5EF4-FFF2-40B4-BE49-F238E27FC236}">
              <a16:creationId xmlns:a16="http://schemas.microsoft.com/office/drawing/2014/main" id="{7719CBD6-2C22-4AC9-A1C1-71F00381A8D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0" name="TextBox 1">
          <a:extLst>
            <a:ext uri="{FF2B5EF4-FFF2-40B4-BE49-F238E27FC236}">
              <a16:creationId xmlns:a16="http://schemas.microsoft.com/office/drawing/2014/main" id="{C3CC0204-4B8C-426B-8ED4-A92AF396D58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1" name="TextBox 1">
          <a:extLst>
            <a:ext uri="{FF2B5EF4-FFF2-40B4-BE49-F238E27FC236}">
              <a16:creationId xmlns:a16="http://schemas.microsoft.com/office/drawing/2014/main" id="{D970BADE-1715-484B-8DC7-465AE9BACFC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2" name="TextBox 1">
          <a:extLst>
            <a:ext uri="{FF2B5EF4-FFF2-40B4-BE49-F238E27FC236}">
              <a16:creationId xmlns:a16="http://schemas.microsoft.com/office/drawing/2014/main" id="{49418AC6-1793-49E1-A453-DF4E65BE257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3" name="TextBox 1">
          <a:extLst>
            <a:ext uri="{FF2B5EF4-FFF2-40B4-BE49-F238E27FC236}">
              <a16:creationId xmlns:a16="http://schemas.microsoft.com/office/drawing/2014/main" id="{2B257405-EBBA-4EBE-B7AF-3609AF9B6934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4" name="TextBox 1">
          <a:extLst>
            <a:ext uri="{FF2B5EF4-FFF2-40B4-BE49-F238E27FC236}">
              <a16:creationId xmlns:a16="http://schemas.microsoft.com/office/drawing/2014/main" id="{E0AAAC9E-3C23-4266-A4A8-573A7849B3C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5" name="TextBox 1">
          <a:extLst>
            <a:ext uri="{FF2B5EF4-FFF2-40B4-BE49-F238E27FC236}">
              <a16:creationId xmlns:a16="http://schemas.microsoft.com/office/drawing/2014/main" id="{2AC0306A-5961-4EAD-B2F4-09D5AE6793D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6" name="TextBox 1">
          <a:extLst>
            <a:ext uri="{FF2B5EF4-FFF2-40B4-BE49-F238E27FC236}">
              <a16:creationId xmlns:a16="http://schemas.microsoft.com/office/drawing/2014/main" id="{18BA345B-924C-413C-AC97-F5A9BCF520F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50</xdr:row>
      <xdr:rowOff>0</xdr:rowOff>
    </xdr:from>
    <xdr:ext cx="184731" cy="274009"/>
    <xdr:sp macro="" textlink="">
      <xdr:nvSpPr>
        <xdr:cNvPr id="967" name="TextBox 1">
          <a:extLst>
            <a:ext uri="{FF2B5EF4-FFF2-40B4-BE49-F238E27FC236}">
              <a16:creationId xmlns:a16="http://schemas.microsoft.com/office/drawing/2014/main" id="{6205773F-E8B1-43FE-A6FD-A1805B5D875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68" name="TextBox 1">
          <a:extLst>
            <a:ext uri="{FF2B5EF4-FFF2-40B4-BE49-F238E27FC236}">
              <a16:creationId xmlns:a16="http://schemas.microsoft.com/office/drawing/2014/main" id="{53F1FD7D-14F1-4996-93F3-64861FC1A9A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69" name="TextBox 1">
          <a:extLst>
            <a:ext uri="{FF2B5EF4-FFF2-40B4-BE49-F238E27FC236}">
              <a16:creationId xmlns:a16="http://schemas.microsoft.com/office/drawing/2014/main" id="{FB8B18F3-24D2-4D8D-9F7F-989183D1601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0" name="TextBox 1">
          <a:extLst>
            <a:ext uri="{FF2B5EF4-FFF2-40B4-BE49-F238E27FC236}">
              <a16:creationId xmlns:a16="http://schemas.microsoft.com/office/drawing/2014/main" id="{DFB5298C-3CC1-4367-9C89-BF3AC699A7E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1" name="TextBox 1">
          <a:extLst>
            <a:ext uri="{FF2B5EF4-FFF2-40B4-BE49-F238E27FC236}">
              <a16:creationId xmlns:a16="http://schemas.microsoft.com/office/drawing/2014/main" id="{381638B4-55DD-4A89-BD0A-5575CE84F08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2" name="TextBox 1">
          <a:extLst>
            <a:ext uri="{FF2B5EF4-FFF2-40B4-BE49-F238E27FC236}">
              <a16:creationId xmlns:a16="http://schemas.microsoft.com/office/drawing/2014/main" id="{8632BE1C-C7C9-4336-A80E-C339877DCC1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3" name="TextBox 1">
          <a:extLst>
            <a:ext uri="{FF2B5EF4-FFF2-40B4-BE49-F238E27FC236}">
              <a16:creationId xmlns:a16="http://schemas.microsoft.com/office/drawing/2014/main" id="{335FB982-7BE4-4270-B482-C40E2891B81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4" name="TextBox 1">
          <a:extLst>
            <a:ext uri="{FF2B5EF4-FFF2-40B4-BE49-F238E27FC236}">
              <a16:creationId xmlns:a16="http://schemas.microsoft.com/office/drawing/2014/main" id="{D874274B-B8B4-4C64-9304-70D777BE6E3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5" name="TextBox 1">
          <a:extLst>
            <a:ext uri="{FF2B5EF4-FFF2-40B4-BE49-F238E27FC236}">
              <a16:creationId xmlns:a16="http://schemas.microsoft.com/office/drawing/2014/main" id="{E185FF5A-DEDF-453A-90D6-C92A057A8B5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6" name="TextBox 1">
          <a:extLst>
            <a:ext uri="{FF2B5EF4-FFF2-40B4-BE49-F238E27FC236}">
              <a16:creationId xmlns:a16="http://schemas.microsoft.com/office/drawing/2014/main" id="{48B88B21-7EBD-451F-89C6-2F425D4E0BE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7" name="TextBox 1">
          <a:extLst>
            <a:ext uri="{FF2B5EF4-FFF2-40B4-BE49-F238E27FC236}">
              <a16:creationId xmlns:a16="http://schemas.microsoft.com/office/drawing/2014/main" id="{A1F3ECD3-4C36-4325-A0A5-D520395C3D7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8" name="TextBox 1">
          <a:extLst>
            <a:ext uri="{FF2B5EF4-FFF2-40B4-BE49-F238E27FC236}">
              <a16:creationId xmlns:a16="http://schemas.microsoft.com/office/drawing/2014/main" id="{20E651EE-9089-49A2-A3AB-CA029145426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79" name="TextBox 1">
          <a:extLst>
            <a:ext uri="{FF2B5EF4-FFF2-40B4-BE49-F238E27FC236}">
              <a16:creationId xmlns:a16="http://schemas.microsoft.com/office/drawing/2014/main" id="{73F0C78F-A593-4FC7-AB09-EC967D27D27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0" name="TextBox 1">
          <a:extLst>
            <a:ext uri="{FF2B5EF4-FFF2-40B4-BE49-F238E27FC236}">
              <a16:creationId xmlns:a16="http://schemas.microsoft.com/office/drawing/2014/main" id="{58A78931-1D14-4726-AAB3-21691F83341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1" name="TextBox 1">
          <a:extLst>
            <a:ext uri="{FF2B5EF4-FFF2-40B4-BE49-F238E27FC236}">
              <a16:creationId xmlns:a16="http://schemas.microsoft.com/office/drawing/2014/main" id="{0A9699D8-B71B-4907-B33C-194982A6EA0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2" name="TextBox 1">
          <a:extLst>
            <a:ext uri="{FF2B5EF4-FFF2-40B4-BE49-F238E27FC236}">
              <a16:creationId xmlns:a16="http://schemas.microsoft.com/office/drawing/2014/main" id="{C6A06385-E282-4390-90E9-19F5B5110D7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3" name="TextBox 1">
          <a:extLst>
            <a:ext uri="{FF2B5EF4-FFF2-40B4-BE49-F238E27FC236}">
              <a16:creationId xmlns:a16="http://schemas.microsoft.com/office/drawing/2014/main" id="{B2F82F5D-D2C2-480E-A1F6-39EA56FFFF3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4" name="TextBox 1">
          <a:extLst>
            <a:ext uri="{FF2B5EF4-FFF2-40B4-BE49-F238E27FC236}">
              <a16:creationId xmlns:a16="http://schemas.microsoft.com/office/drawing/2014/main" id="{32B3A86E-9E04-4542-BB24-D9C9303D121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5" name="TextBox 1">
          <a:extLst>
            <a:ext uri="{FF2B5EF4-FFF2-40B4-BE49-F238E27FC236}">
              <a16:creationId xmlns:a16="http://schemas.microsoft.com/office/drawing/2014/main" id="{DDA10ECC-BFDF-4875-982E-2D76D213ACF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6" name="TextBox 1">
          <a:extLst>
            <a:ext uri="{FF2B5EF4-FFF2-40B4-BE49-F238E27FC236}">
              <a16:creationId xmlns:a16="http://schemas.microsoft.com/office/drawing/2014/main" id="{5FDB798D-28BC-426B-951A-01EFA7E45CE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7" name="TextBox 1">
          <a:extLst>
            <a:ext uri="{FF2B5EF4-FFF2-40B4-BE49-F238E27FC236}">
              <a16:creationId xmlns:a16="http://schemas.microsoft.com/office/drawing/2014/main" id="{EB059DA2-0F11-407F-BE16-7702249B1B4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8" name="TextBox 1">
          <a:extLst>
            <a:ext uri="{FF2B5EF4-FFF2-40B4-BE49-F238E27FC236}">
              <a16:creationId xmlns:a16="http://schemas.microsoft.com/office/drawing/2014/main" id="{0EFB821C-F192-44D8-83F4-30B4CE7C637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89" name="TextBox 1">
          <a:extLst>
            <a:ext uri="{FF2B5EF4-FFF2-40B4-BE49-F238E27FC236}">
              <a16:creationId xmlns:a16="http://schemas.microsoft.com/office/drawing/2014/main" id="{0C26316A-92C9-48D3-933A-254DD5D2FA0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0" name="TextBox 1">
          <a:extLst>
            <a:ext uri="{FF2B5EF4-FFF2-40B4-BE49-F238E27FC236}">
              <a16:creationId xmlns:a16="http://schemas.microsoft.com/office/drawing/2014/main" id="{F36142E0-C2C5-4AF8-B444-7DD77D4E293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1" name="TextBox 1">
          <a:extLst>
            <a:ext uri="{FF2B5EF4-FFF2-40B4-BE49-F238E27FC236}">
              <a16:creationId xmlns:a16="http://schemas.microsoft.com/office/drawing/2014/main" id="{637A5420-8767-412A-820C-0E48F69299B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2" name="TextBox 1">
          <a:extLst>
            <a:ext uri="{FF2B5EF4-FFF2-40B4-BE49-F238E27FC236}">
              <a16:creationId xmlns:a16="http://schemas.microsoft.com/office/drawing/2014/main" id="{DFBC14A4-F401-4F7C-A43C-4CB5DA90F6A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3" name="TextBox 1">
          <a:extLst>
            <a:ext uri="{FF2B5EF4-FFF2-40B4-BE49-F238E27FC236}">
              <a16:creationId xmlns:a16="http://schemas.microsoft.com/office/drawing/2014/main" id="{E3129FC1-B61C-409B-8599-C31B974925C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4" name="TextBox 1">
          <a:extLst>
            <a:ext uri="{FF2B5EF4-FFF2-40B4-BE49-F238E27FC236}">
              <a16:creationId xmlns:a16="http://schemas.microsoft.com/office/drawing/2014/main" id="{E9B7C821-5548-4692-B486-10497AE2BF4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5" name="TextBox 1">
          <a:extLst>
            <a:ext uri="{FF2B5EF4-FFF2-40B4-BE49-F238E27FC236}">
              <a16:creationId xmlns:a16="http://schemas.microsoft.com/office/drawing/2014/main" id="{2C6B73AC-04B5-412C-B307-BFC086C8FAF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6" name="TextBox 1">
          <a:extLst>
            <a:ext uri="{FF2B5EF4-FFF2-40B4-BE49-F238E27FC236}">
              <a16:creationId xmlns:a16="http://schemas.microsoft.com/office/drawing/2014/main" id="{766401C7-B190-4365-BC11-E6E33B0D428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7" name="TextBox 1">
          <a:extLst>
            <a:ext uri="{FF2B5EF4-FFF2-40B4-BE49-F238E27FC236}">
              <a16:creationId xmlns:a16="http://schemas.microsoft.com/office/drawing/2014/main" id="{E5DD2DF9-4C5E-4A0C-B900-8F1CEF7B22D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8" name="TextBox 1">
          <a:extLst>
            <a:ext uri="{FF2B5EF4-FFF2-40B4-BE49-F238E27FC236}">
              <a16:creationId xmlns:a16="http://schemas.microsoft.com/office/drawing/2014/main" id="{A5518F09-EF8B-46B3-9E74-24F7B19D5F1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51</xdr:row>
      <xdr:rowOff>0</xdr:rowOff>
    </xdr:from>
    <xdr:ext cx="184731" cy="274009"/>
    <xdr:sp macro="" textlink="">
      <xdr:nvSpPr>
        <xdr:cNvPr id="999" name="TextBox 1">
          <a:extLst>
            <a:ext uri="{FF2B5EF4-FFF2-40B4-BE49-F238E27FC236}">
              <a16:creationId xmlns:a16="http://schemas.microsoft.com/office/drawing/2014/main" id="{94531599-E79B-4A1D-99E1-3248013A531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0" name="TextBox 1">
          <a:extLst>
            <a:ext uri="{FF2B5EF4-FFF2-40B4-BE49-F238E27FC236}">
              <a16:creationId xmlns:a16="http://schemas.microsoft.com/office/drawing/2014/main" id="{7EC49B39-5216-4F2A-95A9-58CD85E0531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1" name="TextBox 1">
          <a:extLst>
            <a:ext uri="{FF2B5EF4-FFF2-40B4-BE49-F238E27FC236}">
              <a16:creationId xmlns:a16="http://schemas.microsoft.com/office/drawing/2014/main" id="{B3EE79D3-0A2B-41C5-8439-86B35E180E3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2" name="TextBox 1">
          <a:extLst>
            <a:ext uri="{FF2B5EF4-FFF2-40B4-BE49-F238E27FC236}">
              <a16:creationId xmlns:a16="http://schemas.microsoft.com/office/drawing/2014/main" id="{80D0049C-5826-4899-9034-73CA8377585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3" name="TextBox 1">
          <a:extLst>
            <a:ext uri="{FF2B5EF4-FFF2-40B4-BE49-F238E27FC236}">
              <a16:creationId xmlns:a16="http://schemas.microsoft.com/office/drawing/2014/main" id="{3DF7583B-BC84-4E95-A593-5E75A57B586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4" name="TextBox 1">
          <a:extLst>
            <a:ext uri="{FF2B5EF4-FFF2-40B4-BE49-F238E27FC236}">
              <a16:creationId xmlns:a16="http://schemas.microsoft.com/office/drawing/2014/main" id="{35AAFAFC-1561-47D3-82A6-7A235535B7D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5" name="TextBox 1">
          <a:extLst>
            <a:ext uri="{FF2B5EF4-FFF2-40B4-BE49-F238E27FC236}">
              <a16:creationId xmlns:a16="http://schemas.microsoft.com/office/drawing/2014/main" id="{7B94FD02-D8DA-43E3-A65C-A3EC2A7546A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6" name="TextBox 1">
          <a:extLst>
            <a:ext uri="{FF2B5EF4-FFF2-40B4-BE49-F238E27FC236}">
              <a16:creationId xmlns:a16="http://schemas.microsoft.com/office/drawing/2014/main" id="{4505D8B9-CA33-4452-9FDB-254D64A7533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7" name="TextBox 1">
          <a:extLst>
            <a:ext uri="{FF2B5EF4-FFF2-40B4-BE49-F238E27FC236}">
              <a16:creationId xmlns:a16="http://schemas.microsoft.com/office/drawing/2014/main" id="{DBF26917-733F-4BA3-AD8A-8C87925B649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8" name="TextBox 1">
          <a:extLst>
            <a:ext uri="{FF2B5EF4-FFF2-40B4-BE49-F238E27FC236}">
              <a16:creationId xmlns:a16="http://schemas.microsoft.com/office/drawing/2014/main" id="{207D9041-63FC-468C-80A8-576A9623BD4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09" name="TextBox 1">
          <a:extLst>
            <a:ext uri="{FF2B5EF4-FFF2-40B4-BE49-F238E27FC236}">
              <a16:creationId xmlns:a16="http://schemas.microsoft.com/office/drawing/2014/main" id="{22504B4D-0642-43D7-95DB-CD6BB609437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0" name="TextBox 1">
          <a:extLst>
            <a:ext uri="{FF2B5EF4-FFF2-40B4-BE49-F238E27FC236}">
              <a16:creationId xmlns:a16="http://schemas.microsoft.com/office/drawing/2014/main" id="{7BA2D79C-DC01-49FE-A919-F899EDA7A6F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1" name="TextBox 1">
          <a:extLst>
            <a:ext uri="{FF2B5EF4-FFF2-40B4-BE49-F238E27FC236}">
              <a16:creationId xmlns:a16="http://schemas.microsoft.com/office/drawing/2014/main" id="{40708D48-0A31-4310-8DAF-7FC68186D93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2" name="TextBox 1">
          <a:extLst>
            <a:ext uri="{FF2B5EF4-FFF2-40B4-BE49-F238E27FC236}">
              <a16:creationId xmlns:a16="http://schemas.microsoft.com/office/drawing/2014/main" id="{576A93A3-DF81-4E2F-ADA4-73EE71233C9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3" name="TextBox 1">
          <a:extLst>
            <a:ext uri="{FF2B5EF4-FFF2-40B4-BE49-F238E27FC236}">
              <a16:creationId xmlns:a16="http://schemas.microsoft.com/office/drawing/2014/main" id="{9EC6E672-5092-4661-A2FF-BC199480D5E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4" name="TextBox 1">
          <a:extLst>
            <a:ext uri="{FF2B5EF4-FFF2-40B4-BE49-F238E27FC236}">
              <a16:creationId xmlns:a16="http://schemas.microsoft.com/office/drawing/2014/main" id="{E24048CC-9570-4AC9-8388-A723617E9E5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5" name="TextBox 1">
          <a:extLst>
            <a:ext uri="{FF2B5EF4-FFF2-40B4-BE49-F238E27FC236}">
              <a16:creationId xmlns:a16="http://schemas.microsoft.com/office/drawing/2014/main" id="{9C9E6BED-52C1-465A-950D-75054E9E3A9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6" name="TextBox 1">
          <a:extLst>
            <a:ext uri="{FF2B5EF4-FFF2-40B4-BE49-F238E27FC236}">
              <a16:creationId xmlns:a16="http://schemas.microsoft.com/office/drawing/2014/main" id="{1F66C37C-54DB-4618-8C5A-9CB2483EFDE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7" name="TextBox 1">
          <a:extLst>
            <a:ext uri="{FF2B5EF4-FFF2-40B4-BE49-F238E27FC236}">
              <a16:creationId xmlns:a16="http://schemas.microsoft.com/office/drawing/2014/main" id="{7AE9AD59-77BD-4514-8C01-5A23A59F44E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8" name="TextBox 1">
          <a:extLst>
            <a:ext uri="{FF2B5EF4-FFF2-40B4-BE49-F238E27FC236}">
              <a16:creationId xmlns:a16="http://schemas.microsoft.com/office/drawing/2014/main" id="{8E7C2E62-C1E2-42EE-BC50-3FCC05C73C1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19" name="TextBox 1">
          <a:extLst>
            <a:ext uri="{FF2B5EF4-FFF2-40B4-BE49-F238E27FC236}">
              <a16:creationId xmlns:a16="http://schemas.microsoft.com/office/drawing/2014/main" id="{7A265B3E-E64C-49F2-881D-8CB96553339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0" name="TextBox 1">
          <a:extLst>
            <a:ext uri="{FF2B5EF4-FFF2-40B4-BE49-F238E27FC236}">
              <a16:creationId xmlns:a16="http://schemas.microsoft.com/office/drawing/2014/main" id="{8259927A-2466-43CB-B93E-1DD5FFA0B3CA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1" name="TextBox 1">
          <a:extLst>
            <a:ext uri="{FF2B5EF4-FFF2-40B4-BE49-F238E27FC236}">
              <a16:creationId xmlns:a16="http://schemas.microsoft.com/office/drawing/2014/main" id="{5EEAAB7F-FD8F-4D96-87E5-3BC0474A56B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2" name="TextBox 1">
          <a:extLst>
            <a:ext uri="{FF2B5EF4-FFF2-40B4-BE49-F238E27FC236}">
              <a16:creationId xmlns:a16="http://schemas.microsoft.com/office/drawing/2014/main" id="{FEC25056-13D1-4144-BA40-D6F534C26A7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3" name="TextBox 1">
          <a:extLst>
            <a:ext uri="{FF2B5EF4-FFF2-40B4-BE49-F238E27FC236}">
              <a16:creationId xmlns:a16="http://schemas.microsoft.com/office/drawing/2014/main" id="{538F9509-4425-4F0C-9086-E245CD3C3F9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4" name="TextBox 1">
          <a:extLst>
            <a:ext uri="{FF2B5EF4-FFF2-40B4-BE49-F238E27FC236}">
              <a16:creationId xmlns:a16="http://schemas.microsoft.com/office/drawing/2014/main" id="{9FD1BC4E-5C05-4487-9DB3-67D7BD70B44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5" name="TextBox 1">
          <a:extLst>
            <a:ext uri="{FF2B5EF4-FFF2-40B4-BE49-F238E27FC236}">
              <a16:creationId xmlns:a16="http://schemas.microsoft.com/office/drawing/2014/main" id="{9DA3246A-63FC-436F-AA29-D41B3675B30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6" name="TextBox 1">
          <a:extLst>
            <a:ext uri="{FF2B5EF4-FFF2-40B4-BE49-F238E27FC236}">
              <a16:creationId xmlns:a16="http://schemas.microsoft.com/office/drawing/2014/main" id="{AACC2E15-83C9-46A7-A14B-4F41A7BB642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7" name="TextBox 1">
          <a:extLst>
            <a:ext uri="{FF2B5EF4-FFF2-40B4-BE49-F238E27FC236}">
              <a16:creationId xmlns:a16="http://schemas.microsoft.com/office/drawing/2014/main" id="{DAF67AA9-873B-4086-BE6D-6541B297C81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8" name="TextBox 1">
          <a:extLst>
            <a:ext uri="{FF2B5EF4-FFF2-40B4-BE49-F238E27FC236}">
              <a16:creationId xmlns:a16="http://schemas.microsoft.com/office/drawing/2014/main" id="{4D0BB6D8-D314-4060-A7C4-D8A3AEB893D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29" name="TextBox 1">
          <a:extLst>
            <a:ext uri="{FF2B5EF4-FFF2-40B4-BE49-F238E27FC236}">
              <a16:creationId xmlns:a16="http://schemas.microsoft.com/office/drawing/2014/main" id="{C4171238-2666-4228-808B-CAB606197B67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30" name="TextBox 1">
          <a:extLst>
            <a:ext uri="{FF2B5EF4-FFF2-40B4-BE49-F238E27FC236}">
              <a16:creationId xmlns:a16="http://schemas.microsoft.com/office/drawing/2014/main" id="{D026A0B0-D943-4610-A5C2-E5C3BC3D367B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52</xdr:row>
      <xdr:rowOff>0</xdr:rowOff>
    </xdr:from>
    <xdr:ext cx="184731" cy="274009"/>
    <xdr:sp macro="" textlink="">
      <xdr:nvSpPr>
        <xdr:cNvPr id="1031" name="TextBox 1">
          <a:extLst>
            <a:ext uri="{FF2B5EF4-FFF2-40B4-BE49-F238E27FC236}">
              <a16:creationId xmlns:a16="http://schemas.microsoft.com/office/drawing/2014/main" id="{1A9B7FB5-BC86-409D-B4C8-06DC19A52FB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2" name="TextBox 1">
          <a:extLst>
            <a:ext uri="{FF2B5EF4-FFF2-40B4-BE49-F238E27FC236}">
              <a16:creationId xmlns:a16="http://schemas.microsoft.com/office/drawing/2014/main" id="{4A758A81-BCF8-44F4-98EF-3B29415B54A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3" name="TextBox 1">
          <a:extLst>
            <a:ext uri="{FF2B5EF4-FFF2-40B4-BE49-F238E27FC236}">
              <a16:creationId xmlns:a16="http://schemas.microsoft.com/office/drawing/2014/main" id="{28E0F6EA-1900-4FA7-BA15-716C7631DD3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4" name="TextBox 1">
          <a:extLst>
            <a:ext uri="{FF2B5EF4-FFF2-40B4-BE49-F238E27FC236}">
              <a16:creationId xmlns:a16="http://schemas.microsoft.com/office/drawing/2014/main" id="{5FC0D048-5048-4090-8E3C-D66B1C9CFDB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5" name="TextBox 1">
          <a:extLst>
            <a:ext uri="{FF2B5EF4-FFF2-40B4-BE49-F238E27FC236}">
              <a16:creationId xmlns:a16="http://schemas.microsoft.com/office/drawing/2014/main" id="{1DE4FB1E-601A-4604-B7D2-3E03FDDFCCC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6" name="TextBox 1">
          <a:extLst>
            <a:ext uri="{FF2B5EF4-FFF2-40B4-BE49-F238E27FC236}">
              <a16:creationId xmlns:a16="http://schemas.microsoft.com/office/drawing/2014/main" id="{C9A44E60-0009-49C9-BA2C-2983A71E887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7" name="TextBox 1">
          <a:extLst>
            <a:ext uri="{FF2B5EF4-FFF2-40B4-BE49-F238E27FC236}">
              <a16:creationId xmlns:a16="http://schemas.microsoft.com/office/drawing/2014/main" id="{B68CA241-8ACF-4C84-983E-C4E45A3D54B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8" name="TextBox 1">
          <a:extLst>
            <a:ext uri="{FF2B5EF4-FFF2-40B4-BE49-F238E27FC236}">
              <a16:creationId xmlns:a16="http://schemas.microsoft.com/office/drawing/2014/main" id="{907EB35E-1F6A-4944-968E-0A9ED0A31FA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39" name="TextBox 1">
          <a:extLst>
            <a:ext uri="{FF2B5EF4-FFF2-40B4-BE49-F238E27FC236}">
              <a16:creationId xmlns:a16="http://schemas.microsoft.com/office/drawing/2014/main" id="{D27B58B1-2655-47E0-B757-3F37866DFF8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0" name="TextBox 1">
          <a:extLst>
            <a:ext uri="{FF2B5EF4-FFF2-40B4-BE49-F238E27FC236}">
              <a16:creationId xmlns:a16="http://schemas.microsoft.com/office/drawing/2014/main" id="{2EB22419-4A51-4F56-A63D-2AFA6243B2D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1" name="TextBox 1">
          <a:extLst>
            <a:ext uri="{FF2B5EF4-FFF2-40B4-BE49-F238E27FC236}">
              <a16:creationId xmlns:a16="http://schemas.microsoft.com/office/drawing/2014/main" id="{DC510B19-EF72-4886-8B4F-44A66E6A8B9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2" name="TextBox 1">
          <a:extLst>
            <a:ext uri="{FF2B5EF4-FFF2-40B4-BE49-F238E27FC236}">
              <a16:creationId xmlns:a16="http://schemas.microsoft.com/office/drawing/2014/main" id="{6EB86BED-3EC5-49F2-9AD5-D201496087F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3" name="TextBox 1">
          <a:extLst>
            <a:ext uri="{FF2B5EF4-FFF2-40B4-BE49-F238E27FC236}">
              <a16:creationId xmlns:a16="http://schemas.microsoft.com/office/drawing/2014/main" id="{F812D92B-EE9D-46E9-A832-DC56A49B8D8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4" name="TextBox 1">
          <a:extLst>
            <a:ext uri="{FF2B5EF4-FFF2-40B4-BE49-F238E27FC236}">
              <a16:creationId xmlns:a16="http://schemas.microsoft.com/office/drawing/2014/main" id="{DDF56C8B-1223-474F-B98A-FD522BAEF45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5" name="TextBox 1">
          <a:extLst>
            <a:ext uri="{FF2B5EF4-FFF2-40B4-BE49-F238E27FC236}">
              <a16:creationId xmlns:a16="http://schemas.microsoft.com/office/drawing/2014/main" id="{CCEC87DB-A3E3-41E7-9D2E-8A4CC75449A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6" name="TextBox 1">
          <a:extLst>
            <a:ext uri="{FF2B5EF4-FFF2-40B4-BE49-F238E27FC236}">
              <a16:creationId xmlns:a16="http://schemas.microsoft.com/office/drawing/2014/main" id="{8DAAE719-74E0-42B1-B9D1-ECFE7FA6EE6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7" name="TextBox 1">
          <a:extLst>
            <a:ext uri="{FF2B5EF4-FFF2-40B4-BE49-F238E27FC236}">
              <a16:creationId xmlns:a16="http://schemas.microsoft.com/office/drawing/2014/main" id="{83A27D61-99E5-451C-8A69-BAD095674BC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8" name="TextBox 1">
          <a:extLst>
            <a:ext uri="{FF2B5EF4-FFF2-40B4-BE49-F238E27FC236}">
              <a16:creationId xmlns:a16="http://schemas.microsoft.com/office/drawing/2014/main" id="{D6887164-89BC-4B5D-AF13-D6F79C23C13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49" name="TextBox 1">
          <a:extLst>
            <a:ext uri="{FF2B5EF4-FFF2-40B4-BE49-F238E27FC236}">
              <a16:creationId xmlns:a16="http://schemas.microsoft.com/office/drawing/2014/main" id="{8E3314BA-A8E7-4058-9671-A864C35F986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0" name="TextBox 1">
          <a:extLst>
            <a:ext uri="{FF2B5EF4-FFF2-40B4-BE49-F238E27FC236}">
              <a16:creationId xmlns:a16="http://schemas.microsoft.com/office/drawing/2014/main" id="{08F296C4-2C6E-4F71-A38A-F4F6C7CBDA4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1" name="TextBox 1">
          <a:extLst>
            <a:ext uri="{FF2B5EF4-FFF2-40B4-BE49-F238E27FC236}">
              <a16:creationId xmlns:a16="http://schemas.microsoft.com/office/drawing/2014/main" id="{84DEFA34-1563-4B30-9C7A-6B1233B05DF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2" name="TextBox 1">
          <a:extLst>
            <a:ext uri="{FF2B5EF4-FFF2-40B4-BE49-F238E27FC236}">
              <a16:creationId xmlns:a16="http://schemas.microsoft.com/office/drawing/2014/main" id="{638CA6FF-AE0B-4F48-A79E-DD8E1126550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3" name="TextBox 1">
          <a:extLst>
            <a:ext uri="{FF2B5EF4-FFF2-40B4-BE49-F238E27FC236}">
              <a16:creationId xmlns:a16="http://schemas.microsoft.com/office/drawing/2014/main" id="{F487F5BA-8AF5-45C3-9E70-A9932A92F47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4" name="TextBox 1">
          <a:extLst>
            <a:ext uri="{FF2B5EF4-FFF2-40B4-BE49-F238E27FC236}">
              <a16:creationId xmlns:a16="http://schemas.microsoft.com/office/drawing/2014/main" id="{ACB5B4D2-EBDE-4C46-8DF5-DC9092EBB7F6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5" name="TextBox 1">
          <a:extLst>
            <a:ext uri="{FF2B5EF4-FFF2-40B4-BE49-F238E27FC236}">
              <a16:creationId xmlns:a16="http://schemas.microsoft.com/office/drawing/2014/main" id="{4E45E243-58BC-4BB4-B0F6-F4FF43126AC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6" name="TextBox 1">
          <a:extLst>
            <a:ext uri="{FF2B5EF4-FFF2-40B4-BE49-F238E27FC236}">
              <a16:creationId xmlns:a16="http://schemas.microsoft.com/office/drawing/2014/main" id="{0815C8D0-C107-4FCE-89E6-481FF69E960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7" name="TextBox 1">
          <a:extLst>
            <a:ext uri="{FF2B5EF4-FFF2-40B4-BE49-F238E27FC236}">
              <a16:creationId xmlns:a16="http://schemas.microsoft.com/office/drawing/2014/main" id="{0396797B-CA5E-488B-9EC5-0950959FCFB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8" name="TextBox 1">
          <a:extLst>
            <a:ext uri="{FF2B5EF4-FFF2-40B4-BE49-F238E27FC236}">
              <a16:creationId xmlns:a16="http://schemas.microsoft.com/office/drawing/2014/main" id="{B00E6763-6750-48F9-89E6-5A352050B9A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59" name="TextBox 1">
          <a:extLst>
            <a:ext uri="{FF2B5EF4-FFF2-40B4-BE49-F238E27FC236}">
              <a16:creationId xmlns:a16="http://schemas.microsoft.com/office/drawing/2014/main" id="{0B88EA8B-7C6D-4C43-B8DD-9D359E7447A0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60" name="TextBox 1">
          <a:extLst>
            <a:ext uri="{FF2B5EF4-FFF2-40B4-BE49-F238E27FC236}">
              <a16:creationId xmlns:a16="http://schemas.microsoft.com/office/drawing/2014/main" id="{4C603D41-FC7E-41D7-ADD0-6DFBC5D482F8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61" name="TextBox 1">
          <a:extLst>
            <a:ext uri="{FF2B5EF4-FFF2-40B4-BE49-F238E27FC236}">
              <a16:creationId xmlns:a16="http://schemas.microsoft.com/office/drawing/2014/main" id="{514F2341-81BC-424A-B3E7-EA554B337CA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62" name="TextBox 1">
          <a:extLst>
            <a:ext uri="{FF2B5EF4-FFF2-40B4-BE49-F238E27FC236}">
              <a16:creationId xmlns:a16="http://schemas.microsoft.com/office/drawing/2014/main" id="{F2AAB819-9936-4B96-946E-2EC4424FB88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53</xdr:row>
      <xdr:rowOff>0</xdr:rowOff>
    </xdr:from>
    <xdr:ext cx="184731" cy="274009"/>
    <xdr:sp macro="" textlink="">
      <xdr:nvSpPr>
        <xdr:cNvPr id="1063" name="TextBox 1">
          <a:extLst>
            <a:ext uri="{FF2B5EF4-FFF2-40B4-BE49-F238E27FC236}">
              <a16:creationId xmlns:a16="http://schemas.microsoft.com/office/drawing/2014/main" id="{1D53BE84-E8F1-45EE-AA87-0BC1DA16A20D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4" name="TextBox 1">
          <a:extLst>
            <a:ext uri="{FF2B5EF4-FFF2-40B4-BE49-F238E27FC236}">
              <a16:creationId xmlns:a16="http://schemas.microsoft.com/office/drawing/2014/main" id="{1A554E4B-CECD-44D3-A3E8-914ADFB8B3E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5" name="TextBox 1">
          <a:extLst>
            <a:ext uri="{FF2B5EF4-FFF2-40B4-BE49-F238E27FC236}">
              <a16:creationId xmlns:a16="http://schemas.microsoft.com/office/drawing/2014/main" id="{9E101A95-C36D-41A6-8918-E35A1623E81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6" name="TextBox 1">
          <a:extLst>
            <a:ext uri="{FF2B5EF4-FFF2-40B4-BE49-F238E27FC236}">
              <a16:creationId xmlns:a16="http://schemas.microsoft.com/office/drawing/2014/main" id="{D5D4A74D-B0D4-4FA8-80B0-31824409610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7" name="TextBox 1">
          <a:extLst>
            <a:ext uri="{FF2B5EF4-FFF2-40B4-BE49-F238E27FC236}">
              <a16:creationId xmlns:a16="http://schemas.microsoft.com/office/drawing/2014/main" id="{B6B2518C-DB48-453E-92B5-AE5015D78BC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8" name="TextBox 1">
          <a:extLst>
            <a:ext uri="{FF2B5EF4-FFF2-40B4-BE49-F238E27FC236}">
              <a16:creationId xmlns:a16="http://schemas.microsoft.com/office/drawing/2014/main" id="{B7C077BC-520E-418D-8A59-2B08756F7F4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69" name="TextBox 1">
          <a:extLst>
            <a:ext uri="{FF2B5EF4-FFF2-40B4-BE49-F238E27FC236}">
              <a16:creationId xmlns:a16="http://schemas.microsoft.com/office/drawing/2014/main" id="{39B28213-8246-4418-A17D-E4231013D18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0" name="TextBox 1">
          <a:extLst>
            <a:ext uri="{FF2B5EF4-FFF2-40B4-BE49-F238E27FC236}">
              <a16:creationId xmlns:a16="http://schemas.microsoft.com/office/drawing/2014/main" id="{EED8251D-5B1D-482B-B2F0-0BC0F97B6C7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1" name="TextBox 1">
          <a:extLst>
            <a:ext uri="{FF2B5EF4-FFF2-40B4-BE49-F238E27FC236}">
              <a16:creationId xmlns:a16="http://schemas.microsoft.com/office/drawing/2014/main" id="{56A27D8C-C945-4230-BFC0-2359EF0D871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2" name="TextBox 1">
          <a:extLst>
            <a:ext uri="{FF2B5EF4-FFF2-40B4-BE49-F238E27FC236}">
              <a16:creationId xmlns:a16="http://schemas.microsoft.com/office/drawing/2014/main" id="{110D1107-69A3-4F2E-8AEE-EAFC997282F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3" name="TextBox 1">
          <a:extLst>
            <a:ext uri="{FF2B5EF4-FFF2-40B4-BE49-F238E27FC236}">
              <a16:creationId xmlns:a16="http://schemas.microsoft.com/office/drawing/2014/main" id="{C4D50A52-A3AC-4AF7-A276-55B433AC1E5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4" name="TextBox 1">
          <a:extLst>
            <a:ext uri="{FF2B5EF4-FFF2-40B4-BE49-F238E27FC236}">
              <a16:creationId xmlns:a16="http://schemas.microsoft.com/office/drawing/2014/main" id="{1614A00C-99AD-43B0-BA7D-5956BE3CCBA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5" name="TextBox 1">
          <a:extLst>
            <a:ext uri="{FF2B5EF4-FFF2-40B4-BE49-F238E27FC236}">
              <a16:creationId xmlns:a16="http://schemas.microsoft.com/office/drawing/2014/main" id="{1E610F60-6538-4B1F-BAFE-4B546C061C2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6" name="TextBox 1">
          <a:extLst>
            <a:ext uri="{FF2B5EF4-FFF2-40B4-BE49-F238E27FC236}">
              <a16:creationId xmlns:a16="http://schemas.microsoft.com/office/drawing/2014/main" id="{60334A85-B4BF-4673-B309-EE67D0A7319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7" name="TextBox 1">
          <a:extLst>
            <a:ext uri="{FF2B5EF4-FFF2-40B4-BE49-F238E27FC236}">
              <a16:creationId xmlns:a16="http://schemas.microsoft.com/office/drawing/2014/main" id="{18DE525B-BF29-41A0-9760-A799F6AE8A1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8" name="TextBox 1">
          <a:extLst>
            <a:ext uri="{FF2B5EF4-FFF2-40B4-BE49-F238E27FC236}">
              <a16:creationId xmlns:a16="http://schemas.microsoft.com/office/drawing/2014/main" id="{C9E20AD8-6ED0-4139-BBC0-E6F532442C3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79" name="TextBox 1">
          <a:extLst>
            <a:ext uri="{FF2B5EF4-FFF2-40B4-BE49-F238E27FC236}">
              <a16:creationId xmlns:a16="http://schemas.microsoft.com/office/drawing/2014/main" id="{CDAA2BC4-8D58-4707-9966-FE706C68849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0" name="TextBox 1">
          <a:extLst>
            <a:ext uri="{FF2B5EF4-FFF2-40B4-BE49-F238E27FC236}">
              <a16:creationId xmlns:a16="http://schemas.microsoft.com/office/drawing/2014/main" id="{1D548029-F840-4DE9-AEE7-ADF135AD927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1" name="TextBox 1">
          <a:extLst>
            <a:ext uri="{FF2B5EF4-FFF2-40B4-BE49-F238E27FC236}">
              <a16:creationId xmlns:a16="http://schemas.microsoft.com/office/drawing/2014/main" id="{6A7A0F2D-DCA4-432C-B8B3-CE8D4256E14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2" name="TextBox 1">
          <a:extLst>
            <a:ext uri="{FF2B5EF4-FFF2-40B4-BE49-F238E27FC236}">
              <a16:creationId xmlns:a16="http://schemas.microsoft.com/office/drawing/2014/main" id="{3127C203-ECDC-4AB9-920F-4B088B75D2D8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3" name="TextBox 1">
          <a:extLst>
            <a:ext uri="{FF2B5EF4-FFF2-40B4-BE49-F238E27FC236}">
              <a16:creationId xmlns:a16="http://schemas.microsoft.com/office/drawing/2014/main" id="{503A1CB4-32C3-40BA-8A6B-FBBD25D8661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4" name="TextBox 1">
          <a:extLst>
            <a:ext uri="{FF2B5EF4-FFF2-40B4-BE49-F238E27FC236}">
              <a16:creationId xmlns:a16="http://schemas.microsoft.com/office/drawing/2014/main" id="{4C64ACD7-BD34-40A4-B1D2-B80487DD2B2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5" name="TextBox 1">
          <a:extLst>
            <a:ext uri="{FF2B5EF4-FFF2-40B4-BE49-F238E27FC236}">
              <a16:creationId xmlns:a16="http://schemas.microsoft.com/office/drawing/2014/main" id="{2B5C50DD-26C0-4144-8582-93DB967110B1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6" name="TextBox 1">
          <a:extLst>
            <a:ext uri="{FF2B5EF4-FFF2-40B4-BE49-F238E27FC236}">
              <a16:creationId xmlns:a16="http://schemas.microsoft.com/office/drawing/2014/main" id="{6676AA98-B787-4E9F-B5C1-2E0CE08ED7B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7" name="TextBox 1">
          <a:extLst>
            <a:ext uri="{FF2B5EF4-FFF2-40B4-BE49-F238E27FC236}">
              <a16:creationId xmlns:a16="http://schemas.microsoft.com/office/drawing/2014/main" id="{5DB8AFD3-7C4B-44E8-9B37-D06F9CCCA395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8" name="TextBox 1">
          <a:extLst>
            <a:ext uri="{FF2B5EF4-FFF2-40B4-BE49-F238E27FC236}">
              <a16:creationId xmlns:a16="http://schemas.microsoft.com/office/drawing/2014/main" id="{4E965CE2-45E4-45BB-97D4-92AEC02D730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89" name="TextBox 1">
          <a:extLst>
            <a:ext uri="{FF2B5EF4-FFF2-40B4-BE49-F238E27FC236}">
              <a16:creationId xmlns:a16="http://schemas.microsoft.com/office/drawing/2014/main" id="{8EEA6EB9-5336-499B-B518-63AF5AA9DE2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0" name="TextBox 1">
          <a:extLst>
            <a:ext uri="{FF2B5EF4-FFF2-40B4-BE49-F238E27FC236}">
              <a16:creationId xmlns:a16="http://schemas.microsoft.com/office/drawing/2014/main" id="{D94DFBCA-D98F-4D6B-9F74-87BD6EA4AC2C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1" name="TextBox 1">
          <a:extLst>
            <a:ext uri="{FF2B5EF4-FFF2-40B4-BE49-F238E27FC236}">
              <a16:creationId xmlns:a16="http://schemas.microsoft.com/office/drawing/2014/main" id="{78E3B799-A9A2-423F-B023-2792F116D613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2" name="TextBox 1">
          <a:extLst>
            <a:ext uri="{FF2B5EF4-FFF2-40B4-BE49-F238E27FC236}">
              <a16:creationId xmlns:a16="http://schemas.microsoft.com/office/drawing/2014/main" id="{955E2B66-2582-40E7-9C8F-D2E7DC88DAF9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3" name="TextBox 1">
          <a:extLst>
            <a:ext uri="{FF2B5EF4-FFF2-40B4-BE49-F238E27FC236}">
              <a16:creationId xmlns:a16="http://schemas.microsoft.com/office/drawing/2014/main" id="{1517FAAC-B630-4348-BD79-F153EFC875BF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4" name="TextBox 1">
          <a:extLst>
            <a:ext uri="{FF2B5EF4-FFF2-40B4-BE49-F238E27FC236}">
              <a16:creationId xmlns:a16="http://schemas.microsoft.com/office/drawing/2014/main" id="{10E8788D-2505-4214-96C9-8795FB5F671E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54</xdr:row>
      <xdr:rowOff>0</xdr:rowOff>
    </xdr:from>
    <xdr:ext cx="184731" cy="274009"/>
    <xdr:sp macro="" textlink="">
      <xdr:nvSpPr>
        <xdr:cNvPr id="1095" name="TextBox 1">
          <a:extLst>
            <a:ext uri="{FF2B5EF4-FFF2-40B4-BE49-F238E27FC236}">
              <a16:creationId xmlns:a16="http://schemas.microsoft.com/office/drawing/2014/main" id="{61880C7A-6713-4557-82B1-1C3EAA25C8F2}"/>
            </a:ext>
          </a:extLst>
        </xdr:cNvPr>
        <xdr:cNvSpPr txBox="1"/>
      </xdr:nvSpPr>
      <xdr:spPr>
        <a:xfrm>
          <a:off x="170997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096" name="TextBox 1">
          <a:extLst>
            <a:ext uri="{FF2B5EF4-FFF2-40B4-BE49-F238E27FC236}">
              <a16:creationId xmlns:a16="http://schemas.microsoft.com/office/drawing/2014/main" id="{47971C8A-CA59-42CC-A13D-90DECAC73FE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097" name="TextBox 1">
          <a:extLst>
            <a:ext uri="{FF2B5EF4-FFF2-40B4-BE49-F238E27FC236}">
              <a16:creationId xmlns:a16="http://schemas.microsoft.com/office/drawing/2014/main" id="{AF9A8281-4C83-44E2-9345-482603EBAE1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098" name="TextBox 1">
          <a:extLst>
            <a:ext uri="{FF2B5EF4-FFF2-40B4-BE49-F238E27FC236}">
              <a16:creationId xmlns:a16="http://schemas.microsoft.com/office/drawing/2014/main" id="{A6C4E94F-BA72-4551-A392-E0D0FE9CBDF0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099" name="TextBox 1">
          <a:extLst>
            <a:ext uri="{FF2B5EF4-FFF2-40B4-BE49-F238E27FC236}">
              <a16:creationId xmlns:a16="http://schemas.microsoft.com/office/drawing/2014/main" id="{9CE6A6F5-AF88-43E7-BBAF-CD235DA2AE2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0" name="TextBox 1">
          <a:extLst>
            <a:ext uri="{FF2B5EF4-FFF2-40B4-BE49-F238E27FC236}">
              <a16:creationId xmlns:a16="http://schemas.microsoft.com/office/drawing/2014/main" id="{9DACFFD4-88E1-49D4-A460-01D3996F949B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1" name="TextBox 1">
          <a:extLst>
            <a:ext uri="{FF2B5EF4-FFF2-40B4-BE49-F238E27FC236}">
              <a16:creationId xmlns:a16="http://schemas.microsoft.com/office/drawing/2014/main" id="{DEBF5D8A-8640-4255-AC8F-4FD0CB2924A2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2" name="TextBox 1">
          <a:extLst>
            <a:ext uri="{FF2B5EF4-FFF2-40B4-BE49-F238E27FC236}">
              <a16:creationId xmlns:a16="http://schemas.microsoft.com/office/drawing/2014/main" id="{040BF05C-8E0B-44A2-AE40-6CDE11AF182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3" name="TextBox 1">
          <a:extLst>
            <a:ext uri="{FF2B5EF4-FFF2-40B4-BE49-F238E27FC236}">
              <a16:creationId xmlns:a16="http://schemas.microsoft.com/office/drawing/2014/main" id="{C7355F4F-8B8A-49CF-9933-BC8A580C006C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4" name="TextBox 1">
          <a:extLst>
            <a:ext uri="{FF2B5EF4-FFF2-40B4-BE49-F238E27FC236}">
              <a16:creationId xmlns:a16="http://schemas.microsoft.com/office/drawing/2014/main" id="{8896AFDA-EFD0-4BBA-975B-F61776D19CF6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5" name="TextBox 1">
          <a:extLst>
            <a:ext uri="{FF2B5EF4-FFF2-40B4-BE49-F238E27FC236}">
              <a16:creationId xmlns:a16="http://schemas.microsoft.com/office/drawing/2014/main" id="{7EE53AA6-8E1F-4ACE-8AC9-ABECBC90AA6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6" name="TextBox 1">
          <a:extLst>
            <a:ext uri="{FF2B5EF4-FFF2-40B4-BE49-F238E27FC236}">
              <a16:creationId xmlns:a16="http://schemas.microsoft.com/office/drawing/2014/main" id="{A4155AC8-0921-458F-89E2-D5564F4085D4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7" name="TextBox 1">
          <a:extLst>
            <a:ext uri="{FF2B5EF4-FFF2-40B4-BE49-F238E27FC236}">
              <a16:creationId xmlns:a16="http://schemas.microsoft.com/office/drawing/2014/main" id="{0CF1D007-ADBA-4E1C-BD12-F00C4CBF6F4A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8" name="TextBox 1">
          <a:extLst>
            <a:ext uri="{FF2B5EF4-FFF2-40B4-BE49-F238E27FC236}">
              <a16:creationId xmlns:a16="http://schemas.microsoft.com/office/drawing/2014/main" id="{87C5F392-96CF-4D07-B580-39235FB142DF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09" name="TextBox 1">
          <a:extLst>
            <a:ext uri="{FF2B5EF4-FFF2-40B4-BE49-F238E27FC236}">
              <a16:creationId xmlns:a16="http://schemas.microsoft.com/office/drawing/2014/main" id="{25911F09-0D96-4A9E-9556-D14E6B25D8B7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0" name="TextBox 1">
          <a:extLst>
            <a:ext uri="{FF2B5EF4-FFF2-40B4-BE49-F238E27FC236}">
              <a16:creationId xmlns:a16="http://schemas.microsoft.com/office/drawing/2014/main" id="{A5BC14F7-A19F-4890-B479-3A38A295A4F1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1" name="TextBox 1">
          <a:extLst>
            <a:ext uri="{FF2B5EF4-FFF2-40B4-BE49-F238E27FC236}">
              <a16:creationId xmlns:a16="http://schemas.microsoft.com/office/drawing/2014/main" id="{089EF409-C65C-44DF-B563-18EFF36C6FAE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2" name="TextBox 1">
          <a:extLst>
            <a:ext uri="{FF2B5EF4-FFF2-40B4-BE49-F238E27FC236}">
              <a16:creationId xmlns:a16="http://schemas.microsoft.com/office/drawing/2014/main" id="{41CA6477-21AD-4359-A8CA-DE781554120D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3" name="TextBox 1">
          <a:extLst>
            <a:ext uri="{FF2B5EF4-FFF2-40B4-BE49-F238E27FC236}">
              <a16:creationId xmlns:a16="http://schemas.microsoft.com/office/drawing/2014/main" id="{066F154A-C8AE-4EE8-9815-7530EF5A1759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4" name="TextBox 1">
          <a:extLst>
            <a:ext uri="{FF2B5EF4-FFF2-40B4-BE49-F238E27FC236}">
              <a16:creationId xmlns:a16="http://schemas.microsoft.com/office/drawing/2014/main" id="{957E20D4-8BD4-44C2-9D24-C66399468815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55</xdr:row>
      <xdr:rowOff>0</xdr:rowOff>
    </xdr:from>
    <xdr:ext cx="184731" cy="274009"/>
    <xdr:sp macro="" textlink="">
      <xdr:nvSpPr>
        <xdr:cNvPr id="1115" name="TextBox 1">
          <a:extLst>
            <a:ext uri="{FF2B5EF4-FFF2-40B4-BE49-F238E27FC236}">
              <a16:creationId xmlns:a16="http://schemas.microsoft.com/office/drawing/2014/main" id="{6B607DE1-EE46-468C-B4E4-D417028B2303}"/>
            </a:ext>
          </a:extLst>
        </xdr:cNvPr>
        <xdr:cNvSpPr txBox="1"/>
      </xdr:nvSpPr>
      <xdr:spPr>
        <a:xfrm>
          <a:off x="170997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16" name="TextBox 1">
          <a:extLst>
            <a:ext uri="{FF2B5EF4-FFF2-40B4-BE49-F238E27FC236}">
              <a16:creationId xmlns:a16="http://schemas.microsoft.com/office/drawing/2014/main" id="{9F4AB465-5D21-492C-90A9-58C723C52B9D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17" name="TextBox 1">
          <a:extLst>
            <a:ext uri="{FF2B5EF4-FFF2-40B4-BE49-F238E27FC236}">
              <a16:creationId xmlns:a16="http://schemas.microsoft.com/office/drawing/2014/main" id="{18240486-4D98-4499-A50D-67828EE3F9A8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18" name="TextBox 1">
          <a:extLst>
            <a:ext uri="{FF2B5EF4-FFF2-40B4-BE49-F238E27FC236}">
              <a16:creationId xmlns:a16="http://schemas.microsoft.com/office/drawing/2014/main" id="{1A55F640-7D3F-4125-80CA-FE4E12501E89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19" name="TextBox 1">
          <a:extLst>
            <a:ext uri="{FF2B5EF4-FFF2-40B4-BE49-F238E27FC236}">
              <a16:creationId xmlns:a16="http://schemas.microsoft.com/office/drawing/2014/main" id="{E7DA2284-D217-4F37-BA6E-10DDEED65559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0" name="TextBox 1">
          <a:extLst>
            <a:ext uri="{FF2B5EF4-FFF2-40B4-BE49-F238E27FC236}">
              <a16:creationId xmlns:a16="http://schemas.microsoft.com/office/drawing/2014/main" id="{3B5FE57B-C80A-4119-824C-74A8CAF41A61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1" name="TextBox 1">
          <a:extLst>
            <a:ext uri="{FF2B5EF4-FFF2-40B4-BE49-F238E27FC236}">
              <a16:creationId xmlns:a16="http://schemas.microsoft.com/office/drawing/2014/main" id="{266FBC4C-E882-4AF0-A335-49DBBD92B56B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2" name="TextBox 1">
          <a:extLst>
            <a:ext uri="{FF2B5EF4-FFF2-40B4-BE49-F238E27FC236}">
              <a16:creationId xmlns:a16="http://schemas.microsoft.com/office/drawing/2014/main" id="{BF62B66C-D648-490F-8B17-D9E2476A8266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3" name="TextBox 1">
          <a:extLst>
            <a:ext uri="{FF2B5EF4-FFF2-40B4-BE49-F238E27FC236}">
              <a16:creationId xmlns:a16="http://schemas.microsoft.com/office/drawing/2014/main" id="{A32A3F79-BC7F-4265-B874-04C33447C28F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4" name="TextBox 1">
          <a:extLst>
            <a:ext uri="{FF2B5EF4-FFF2-40B4-BE49-F238E27FC236}">
              <a16:creationId xmlns:a16="http://schemas.microsoft.com/office/drawing/2014/main" id="{C8849E1B-56EC-4235-B122-B82122DE45AE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5" name="TextBox 1">
          <a:extLst>
            <a:ext uri="{FF2B5EF4-FFF2-40B4-BE49-F238E27FC236}">
              <a16:creationId xmlns:a16="http://schemas.microsoft.com/office/drawing/2014/main" id="{C3D2A471-C538-47DA-8C1B-4A780FB612E8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6" name="TextBox 1">
          <a:extLst>
            <a:ext uri="{FF2B5EF4-FFF2-40B4-BE49-F238E27FC236}">
              <a16:creationId xmlns:a16="http://schemas.microsoft.com/office/drawing/2014/main" id="{BE165BA4-6A84-4069-8878-37B59CBDFD2A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7" name="TextBox 1">
          <a:extLst>
            <a:ext uri="{FF2B5EF4-FFF2-40B4-BE49-F238E27FC236}">
              <a16:creationId xmlns:a16="http://schemas.microsoft.com/office/drawing/2014/main" id="{368E199A-1606-46C9-9DFA-F761E19A0FFA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8" name="TextBox 1">
          <a:extLst>
            <a:ext uri="{FF2B5EF4-FFF2-40B4-BE49-F238E27FC236}">
              <a16:creationId xmlns:a16="http://schemas.microsoft.com/office/drawing/2014/main" id="{0309BB12-894A-46BB-A96B-15C3641F1E0B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29" name="TextBox 1">
          <a:extLst>
            <a:ext uri="{FF2B5EF4-FFF2-40B4-BE49-F238E27FC236}">
              <a16:creationId xmlns:a16="http://schemas.microsoft.com/office/drawing/2014/main" id="{318DF493-B641-4000-BF62-3A0990CADD16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0" name="TextBox 1">
          <a:extLst>
            <a:ext uri="{FF2B5EF4-FFF2-40B4-BE49-F238E27FC236}">
              <a16:creationId xmlns:a16="http://schemas.microsoft.com/office/drawing/2014/main" id="{FFF3E6DD-E9B8-4DA6-A490-8F7078CE2A1E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1" name="TextBox 1">
          <a:extLst>
            <a:ext uri="{FF2B5EF4-FFF2-40B4-BE49-F238E27FC236}">
              <a16:creationId xmlns:a16="http://schemas.microsoft.com/office/drawing/2014/main" id="{A26F615B-4D62-4C00-8A5B-A3C959D1A3C0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2" name="TextBox 1">
          <a:extLst>
            <a:ext uri="{FF2B5EF4-FFF2-40B4-BE49-F238E27FC236}">
              <a16:creationId xmlns:a16="http://schemas.microsoft.com/office/drawing/2014/main" id="{CCB4650E-3A1D-49D9-97B7-0B55503AA3C1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3" name="TextBox 1">
          <a:extLst>
            <a:ext uri="{FF2B5EF4-FFF2-40B4-BE49-F238E27FC236}">
              <a16:creationId xmlns:a16="http://schemas.microsoft.com/office/drawing/2014/main" id="{2D49AB7E-8E2D-45E7-BCD4-3640ECAE2673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4" name="TextBox 1">
          <a:extLst>
            <a:ext uri="{FF2B5EF4-FFF2-40B4-BE49-F238E27FC236}">
              <a16:creationId xmlns:a16="http://schemas.microsoft.com/office/drawing/2014/main" id="{9F7C803E-B824-4DBF-B0F8-C9570CE8F91A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5" name="TextBox 1">
          <a:extLst>
            <a:ext uri="{FF2B5EF4-FFF2-40B4-BE49-F238E27FC236}">
              <a16:creationId xmlns:a16="http://schemas.microsoft.com/office/drawing/2014/main" id="{38791E72-1C98-4283-8A0A-BEF099E9C221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6" name="TextBox 1">
          <a:extLst>
            <a:ext uri="{FF2B5EF4-FFF2-40B4-BE49-F238E27FC236}">
              <a16:creationId xmlns:a16="http://schemas.microsoft.com/office/drawing/2014/main" id="{17CF3B75-7B9F-4116-807A-547407F20154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7" name="TextBox 1">
          <a:extLst>
            <a:ext uri="{FF2B5EF4-FFF2-40B4-BE49-F238E27FC236}">
              <a16:creationId xmlns:a16="http://schemas.microsoft.com/office/drawing/2014/main" id="{67D87B58-E28D-4AC7-B9CA-31EB9EC8E301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8" name="TextBox 1">
          <a:extLst>
            <a:ext uri="{FF2B5EF4-FFF2-40B4-BE49-F238E27FC236}">
              <a16:creationId xmlns:a16="http://schemas.microsoft.com/office/drawing/2014/main" id="{D437A3A1-E23E-4562-AA9F-8810E615F626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39" name="TextBox 1">
          <a:extLst>
            <a:ext uri="{FF2B5EF4-FFF2-40B4-BE49-F238E27FC236}">
              <a16:creationId xmlns:a16="http://schemas.microsoft.com/office/drawing/2014/main" id="{F2EC1597-2E85-4C18-9347-6D09839D26BE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0" name="TextBox 1">
          <a:extLst>
            <a:ext uri="{FF2B5EF4-FFF2-40B4-BE49-F238E27FC236}">
              <a16:creationId xmlns:a16="http://schemas.microsoft.com/office/drawing/2014/main" id="{65DBE977-D5B9-44BF-BFB7-6298CE479156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1" name="TextBox 1">
          <a:extLst>
            <a:ext uri="{FF2B5EF4-FFF2-40B4-BE49-F238E27FC236}">
              <a16:creationId xmlns:a16="http://schemas.microsoft.com/office/drawing/2014/main" id="{8EC76F45-6CA4-4C75-A9B5-C54FB62028FE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2" name="TextBox 1">
          <a:extLst>
            <a:ext uri="{FF2B5EF4-FFF2-40B4-BE49-F238E27FC236}">
              <a16:creationId xmlns:a16="http://schemas.microsoft.com/office/drawing/2014/main" id="{62366EDA-6DAA-4531-AF83-D418892433EC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3" name="TextBox 1">
          <a:extLst>
            <a:ext uri="{FF2B5EF4-FFF2-40B4-BE49-F238E27FC236}">
              <a16:creationId xmlns:a16="http://schemas.microsoft.com/office/drawing/2014/main" id="{FC9C747D-1D13-4FDD-9FD9-B6DA1DD94858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4" name="TextBox 1">
          <a:extLst>
            <a:ext uri="{FF2B5EF4-FFF2-40B4-BE49-F238E27FC236}">
              <a16:creationId xmlns:a16="http://schemas.microsoft.com/office/drawing/2014/main" id="{35E7F477-071E-4702-BBA8-07DDDF0AEBF8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5" name="TextBox 1">
          <a:extLst>
            <a:ext uri="{FF2B5EF4-FFF2-40B4-BE49-F238E27FC236}">
              <a16:creationId xmlns:a16="http://schemas.microsoft.com/office/drawing/2014/main" id="{FCF35831-57F3-493C-99AA-E943E08A5E99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6" name="TextBox 1">
          <a:extLst>
            <a:ext uri="{FF2B5EF4-FFF2-40B4-BE49-F238E27FC236}">
              <a16:creationId xmlns:a16="http://schemas.microsoft.com/office/drawing/2014/main" id="{8AE47AE1-D84D-4D47-AA62-0BED3ADBAEE5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56</xdr:row>
      <xdr:rowOff>0</xdr:rowOff>
    </xdr:from>
    <xdr:ext cx="184731" cy="274009"/>
    <xdr:sp macro="" textlink="">
      <xdr:nvSpPr>
        <xdr:cNvPr id="1147" name="TextBox 1">
          <a:extLst>
            <a:ext uri="{FF2B5EF4-FFF2-40B4-BE49-F238E27FC236}">
              <a16:creationId xmlns:a16="http://schemas.microsoft.com/office/drawing/2014/main" id="{1D378BAA-A83B-4429-BD8D-9E619A7EDE67}"/>
            </a:ext>
          </a:extLst>
        </xdr:cNvPr>
        <xdr:cNvSpPr txBox="1"/>
      </xdr:nvSpPr>
      <xdr:spPr>
        <a:xfrm>
          <a:off x="17099743" y="6467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48" name="TextBox 1">
          <a:extLst>
            <a:ext uri="{FF2B5EF4-FFF2-40B4-BE49-F238E27FC236}">
              <a16:creationId xmlns:a16="http://schemas.microsoft.com/office/drawing/2014/main" id="{9CD5F29B-5F69-473B-9439-42A40E6FCBEF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49" name="TextBox 1">
          <a:extLst>
            <a:ext uri="{FF2B5EF4-FFF2-40B4-BE49-F238E27FC236}">
              <a16:creationId xmlns:a16="http://schemas.microsoft.com/office/drawing/2014/main" id="{1254CD03-0846-41D3-A48F-563908F60D32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0" name="TextBox 1">
          <a:extLst>
            <a:ext uri="{FF2B5EF4-FFF2-40B4-BE49-F238E27FC236}">
              <a16:creationId xmlns:a16="http://schemas.microsoft.com/office/drawing/2014/main" id="{3B89AAE5-97DE-436E-A482-D455E8BC4462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1" name="TextBox 1">
          <a:extLst>
            <a:ext uri="{FF2B5EF4-FFF2-40B4-BE49-F238E27FC236}">
              <a16:creationId xmlns:a16="http://schemas.microsoft.com/office/drawing/2014/main" id="{34AC8C2F-CE8A-4902-A7EB-556F4021E44B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2" name="TextBox 1">
          <a:extLst>
            <a:ext uri="{FF2B5EF4-FFF2-40B4-BE49-F238E27FC236}">
              <a16:creationId xmlns:a16="http://schemas.microsoft.com/office/drawing/2014/main" id="{69D50EAA-2BC0-493B-9BB5-32F04DAEB29B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3" name="TextBox 1">
          <a:extLst>
            <a:ext uri="{FF2B5EF4-FFF2-40B4-BE49-F238E27FC236}">
              <a16:creationId xmlns:a16="http://schemas.microsoft.com/office/drawing/2014/main" id="{A1431D1F-F64C-431B-A8F3-F4E6CA4307A2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4" name="TextBox 1">
          <a:extLst>
            <a:ext uri="{FF2B5EF4-FFF2-40B4-BE49-F238E27FC236}">
              <a16:creationId xmlns:a16="http://schemas.microsoft.com/office/drawing/2014/main" id="{62935F4A-1BE0-4FF3-A946-8D7419519D47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5" name="TextBox 1">
          <a:extLst>
            <a:ext uri="{FF2B5EF4-FFF2-40B4-BE49-F238E27FC236}">
              <a16:creationId xmlns:a16="http://schemas.microsoft.com/office/drawing/2014/main" id="{BB78C3D0-E023-41CC-815A-DCB9F9AEB89C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6" name="TextBox 1">
          <a:extLst>
            <a:ext uri="{FF2B5EF4-FFF2-40B4-BE49-F238E27FC236}">
              <a16:creationId xmlns:a16="http://schemas.microsoft.com/office/drawing/2014/main" id="{A6EDB62E-9233-4D21-85F5-EF0FBDD27FE2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7" name="TextBox 1">
          <a:extLst>
            <a:ext uri="{FF2B5EF4-FFF2-40B4-BE49-F238E27FC236}">
              <a16:creationId xmlns:a16="http://schemas.microsoft.com/office/drawing/2014/main" id="{27940D5A-A39A-4B7D-A557-B89D31D991B0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8" name="TextBox 1">
          <a:extLst>
            <a:ext uri="{FF2B5EF4-FFF2-40B4-BE49-F238E27FC236}">
              <a16:creationId xmlns:a16="http://schemas.microsoft.com/office/drawing/2014/main" id="{02D4C516-B81A-49BF-970D-351EF897D1A6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59" name="TextBox 1">
          <a:extLst>
            <a:ext uri="{FF2B5EF4-FFF2-40B4-BE49-F238E27FC236}">
              <a16:creationId xmlns:a16="http://schemas.microsoft.com/office/drawing/2014/main" id="{A377B083-3AB1-413A-BA34-03FCA7BB7F4F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0" name="TextBox 1">
          <a:extLst>
            <a:ext uri="{FF2B5EF4-FFF2-40B4-BE49-F238E27FC236}">
              <a16:creationId xmlns:a16="http://schemas.microsoft.com/office/drawing/2014/main" id="{9CA4F47E-7D13-4AA4-9E19-0AE93B5B0EF9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1" name="TextBox 1">
          <a:extLst>
            <a:ext uri="{FF2B5EF4-FFF2-40B4-BE49-F238E27FC236}">
              <a16:creationId xmlns:a16="http://schemas.microsoft.com/office/drawing/2014/main" id="{682500E7-D77B-47B0-AE22-BA6DC1CA8A82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2" name="TextBox 1">
          <a:extLst>
            <a:ext uri="{FF2B5EF4-FFF2-40B4-BE49-F238E27FC236}">
              <a16:creationId xmlns:a16="http://schemas.microsoft.com/office/drawing/2014/main" id="{F2FE5391-5507-41D4-9F20-E37A60BE4D46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3" name="TextBox 1">
          <a:extLst>
            <a:ext uri="{FF2B5EF4-FFF2-40B4-BE49-F238E27FC236}">
              <a16:creationId xmlns:a16="http://schemas.microsoft.com/office/drawing/2014/main" id="{66DBDE94-DC1F-4050-B0EE-18B416DB85A4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4" name="TextBox 1">
          <a:extLst>
            <a:ext uri="{FF2B5EF4-FFF2-40B4-BE49-F238E27FC236}">
              <a16:creationId xmlns:a16="http://schemas.microsoft.com/office/drawing/2014/main" id="{ED8B8B2B-E757-4A7B-AF04-B49F1A3B2B23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5" name="TextBox 1">
          <a:extLst>
            <a:ext uri="{FF2B5EF4-FFF2-40B4-BE49-F238E27FC236}">
              <a16:creationId xmlns:a16="http://schemas.microsoft.com/office/drawing/2014/main" id="{D2EB079D-1EE7-4A92-ADA1-0E02581E9AFF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6" name="TextBox 1">
          <a:extLst>
            <a:ext uri="{FF2B5EF4-FFF2-40B4-BE49-F238E27FC236}">
              <a16:creationId xmlns:a16="http://schemas.microsoft.com/office/drawing/2014/main" id="{38904BF6-8265-4F65-AE8A-310BB45A9029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7" name="TextBox 1">
          <a:extLst>
            <a:ext uri="{FF2B5EF4-FFF2-40B4-BE49-F238E27FC236}">
              <a16:creationId xmlns:a16="http://schemas.microsoft.com/office/drawing/2014/main" id="{5D4F7E0A-516A-421C-83CD-89E7966E1556}"/>
            </a:ext>
          </a:extLst>
        </xdr:cNvPr>
        <xdr:cNvSpPr txBox="1"/>
      </xdr:nvSpPr>
      <xdr:spPr>
        <a:xfrm>
          <a:off x="17099743" y="6619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8" name="TextBox 1">
          <a:extLst>
            <a:ext uri="{FF2B5EF4-FFF2-40B4-BE49-F238E27FC236}">
              <a16:creationId xmlns:a16="http://schemas.microsoft.com/office/drawing/2014/main" id="{A990A89B-A4A7-4080-A618-2CCFDF1D123D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69" name="TextBox 1">
          <a:extLst>
            <a:ext uri="{FF2B5EF4-FFF2-40B4-BE49-F238E27FC236}">
              <a16:creationId xmlns:a16="http://schemas.microsoft.com/office/drawing/2014/main" id="{D77FDA9D-5782-49F3-8E96-BE861F522C0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0" name="TextBox 1">
          <a:extLst>
            <a:ext uri="{FF2B5EF4-FFF2-40B4-BE49-F238E27FC236}">
              <a16:creationId xmlns:a16="http://schemas.microsoft.com/office/drawing/2014/main" id="{14C4DB50-A2CB-4D1D-A66E-4923178C5EA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1" name="TextBox 1">
          <a:extLst>
            <a:ext uri="{FF2B5EF4-FFF2-40B4-BE49-F238E27FC236}">
              <a16:creationId xmlns:a16="http://schemas.microsoft.com/office/drawing/2014/main" id="{5BD8454A-F06F-49C1-B4CE-498950FD1B1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2" name="TextBox 1">
          <a:extLst>
            <a:ext uri="{FF2B5EF4-FFF2-40B4-BE49-F238E27FC236}">
              <a16:creationId xmlns:a16="http://schemas.microsoft.com/office/drawing/2014/main" id="{D5138955-F156-4557-B257-09C9F57DB81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3" name="TextBox 1">
          <a:extLst>
            <a:ext uri="{FF2B5EF4-FFF2-40B4-BE49-F238E27FC236}">
              <a16:creationId xmlns:a16="http://schemas.microsoft.com/office/drawing/2014/main" id="{0162BB95-2D59-41D4-AD59-BEF8FD9E317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4" name="TextBox 1">
          <a:extLst>
            <a:ext uri="{FF2B5EF4-FFF2-40B4-BE49-F238E27FC236}">
              <a16:creationId xmlns:a16="http://schemas.microsoft.com/office/drawing/2014/main" id="{7CDA2DB7-E43F-4083-BE22-D42605A5D12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5" name="TextBox 1">
          <a:extLst>
            <a:ext uri="{FF2B5EF4-FFF2-40B4-BE49-F238E27FC236}">
              <a16:creationId xmlns:a16="http://schemas.microsoft.com/office/drawing/2014/main" id="{A594405A-4DA6-4E1F-BAD2-6535AFCD5B3D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6" name="TextBox 1">
          <a:extLst>
            <a:ext uri="{FF2B5EF4-FFF2-40B4-BE49-F238E27FC236}">
              <a16:creationId xmlns:a16="http://schemas.microsoft.com/office/drawing/2014/main" id="{A98BD107-D3C2-4D89-8305-37EEDD02AAC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7" name="TextBox 1">
          <a:extLst>
            <a:ext uri="{FF2B5EF4-FFF2-40B4-BE49-F238E27FC236}">
              <a16:creationId xmlns:a16="http://schemas.microsoft.com/office/drawing/2014/main" id="{F0575F6F-01E1-4425-948F-726471047105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8" name="TextBox 1">
          <a:extLst>
            <a:ext uri="{FF2B5EF4-FFF2-40B4-BE49-F238E27FC236}">
              <a16:creationId xmlns:a16="http://schemas.microsoft.com/office/drawing/2014/main" id="{56120EAB-3569-48D0-AA3A-DA981012CFC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79" name="TextBox 1">
          <a:extLst>
            <a:ext uri="{FF2B5EF4-FFF2-40B4-BE49-F238E27FC236}">
              <a16:creationId xmlns:a16="http://schemas.microsoft.com/office/drawing/2014/main" id="{7EAA076D-0247-4A7B-A741-7E71EFF12ED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0" name="TextBox 1">
          <a:extLst>
            <a:ext uri="{FF2B5EF4-FFF2-40B4-BE49-F238E27FC236}">
              <a16:creationId xmlns:a16="http://schemas.microsoft.com/office/drawing/2014/main" id="{EDD4F0B9-F1DF-42DD-8FA0-291A46DC53E6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1" name="TextBox 1">
          <a:extLst>
            <a:ext uri="{FF2B5EF4-FFF2-40B4-BE49-F238E27FC236}">
              <a16:creationId xmlns:a16="http://schemas.microsoft.com/office/drawing/2014/main" id="{11081514-F001-48CC-BD8C-6A4DC01D33D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2" name="TextBox 1">
          <a:extLst>
            <a:ext uri="{FF2B5EF4-FFF2-40B4-BE49-F238E27FC236}">
              <a16:creationId xmlns:a16="http://schemas.microsoft.com/office/drawing/2014/main" id="{BEFA7699-6A7F-46DD-B2D2-7C9E4D5E89D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3" name="TextBox 1">
          <a:extLst>
            <a:ext uri="{FF2B5EF4-FFF2-40B4-BE49-F238E27FC236}">
              <a16:creationId xmlns:a16="http://schemas.microsoft.com/office/drawing/2014/main" id="{191D3F8F-903F-461F-9517-DB63E6D2167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4" name="TextBox 1">
          <a:extLst>
            <a:ext uri="{FF2B5EF4-FFF2-40B4-BE49-F238E27FC236}">
              <a16:creationId xmlns:a16="http://schemas.microsoft.com/office/drawing/2014/main" id="{AEC437F7-D3DD-47CB-B4AA-CA41DBDCA151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5" name="TextBox 1">
          <a:extLst>
            <a:ext uri="{FF2B5EF4-FFF2-40B4-BE49-F238E27FC236}">
              <a16:creationId xmlns:a16="http://schemas.microsoft.com/office/drawing/2014/main" id="{A7333AE3-AB92-4D56-883B-2B77CC3173C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6" name="TextBox 1">
          <a:extLst>
            <a:ext uri="{FF2B5EF4-FFF2-40B4-BE49-F238E27FC236}">
              <a16:creationId xmlns:a16="http://schemas.microsoft.com/office/drawing/2014/main" id="{FFE4F39B-01AE-4A1F-BE45-AB06DDE7DE9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7" name="TextBox 1">
          <a:extLst>
            <a:ext uri="{FF2B5EF4-FFF2-40B4-BE49-F238E27FC236}">
              <a16:creationId xmlns:a16="http://schemas.microsoft.com/office/drawing/2014/main" id="{5EC528E6-C725-4802-8C35-140B3DE5172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8" name="TextBox 1">
          <a:extLst>
            <a:ext uri="{FF2B5EF4-FFF2-40B4-BE49-F238E27FC236}">
              <a16:creationId xmlns:a16="http://schemas.microsoft.com/office/drawing/2014/main" id="{AD64BA4D-3569-406B-BA9D-9D939AB7D1B5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89" name="TextBox 1">
          <a:extLst>
            <a:ext uri="{FF2B5EF4-FFF2-40B4-BE49-F238E27FC236}">
              <a16:creationId xmlns:a16="http://schemas.microsoft.com/office/drawing/2014/main" id="{339D2683-13DB-43C6-AAB8-B03BFE30469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0" name="TextBox 1">
          <a:extLst>
            <a:ext uri="{FF2B5EF4-FFF2-40B4-BE49-F238E27FC236}">
              <a16:creationId xmlns:a16="http://schemas.microsoft.com/office/drawing/2014/main" id="{1CE4E665-88A1-4400-937F-A18CB90DF7F3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1" name="TextBox 1">
          <a:extLst>
            <a:ext uri="{FF2B5EF4-FFF2-40B4-BE49-F238E27FC236}">
              <a16:creationId xmlns:a16="http://schemas.microsoft.com/office/drawing/2014/main" id="{DC556C9C-B84E-4ADC-8FBF-1A3D47709097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2" name="TextBox 1">
          <a:extLst>
            <a:ext uri="{FF2B5EF4-FFF2-40B4-BE49-F238E27FC236}">
              <a16:creationId xmlns:a16="http://schemas.microsoft.com/office/drawing/2014/main" id="{5EAD8F08-D6A2-4656-A810-4445A215E6F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3" name="TextBox 1">
          <a:extLst>
            <a:ext uri="{FF2B5EF4-FFF2-40B4-BE49-F238E27FC236}">
              <a16:creationId xmlns:a16="http://schemas.microsoft.com/office/drawing/2014/main" id="{61A7DC9C-5C48-4514-A1BE-92A066425791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4" name="TextBox 1">
          <a:extLst>
            <a:ext uri="{FF2B5EF4-FFF2-40B4-BE49-F238E27FC236}">
              <a16:creationId xmlns:a16="http://schemas.microsoft.com/office/drawing/2014/main" id="{9B7BC173-C422-4EB8-ADFD-4EF77E4C040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5" name="TextBox 1">
          <a:extLst>
            <a:ext uri="{FF2B5EF4-FFF2-40B4-BE49-F238E27FC236}">
              <a16:creationId xmlns:a16="http://schemas.microsoft.com/office/drawing/2014/main" id="{DE0369FB-FC65-494F-883D-B8081AEDC34A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6" name="TextBox 1">
          <a:extLst>
            <a:ext uri="{FF2B5EF4-FFF2-40B4-BE49-F238E27FC236}">
              <a16:creationId xmlns:a16="http://schemas.microsoft.com/office/drawing/2014/main" id="{8198D589-7F94-49E4-B9AD-6508537B6A17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7" name="TextBox 1">
          <a:extLst>
            <a:ext uri="{FF2B5EF4-FFF2-40B4-BE49-F238E27FC236}">
              <a16:creationId xmlns:a16="http://schemas.microsoft.com/office/drawing/2014/main" id="{E75C7E02-02FC-48E3-AC51-F1274F442436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8" name="TextBox 1">
          <a:extLst>
            <a:ext uri="{FF2B5EF4-FFF2-40B4-BE49-F238E27FC236}">
              <a16:creationId xmlns:a16="http://schemas.microsoft.com/office/drawing/2014/main" id="{D72A833D-32B0-4236-A75A-0B165777BBB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57</xdr:row>
      <xdr:rowOff>0</xdr:rowOff>
    </xdr:from>
    <xdr:ext cx="184731" cy="274009"/>
    <xdr:sp macro="" textlink="">
      <xdr:nvSpPr>
        <xdr:cNvPr id="1199" name="TextBox 1">
          <a:extLst>
            <a:ext uri="{FF2B5EF4-FFF2-40B4-BE49-F238E27FC236}">
              <a16:creationId xmlns:a16="http://schemas.microsoft.com/office/drawing/2014/main" id="{1E7343FD-1BBF-4645-A5C6-17F2F70D22D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0" name="TextBox 1">
          <a:extLst>
            <a:ext uri="{FF2B5EF4-FFF2-40B4-BE49-F238E27FC236}">
              <a16:creationId xmlns:a16="http://schemas.microsoft.com/office/drawing/2014/main" id="{6A04066D-9ADF-4B9E-B007-C16C95F0133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1" name="TextBox 1">
          <a:extLst>
            <a:ext uri="{FF2B5EF4-FFF2-40B4-BE49-F238E27FC236}">
              <a16:creationId xmlns:a16="http://schemas.microsoft.com/office/drawing/2014/main" id="{62652F88-B3D4-4552-BD8A-0CFE673480B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2" name="TextBox 1">
          <a:extLst>
            <a:ext uri="{FF2B5EF4-FFF2-40B4-BE49-F238E27FC236}">
              <a16:creationId xmlns:a16="http://schemas.microsoft.com/office/drawing/2014/main" id="{5D72F915-65CF-45F7-B67B-49DF834F09D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3" name="TextBox 1">
          <a:extLst>
            <a:ext uri="{FF2B5EF4-FFF2-40B4-BE49-F238E27FC236}">
              <a16:creationId xmlns:a16="http://schemas.microsoft.com/office/drawing/2014/main" id="{26BF52CC-96DC-4397-B57C-8E995135C65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4" name="TextBox 1">
          <a:extLst>
            <a:ext uri="{FF2B5EF4-FFF2-40B4-BE49-F238E27FC236}">
              <a16:creationId xmlns:a16="http://schemas.microsoft.com/office/drawing/2014/main" id="{FCFFF055-93AB-4A39-8CB5-C60FA838CB9C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5" name="TextBox 1">
          <a:extLst>
            <a:ext uri="{FF2B5EF4-FFF2-40B4-BE49-F238E27FC236}">
              <a16:creationId xmlns:a16="http://schemas.microsoft.com/office/drawing/2014/main" id="{D976159B-FE88-4072-86FF-346C4296BB8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6" name="TextBox 1">
          <a:extLst>
            <a:ext uri="{FF2B5EF4-FFF2-40B4-BE49-F238E27FC236}">
              <a16:creationId xmlns:a16="http://schemas.microsoft.com/office/drawing/2014/main" id="{26191137-E7A0-4335-B827-B615BF4D93B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7" name="TextBox 1">
          <a:extLst>
            <a:ext uri="{FF2B5EF4-FFF2-40B4-BE49-F238E27FC236}">
              <a16:creationId xmlns:a16="http://schemas.microsoft.com/office/drawing/2014/main" id="{D1242D80-4791-4A07-AF84-2B912AE431B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8" name="TextBox 1">
          <a:extLst>
            <a:ext uri="{FF2B5EF4-FFF2-40B4-BE49-F238E27FC236}">
              <a16:creationId xmlns:a16="http://schemas.microsoft.com/office/drawing/2014/main" id="{41F60BAF-9F82-43C8-B00B-B4F55E12B2F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09" name="TextBox 1">
          <a:extLst>
            <a:ext uri="{FF2B5EF4-FFF2-40B4-BE49-F238E27FC236}">
              <a16:creationId xmlns:a16="http://schemas.microsoft.com/office/drawing/2014/main" id="{944CF2AF-4122-4123-A0E2-EC22330E0A6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0" name="TextBox 1">
          <a:extLst>
            <a:ext uri="{FF2B5EF4-FFF2-40B4-BE49-F238E27FC236}">
              <a16:creationId xmlns:a16="http://schemas.microsoft.com/office/drawing/2014/main" id="{3749E982-18D9-4C34-A0C7-8D0B9BF716F5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1" name="TextBox 1">
          <a:extLst>
            <a:ext uri="{FF2B5EF4-FFF2-40B4-BE49-F238E27FC236}">
              <a16:creationId xmlns:a16="http://schemas.microsoft.com/office/drawing/2014/main" id="{997A8362-88FC-4B0E-AD34-790B46C054D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2" name="TextBox 1">
          <a:extLst>
            <a:ext uri="{FF2B5EF4-FFF2-40B4-BE49-F238E27FC236}">
              <a16:creationId xmlns:a16="http://schemas.microsoft.com/office/drawing/2014/main" id="{FFF57661-D0C2-40F7-B708-6060280F4B2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3" name="TextBox 1">
          <a:extLst>
            <a:ext uri="{FF2B5EF4-FFF2-40B4-BE49-F238E27FC236}">
              <a16:creationId xmlns:a16="http://schemas.microsoft.com/office/drawing/2014/main" id="{A23D0269-5B4E-40A0-8570-47E0433C0CA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4" name="TextBox 1">
          <a:extLst>
            <a:ext uri="{FF2B5EF4-FFF2-40B4-BE49-F238E27FC236}">
              <a16:creationId xmlns:a16="http://schemas.microsoft.com/office/drawing/2014/main" id="{5276E21B-842C-4EB1-B79F-5793FD73B6B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5" name="TextBox 1">
          <a:extLst>
            <a:ext uri="{FF2B5EF4-FFF2-40B4-BE49-F238E27FC236}">
              <a16:creationId xmlns:a16="http://schemas.microsoft.com/office/drawing/2014/main" id="{AA969831-371D-40F1-82F2-04B1138F9D4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6" name="TextBox 1">
          <a:extLst>
            <a:ext uri="{FF2B5EF4-FFF2-40B4-BE49-F238E27FC236}">
              <a16:creationId xmlns:a16="http://schemas.microsoft.com/office/drawing/2014/main" id="{FF74226F-4559-4783-92B5-E57FCD6F036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7" name="TextBox 1">
          <a:extLst>
            <a:ext uri="{FF2B5EF4-FFF2-40B4-BE49-F238E27FC236}">
              <a16:creationId xmlns:a16="http://schemas.microsoft.com/office/drawing/2014/main" id="{C4723298-E25C-4FCC-83E3-C1700E009B4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8" name="TextBox 1">
          <a:extLst>
            <a:ext uri="{FF2B5EF4-FFF2-40B4-BE49-F238E27FC236}">
              <a16:creationId xmlns:a16="http://schemas.microsoft.com/office/drawing/2014/main" id="{0989C7C9-ED03-4DBD-946B-5AA6A1B5AB3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19" name="TextBox 1">
          <a:extLst>
            <a:ext uri="{FF2B5EF4-FFF2-40B4-BE49-F238E27FC236}">
              <a16:creationId xmlns:a16="http://schemas.microsoft.com/office/drawing/2014/main" id="{06614FC6-8280-4C99-B2FD-F64D8E2AF82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0" name="TextBox 1">
          <a:extLst>
            <a:ext uri="{FF2B5EF4-FFF2-40B4-BE49-F238E27FC236}">
              <a16:creationId xmlns:a16="http://schemas.microsoft.com/office/drawing/2014/main" id="{6782D77C-9170-4E24-A85E-7AB6E61AB22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1" name="TextBox 1">
          <a:extLst>
            <a:ext uri="{FF2B5EF4-FFF2-40B4-BE49-F238E27FC236}">
              <a16:creationId xmlns:a16="http://schemas.microsoft.com/office/drawing/2014/main" id="{793B26E7-695D-4023-A8C4-C537C10F4A1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2" name="TextBox 1">
          <a:extLst>
            <a:ext uri="{FF2B5EF4-FFF2-40B4-BE49-F238E27FC236}">
              <a16:creationId xmlns:a16="http://schemas.microsoft.com/office/drawing/2014/main" id="{4554C153-6A66-4351-A7EA-785E310EBE1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3" name="TextBox 1">
          <a:extLst>
            <a:ext uri="{FF2B5EF4-FFF2-40B4-BE49-F238E27FC236}">
              <a16:creationId xmlns:a16="http://schemas.microsoft.com/office/drawing/2014/main" id="{606F0EE0-F7BD-4707-9073-5034220E1721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4" name="TextBox 1">
          <a:extLst>
            <a:ext uri="{FF2B5EF4-FFF2-40B4-BE49-F238E27FC236}">
              <a16:creationId xmlns:a16="http://schemas.microsoft.com/office/drawing/2014/main" id="{ED016ADF-6A8F-4407-B38A-00D18439CA23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5" name="TextBox 1">
          <a:extLst>
            <a:ext uri="{FF2B5EF4-FFF2-40B4-BE49-F238E27FC236}">
              <a16:creationId xmlns:a16="http://schemas.microsoft.com/office/drawing/2014/main" id="{A728378D-36E2-4355-80DF-5D7F782DD37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6" name="TextBox 1">
          <a:extLst>
            <a:ext uri="{FF2B5EF4-FFF2-40B4-BE49-F238E27FC236}">
              <a16:creationId xmlns:a16="http://schemas.microsoft.com/office/drawing/2014/main" id="{4C6C5021-F231-4693-817B-08C41DEC6D47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7" name="TextBox 1">
          <a:extLst>
            <a:ext uri="{FF2B5EF4-FFF2-40B4-BE49-F238E27FC236}">
              <a16:creationId xmlns:a16="http://schemas.microsoft.com/office/drawing/2014/main" id="{7DDEA562-3B79-41B8-989E-37EA28F42EF0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8" name="TextBox 1">
          <a:extLst>
            <a:ext uri="{FF2B5EF4-FFF2-40B4-BE49-F238E27FC236}">
              <a16:creationId xmlns:a16="http://schemas.microsoft.com/office/drawing/2014/main" id="{77E34A62-DF64-48E2-BCE1-770084551D9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29" name="TextBox 1">
          <a:extLst>
            <a:ext uri="{FF2B5EF4-FFF2-40B4-BE49-F238E27FC236}">
              <a16:creationId xmlns:a16="http://schemas.microsoft.com/office/drawing/2014/main" id="{4CBE4521-7E2A-44FF-9A0C-708FCB83B0B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0" name="TextBox 1">
          <a:extLst>
            <a:ext uri="{FF2B5EF4-FFF2-40B4-BE49-F238E27FC236}">
              <a16:creationId xmlns:a16="http://schemas.microsoft.com/office/drawing/2014/main" id="{BAE34FEF-855F-4CD5-A5C9-6C2A26423D5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1" name="TextBox 1">
          <a:extLst>
            <a:ext uri="{FF2B5EF4-FFF2-40B4-BE49-F238E27FC236}">
              <a16:creationId xmlns:a16="http://schemas.microsoft.com/office/drawing/2014/main" id="{38B6C209-7AB1-4790-AC96-D0EC1B171C7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2" name="TextBox 1">
          <a:extLst>
            <a:ext uri="{FF2B5EF4-FFF2-40B4-BE49-F238E27FC236}">
              <a16:creationId xmlns:a16="http://schemas.microsoft.com/office/drawing/2014/main" id="{A8BAB396-DA75-466A-94AB-8E1B6173EA2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3" name="TextBox 1">
          <a:extLst>
            <a:ext uri="{FF2B5EF4-FFF2-40B4-BE49-F238E27FC236}">
              <a16:creationId xmlns:a16="http://schemas.microsoft.com/office/drawing/2014/main" id="{19E0316F-6927-41F7-A49D-E1E9BEA32D9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4" name="TextBox 1">
          <a:extLst>
            <a:ext uri="{FF2B5EF4-FFF2-40B4-BE49-F238E27FC236}">
              <a16:creationId xmlns:a16="http://schemas.microsoft.com/office/drawing/2014/main" id="{E5E65AEF-C182-498D-8A89-05E3F5D390B9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5" name="TextBox 1">
          <a:extLst>
            <a:ext uri="{FF2B5EF4-FFF2-40B4-BE49-F238E27FC236}">
              <a16:creationId xmlns:a16="http://schemas.microsoft.com/office/drawing/2014/main" id="{C041C4A6-A0CC-405A-94A6-EDC5DF5121E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6" name="TextBox 1">
          <a:extLst>
            <a:ext uri="{FF2B5EF4-FFF2-40B4-BE49-F238E27FC236}">
              <a16:creationId xmlns:a16="http://schemas.microsoft.com/office/drawing/2014/main" id="{60F42171-E7A1-42B5-8924-095D5C0A9065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7" name="TextBox 1">
          <a:extLst>
            <a:ext uri="{FF2B5EF4-FFF2-40B4-BE49-F238E27FC236}">
              <a16:creationId xmlns:a16="http://schemas.microsoft.com/office/drawing/2014/main" id="{27CBCE6D-6E7D-469A-B489-E86717F2AB99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8" name="TextBox 1">
          <a:extLst>
            <a:ext uri="{FF2B5EF4-FFF2-40B4-BE49-F238E27FC236}">
              <a16:creationId xmlns:a16="http://schemas.microsoft.com/office/drawing/2014/main" id="{CF9569F5-BD79-4662-B332-2D12BCC02849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39" name="TextBox 1">
          <a:extLst>
            <a:ext uri="{FF2B5EF4-FFF2-40B4-BE49-F238E27FC236}">
              <a16:creationId xmlns:a16="http://schemas.microsoft.com/office/drawing/2014/main" id="{BAAD9D3D-1921-43C5-AF7D-32E699DCD41E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0" name="TextBox 1">
          <a:extLst>
            <a:ext uri="{FF2B5EF4-FFF2-40B4-BE49-F238E27FC236}">
              <a16:creationId xmlns:a16="http://schemas.microsoft.com/office/drawing/2014/main" id="{7CAE5FD8-D095-4378-AC6B-DE586442758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1" name="TextBox 1">
          <a:extLst>
            <a:ext uri="{FF2B5EF4-FFF2-40B4-BE49-F238E27FC236}">
              <a16:creationId xmlns:a16="http://schemas.microsoft.com/office/drawing/2014/main" id="{29649A29-5B31-4E8D-9DE3-9DE8493B2846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2" name="TextBox 1">
          <a:extLst>
            <a:ext uri="{FF2B5EF4-FFF2-40B4-BE49-F238E27FC236}">
              <a16:creationId xmlns:a16="http://schemas.microsoft.com/office/drawing/2014/main" id="{5CDA4854-15DA-4729-99F3-06845930D06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3" name="TextBox 1">
          <a:extLst>
            <a:ext uri="{FF2B5EF4-FFF2-40B4-BE49-F238E27FC236}">
              <a16:creationId xmlns:a16="http://schemas.microsoft.com/office/drawing/2014/main" id="{171E2C6C-B6B9-4765-BF05-DBFB23B532E9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4" name="TextBox 1">
          <a:extLst>
            <a:ext uri="{FF2B5EF4-FFF2-40B4-BE49-F238E27FC236}">
              <a16:creationId xmlns:a16="http://schemas.microsoft.com/office/drawing/2014/main" id="{568FB0AA-75FB-4A76-AFED-87C050472A26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5" name="TextBox 1">
          <a:extLst>
            <a:ext uri="{FF2B5EF4-FFF2-40B4-BE49-F238E27FC236}">
              <a16:creationId xmlns:a16="http://schemas.microsoft.com/office/drawing/2014/main" id="{B9AD34E2-1335-42C1-9E08-C1C21FD3E396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6" name="TextBox 1">
          <a:extLst>
            <a:ext uri="{FF2B5EF4-FFF2-40B4-BE49-F238E27FC236}">
              <a16:creationId xmlns:a16="http://schemas.microsoft.com/office/drawing/2014/main" id="{A1DB1411-6657-4D26-8B93-1782808E25AA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7" name="TextBox 1">
          <a:extLst>
            <a:ext uri="{FF2B5EF4-FFF2-40B4-BE49-F238E27FC236}">
              <a16:creationId xmlns:a16="http://schemas.microsoft.com/office/drawing/2014/main" id="{7AF468F8-2B70-493A-A5D2-045D4B12CD7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8" name="TextBox 1">
          <a:extLst>
            <a:ext uri="{FF2B5EF4-FFF2-40B4-BE49-F238E27FC236}">
              <a16:creationId xmlns:a16="http://schemas.microsoft.com/office/drawing/2014/main" id="{D792C7C4-AFB0-4655-8654-7B453D806715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49" name="TextBox 1">
          <a:extLst>
            <a:ext uri="{FF2B5EF4-FFF2-40B4-BE49-F238E27FC236}">
              <a16:creationId xmlns:a16="http://schemas.microsoft.com/office/drawing/2014/main" id="{9952136B-51C2-4B4D-97A5-588525262C8E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50" name="TextBox 1">
          <a:extLst>
            <a:ext uri="{FF2B5EF4-FFF2-40B4-BE49-F238E27FC236}">
              <a16:creationId xmlns:a16="http://schemas.microsoft.com/office/drawing/2014/main" id="{9A29A4AC-1525-4AA9-9531-69FECB23188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58</xdr:row>
      <xdr:rowOff>0</xdr:rowOff>
    </xdr:from>
    <xdr:ext cx="184731" cy="274009"/>
    <xdr:sp macro="" textlink="">
      <xdr:nvSpPr>
        <xdr:cNvPr id="1251" name="TextBox 1">
          <a:extLst>
            <a:ext uri="{FF2B5EF4-FFF2-40B4-BE49-F238E27FC236}">
              <a16:creationId xmlns:a16="http://schemas.microsoft.com/office/drawing/2014/main" id="{E7A43B6E-D1C2-4B29-9DA2-66D8A4E094E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2" name="TextBox 1">
          <a:extLst>
            <a:ext uri="{FF2B5EF4-FFF2-40B4-BE49-F238E27FC236}">
              <a16:creationId xmlns:a16="http://schemas.microsoft.com/office/drawing/2014/main" id="{B008E286-9784-4253-8CCE-9CEE979C681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3" name="TextBox 1">
          <a:extLst>
            <a:ext uri="{FF2B5EF4-FFF2-40B4-BE49-F238E27FC236}">
              <a16:creationId xmlns:a16="http://schemas.microsoft.com/office/drawing/2014/main" id="{C5DD8E29-B3EB-441C-AE40-4FEE7DCC71B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4" name="TextBox 1">
          <a:extLst>
            <a:ext uri="{FF2B5EF4-FFF2-40B4-BE49-F238E27FC236}">
              <a16:creationId xmlns:a16="http://schemas.microsoft.com/office/drawing/2014/main" id="{333C422B-F95D-4E04-80FA-44DAA042115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5" name="TextBox 1">
          <a:extLst>
            <a:ext uri="{FF2B5EF4-FFF2-40B4-BE49-F238E27FC236}">
              <a16:creationId xmlns:a16="http://schemas.microsoft.com/office/drawing/2014/main" id="{DFD4D0CD-FB1F-4DD7-A15F-E771841A383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6" name="TextBox 1">
          <a:extLst>
            <a:ext uri="{FF2B5EF4-FFF2-40B4-BE49-F238E27FC236}">
              <a16:creationId xmlns:a16="http://schemas.microsoft.com/office/drawing/2014/main" id="{A113C3D5-6C61-48AC-A8EF-621E0082D0E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7" name="TextBox 1">
          <a:extLst>
            <a:ext uri="{FF2B5EF4-FFF2-40B4-BE49-F238E27FC236}">
              <a16:creationId xmlns:a16="http://schemas.microsoft.com/office/drawing/2014/main" id="{A9F28715-E5CD-4BE9-B59C-B26563343F7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8" name="TextBox 1">
          <a:extLst>
            <a:ext uri="{FF2B5EF4-FFF2-40B4-BE49-F238E27FC236}">
              <a16:creationId xmlns:a16="http://schemas.microsoft.com/office/drawing/2014/main" id="{9F429EA9-4148-4517-BEAB-3C2954F27A6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59" name="TextBox 1">
          <a:extLst>
            <a:ext uri="{FF2B5EF4-FFF2-40B4-BE49-F238E27FC236}">
              <a16:creationId xmlns:a16="http://schemas.microsoft.com/office/drawing/2014/main" id="{7BB238B1-5031-44A7-A2FA-DDBC104E593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0" name="TextBox 1">
          <a:extLst>
            <a:ext uri="{FF2B5EF4-FFF2-40B4-BE49-F238E27FC236}">
              <a16:creationId xmlns:a16="http://schemas.microsoft.com/office/drawing/2014/main" id="{E360A683-7933-4502-A5AF-E948140D99C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1" name="TextBox 1">
          <a:extLst>
            <a:ext uri="{FF2B5EF4-FFF2-40B4-BE49-F238E27FC236}">
              <a16:creationId xmlns:a16="http://schemas.microsoft.com/office/drawing/2014/main" id="{3ABAAFC8-6C9F-47D0-82A0-45EF13BA009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2" name="TextBox 1">
          <a:extLst>
            <a:ext uri="{FF2B5EF4-FFF2-40B4-BE49-F238E27FC236}">
              <a16:creationId xmlns:a16="http://schemas.microsoft.com/office/drawing/2014/main" id="{F1622FC2-B314-4347-AA27-F52EC80994E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3" name="TextBox 1">
          <a:extLst>
            <a:ext uri="{FF2B5EF4-FFF2-40B4-BE49-F238E27FC236}">
              <a16:creationId xmlns:a16="http://schemas.microsoft.com/office/drawing/2014/main" id="{89DA66BE-D5EF-426D-B47D-912B916798C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4" name="TextBox 1">
          <a:extLst>
            <a:ext uri="{FF2B5EF4-FFF2-40B4-BE49-F238E27FC236}">
              <a16:creationId xmlns:a16="http://schemas.microsoft.com/office/drawing/2014/main" id="{38824E59-A630-4312-BF61-4B8692B058E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5" name="TextBox 1">
          <a:extLst>
            <a:ext uri="{FF2B5EF4-FFF2-40B4-BE49-F238E27FC236}">
              <a16:creationId xmlns:a16="http://schemas.microsoft.com/office/drawing/2014/main" id="{8DF0D7FC-7819-4DEF-AC22-617777D374AC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6" name="TextBox 1">
          <a:extLst>
            <a:ext uri="{FF2B5EF4-FFF2-40B4-BE49-F238E27FC236}">
              <a16:creationId xmlns:a16="http://schemas.microsoft.com/office/drawing/2014/main" id="{6AFC1AEC-C66C-4544-ACC3-CAC0F4CB9E83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7" name="TextBox 1">
          <a:extLst>
            <a:ext uri="{FF2B5EF4-FFF2-40B4-BE49-F238E27FC236}">
              <a16:creationId xmlns:a16="http://schemas.microsoft.com/office/drawing/2014/main" id="{EA2E09EA-2684-43EC-A9BD-9C24BB1E527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8" name="TextBox 1">
          <a:extLst>
            <a:ext uri="{FF2B5EF4-FFF2-40B4-BE49-F238E27FC236}">
              <a16:creationId xmlns:a16="http://schemas.microsoft.com/office/drawing/2014/main" id="{0FB1F111-9BB4-4678-8945-5A05F6D9CD3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69" name="TextBox 1">
          <a:extLst>
            <a:ext uri="{FF2B5EF4-FFF2-40B4-BE49-F238E27FC236}">
              <a16:creationId xmlns:a16="http://schemas.microsoft.com/office/drawing/2014/main" id="{0EC5D530-B4CA-46F1-B636-F458AD78429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0" name="TextBox 1">
          <a:extLst>
            <a:ext uri="{FF2B5EF4-FFF2-40B4-BE49-F238E27FC236}">
              <a16:creationId xmlns:a16="http://schemas.microsoft.com/office/drawing/2014/main" id="{AA521D19-FB57-401E-A82B-EE33B0A4133C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1" name="TextBox 1">
          <a:extLst>
            <a:ext uri="{FF2B5EF4-FFF2-40B4-BE49-F238E27FC236}">
              <a16:creationId xmlns:a16="http://schemas.microsoft.com/office/drawing/2014/main" id="{A785E2A3-EFD1-4AAB-94EC-74F47DB5EE73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2" name="TextBox 1">
          <a:extLst>
            <a:ext uri="{FF2B5EF4-FFF2-40B4-BE49-F238E27FC236}">
              <a16:creationId xmlns:a16="http://schemas.microsoft.com/office/drawing/2014/main" id="{ADC425B2-F5F8-4A7C-B027-D290A24F0D2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3" name="TextBox 1">
          <a:extLst>
            <a:ext uri="{FF2B5EF4-FFF2-40B4-BE49-F238E27FC236}">
              <a16:creationId xmlns:a16="http://schemas.microsoft.com/office/drawing/2014/main" id="{04E79547-7EF2-4B86-81DF-6D8A6B7C069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4" name="TextBox 1">
          <a:extLst>
            <a:ext uri="{FF2B5EF4-FFF2-40B4-BE49-F238E27FC236}">
              <a16:creationId xmlns:a16="http://schemas.microsoft.com/office/drawing/2014/main" id="{D1DECD07-DF28-49AC-A913-A363664CF88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5" name="TextBox 1">
          <a:extLst>
            <a:ext uri="{FF2B5EF4-FFF2-40B4-BE49-F238E27FC236}">
              <a16:creationId xmlns:a16="http://schemas.microsoft.com/office/drawing/2014/main" id="{8DE5135D-CD18-476E-B6C2-A0B27AA8592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6" name="TextBox 1">
          <a:extLst>
            <a:ext uri="{FF2B5EF4-FFF2-40B4-BE49-F238E27FC236}">
              <a16:creationId xmlns:a16="http://schemas.microsoft.com/office/drawing/2014/main" id="{DD73D2C2-BE9B-4413-9DED-E09EF817E8A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7" name="TextBox 1">
          <a:extLst>
            <a:ext uri="{FF2B5EF4-FFF2-40B4-BE49-F238E27FC236}">
              <a16:creationId xmlns:a16="http://schemas.microsoft.com/office/drawing/2014/main" id="{62B6E4AE-CF25-47AE-B28B-77411D95077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8" name="TextBox 1">
          <a:extLst>
            <a:ext uri="{FF2B5EF4-FFF2-40B4-BE49-F238E27FC236}">
              <a16:creationId xmlns:a16="http://schemas.microsoft.com/office/drawing/2014/main" id="{1BE2973F-33A3-4D93-98E3-0A74BAEF5EA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79" name="TextBox 1">
          <a:extLst>
            <a:ext uri="{FF2B5EF4-FFF2-40B4-BE49-F238E27FC236}">
              <a16:creationId xmlns:a16="http://schemas.microsoft.com/office/drawing/2014/main" id="{F587D091-853D-40D1-8984-4180E82DAB1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0" name="TextBox 1">
          <a:extLst>
            <a:ext uri="{FF2B5EF4-FFF2-40B4-BE49-F238E27FC236}">
              <a16:creationId xmlns:a16="http://schemas.microsoft.com/office/drawing/2014/main" id="{A10ED599-C592-493C-9110-C0BCE611326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1" name="TextBox 1">
          <a:extLst>
            <a:ext uri="{FF2B5EF4-FFF2-40B4-BE49-F238E27FC236}">
              <a16:creationId xmlns:a16="http://schemas.microsoft.com/office/drawing/2014/main" id="{128D0906-AF8E-49A7-A5DC-49052C9B0E5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2" name="TextBox 1">
          <a:extLst>
            <a:ext uri="{FF2B5EF4-FFF2-40B4-BE49-F238E27FC236}">
              <a16:creationId xmlns:a16="http://schemas.microsoft.com/office/drawing/2014/main" id="{94BADE9D-1531-4FFA-81CD-C8962F67A82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3" name="TextBox 1">
          <a:extLst>
            <a:ext uri="{FF2B5EF4-FFF2-40B4-BE49-F238E27FC236}">
              <a16:creationId xmlns:a16="http://schemas.microsoft.com/office/drawing/2014/main" id="{576B1799-564E-4126-8F62-5C71071C894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4" name="TextBox 1">
          <a:extLst>
            <a:ext uri="{FF2B5EF4-FFF2-40B4-BE49-F238E27FC236}">
              <a16:creationId xmlns:a16="http://schemas.microsoft.com/office/drawing/2014/main" id="{98FEFD30-3ECB-4477-8A3D-1BB82084781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5" name="TextBox 1">
          <a:extLst>
            <a:ext uri="{FF2B5EF4-FFF2-40B4-BE49-F238E27FC236}">
              <a16:creationId xmlns:a16="http://schemas.microsoft.com/office/drawing/2014/main" id="{F4DE33BD-DE1D-4C45-AFEA-B662E85A864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6" name="TextBox 1">
          <a:extLst>
            <a:ext uri="{FF2B5EF4-FFF2-40B4-BE49-F238E27FC236}">
              <a16:creationId xmlns:a16="http://schemas.microsoft.com/office/drawing/2014/main" id="{B304CDEE-8E9D-4533-BBC0-0954B90FA6A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7" name="TextBox 1">
          <a:extLst>
            <a:ext uri="{FF2B5EF4-FFF2-40B4-BE49-F238E27FC236}">
              <a16:creationId xmlns:a16="http://schemas.microsoft.com/office/drawing/2014/main" id="{50722DD6-9794-40FE-A4D8-7F5969107573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8" name="TextBox 1">
          <a:extLst>
            <a:ext uri="{FF2B5EF4-FFF2-40B4-BE49-F238E27FC236}">
              <a16:creationId xmlns:a16="http://schemas.microsoft.com/office/drawing/2014/main" id="{1400B34C-0B23-4702-B73F-E300A7C8E36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89" name="TextBox 1">
          <a:extLst>
            <a:ext uri="{FF2B5EF4-FFF2-40B4-BE49-F238E27FC236}">
              <a16:creationId xmlns:a16="http://schemas.microsoft.com/office/drawing/2014/main" id="{8B076E8E-3CC8-4337-A5FE-DADD341B185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0" name="TextBox 1">
          <a:extLst>
            <a:ext uri="{FF2B5EF4-FFF2-40B4-BE49-F238E27FC236}">
              <a16:creationId xmlns:a16="http://schemas.microsoft.com/office/drawing/2014/main" id="{844AFF03-1DBF-4835-9625-67CD35EF703C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1" name="TextBox 1">
          <a:extLst>
            <a:ext uri="{FF2B5EF4-FFF2-40B4-BE49-F238E27FC236}">
              <a16:creationId xmlns:a16="http://schemas.microsoft.com/office/drawing/2014/main" id="{5B71F137-2A20-488F-B387-B20FC986970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2" name="TextBox 1">
          <a:extLst>
            <a:ext uri="{FF2B5EF4-FFF2-40B4-BE49-F238E27FC236}">
              <a16:creationId xmlns:a16="http://schemas.microsoft.com/office/drawing/2014/main" id="{317E94B0-6080-4F24-A392-29AA831F2705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3" name="TextBox 1">
          <a:extLst>
            <a:ext uri="{FF2B5EF4-FFF2-40B4-BE49-F238E27FC236}">
              <a16:creationId xmlns:a16="http://schemas.microsoft.com/office/drawing/2014/main" id="{E493A5C3-3D4E-4DC4-BBD0-62B312EFE42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4" name="TextBox 1">
          <a:extLst>
            <a:ext uri="{FF2B5EF4-FFF2-40B4-BE49-F238E27FC236}">
              <a16:creationId xmlns:a16="http://schemas.microsoft.com/office/drawing/2014/main" id="{4884CCAC-0BF3-4077-AF7D-D887D66688E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5" name="TextBox 1">
          <a:extLst>
            <a:ext uri="{FF2B5EF4-FFF2-40B4-BE49-F238E27FC236}">
              <a16:creationId xmlns:a16="http://schemas.microsoft.com/office/drawing/2014/main" id="{DE629834-2985-42CE-9FE2-357CDD0ACAA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6" name="TextBox 1">
          <a:extLst>
            <a:ext uri="{FF2B5EF4-FFF2-40B4-BE49-F238E27FC236}">
              <a16:creationId xmlns:a16="http://schemas.microsoft.com/office/drawing/2014/main" id="{6BABC5DD-3BE0-4508-B58F-52BB127B05F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7" name="TextBox 1">
          <a:extLst>
            <a:ext uri="{FF2B5EF4-FFF2-40B4-BE49-F238E27FC236}">
              <a16:creationId xmlns:a16="http://schemas.microsoft.com/office/drawing/2014/main" id="{63840104-5D2F-43D7-BC0D-FB1D6E87E14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8" name="TextBox 1">
          <a:extLst>
            <a:ext uri="{FF2B5EF4-FFF2-40B4-BE49-F238E27FC236}">
              <a16:creationId xmlns:a16="http://schemas.microsoft.com/office/drawing/2014/main" id="{A5AC9CE9-2F4F-4B45-89AE-4258C0DCA2E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299" name="TextBox 1">
          <a:extLst>
            <a:ext uri="{FF2B5EF4-FFF2-40B4-BE49-F238E27FC236}">
              <a16:creationId xmlns:a16="http://schemas.microsoft.com/office/drawing/2014/main" id="{7E46690E-0D19-41A5-AB9B-DB37ECC7EFF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0" name="TextBox 1">
          <a:extLst>
            <a:ext uri="{FF2B5EF4-FFF2-40B4-BE49-F238E27FC236}">
              <a16:creationId xmlns:a16="http://schemas.microsoft.com/office/drawing/2014/main" id="{49B5BBA5-1FC4-442C-B54C-FA039ACA434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1" name="TextBox 1">
          <a:extLst>
            <a:ext uri="{FF2B5EF4-FFF2-40B4-BE49-F238E27FC236}">
              <a16:creationId xmlns:a16="http://schemas.microsoft.com/office/drawing/2014/main" id="{844275A1-8D7E-49B5-83CA-42851C5D9E29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2" name="TextBox 1">
          <a:extLst>
            <a:ext uri="{FF2B5EF4-FFF2-40B4-BE49-F238E27FC236}">
              <a16:creationId xmlns:a16="http://schemas.microsoft.com/office/drawing/2014/main" id="{B9C66203-78E0-4C3C-8F5B-1587E9C0409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3" name="TextBox 1">
          <a:extLst>
            <a:ext uri="{FF2B5EF4-FFF2-40B4-BE49-F238E27FC236}">
              <a16:creationId xmlns:a16="http://schemas.microsoft.com/office/drawing/2014/main" id="{46E60E3E-5D00-457D-89A5-7EE94A3B13B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4" name="TextBox 1">
          <a:extLst>
            <a:ext uri="{FF2B5EF4-FFF2-40B4-BE49-F238E27FC236}">
              <a16:creationId xmlns:a16="http://schemas.microsoft.com/office/drawing/2014/main" id="{89BA85F9-4BCE-412F-88DB-3E9701277D8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5" name="TextBox 1">
          <a:extLst>
            <a:ext uri="{FF2B5EF4-FFF2-40B4-BE49-F238E27FC236}">
              <a16:creationId xmlns:a16="http://schemas.microsoft.com/office/drawing/2014/main" id="{94C1FAD8-56EA-49F8-B0E8-A43454A1869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6" name="TextBox 1">
          <a:extLst>
            <a:ext uri="{FF2B5EF4-FFF2-40B4-BE49-F238E27FC236}">
              <a16:creationId xmlns:a16="http://schemas.microsoft.com/office/drawing/2014/main" id="{694D6CD8-EF89-456B-A2E5-522D522CACA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7" name="TextBox 1">
          <a:extLst>
            <a:ext uri="{FF2B5EF4-FFF2-40B4-BE49-F238E27FC236}">
              <a16:creationId xmlns:a16="http://schemas.microsoft.com/office/drawing/2014/main" id="{64B90EC4-861B-4C8A-955F-BA0FCCD42DBE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8" name="TextBox 1">
          <a:extLst>
            <a:ext uri="{FF2B5EF4-FFF2-40B4-BE49-F238E27FC236}">
              <a16:creationId xmlns:a16="http://schemas.microsoft.com/office/drawing/2014/main" id="{56FB6879-8EB4-4ACB-9409-634F1C2154AC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09" name="TextBox 1">
          <a:extLst>
            <a:ext uri="{FF2B5EF4-FFF2-40B4-BE49-F238E27FC236}">
              <a16:creationId xmlns:a16="http://schemas.microsoft.com/office/drawing/2014/main" id="{4FCBA69C-B55F-42B3-A052-78731BA6A78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0" name="TextBox 1">
          <a:extLst>
            <a:ext uri="{FF2B5EF4-FFF2-40B4-BE49-F238E27FC236}">
              <a16:creationId xmlns:a16="http://schemas.microsoft.com/office/drawing/2014/main" id="{9BEA74EC-7BCE-4194-8008-7C6793662E40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1" name="TextBox 1">
          <a:extLst>
            <a:ext uri="{FF2B5EF4-FFF2-40B4-BE49-F238E27FC236}">
              <a16:creationId xmlns:a16="http://schemas.microsoft.com/office/drawing/2014/main" id="{F4191137-67A3-4A6B-AF0D-E23A52B41EFE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2" name="TextBox 1">
          <a:extLst>
            <a:ext uri="{FF2B5EF4-FFF2-40B4-BE49-F238E27FC236}">
              <a16:creationId xmlns:a16="http://schemas.microsoft.com/office/drawing/2014/main" id="{8CB33FC3-6627-453B-B285-7895CC1E877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3" name="TextBox 1">
          <a:extLst>
            <a:ext uri="{FF2B5EF4-FFF2-40B4-BE49-F238E27FC236}">
              <a16:creationId xmlns:a16="http://schemas.microsoft.com/office/drawing/2014/main" id="{9ECB0C53-8463-4CC0-A8DA-D9B32D1D148E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4" name="TextBox 1">
          <a:extLst>
            <a:ext uri="{FF2B5EF4-FFF2-40B4-BE49-F238E27FC236}">
              <a16:creationId xmlns:a16="http://schemas.microsoft.com/office/drawing/2014/main" id="{095E5B7E-6BC1-4CEF-864C-637F7C1429A0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5" name="TextBox 1">
          <a:extLst>
            <a:ext uri="{FF2B5EF4-FFF2-40B4-BE49-F238E27FC236}">
              <a16:creationId xmlns:a16="http://schemas.microsoft.com/office/drawing/2014/main" id="{E1F17294-413E-4CA9-9AF3-55CD39A925FD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6" name="TextBox 1">
          <a:extLst>
            <a:ext uri="{FF2B5EF4-FFF2-40B4-BE49-F238E27FC236}">
              <a16:creationId xmlns:a16="http://schemas.microsoft.com/office/drawing/2014/main" id="{B3A3C4A6-A37E-4A6E-BE6D-659025DDD803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7" name="TextBox 1">
          <a:extLst>
            <a:ext uri="{FF2B5EF4-FFF2-40B4-BE49-F238E27FC236}">
              <a16:creationId xmlns:a16="http://schemas.microsoft.com/office/drawing/2014/main" id="{3E7B9B0F-DBC6-4079-9C4B-FE77605A27A0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8" name="TextBox 1">
          <a:extLst>
            <a:ext uri="{FF2B5EF4-FFF2-40B4-BE49-F238E27FC236}">
              <a16:creationId xmlns:a16="http://schemas.microsoft.com/office/drawing/2014/main" id="{409ED916-BECF-41B6-A42B-D61A2EB75552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19" name="TextBox 1">
          <a:extLst>
            <a:ext uri="{FF2B5EF4-FFF2-40B4-BE49-F238E27FC236}">
              <a16:creationId xmlns:a16="http://schemas.microsoft.com/office/drawing/2014/main" id="{51B61FD8-6090-4F06-A551-4CABC22A2413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0" name="TextBox 1">
          <a:extLst>
            <a:ext uri="{FF2B5EF4-FFF2-40B4-BE49-F238E27FC236}">
              <a16:creationId xmlns:a16="http://schemas.microsoft.com/office/drawing/2014/main" id="{0EC8D0A6-CF62-447B-9574-48E4D64D864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1" name="TextBox 1">
          <a:extLst>
            <a:ext uri="{FF2B5EF4-FFF2-40B4-BE49-F238E27FC236}">
              <a16:creationId xmlns:a16="http://schemas.microsoft.com/office/drawing/2014/main" id="{E1589990-FBA1-4661-AFED-1F3F634FB6AA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2" name="TextBox 1">
          <a:extLst>
            <a:ext uri="{FF2B5EF4-FFF2-40B4-BE49-F238E27FC236}">
              <a16:creationId xmlns:a16="http://schemas.microsoft.com/office/drawing/2014/main" id="{F54764AE-CF45-46B3-91F9-B4B0995605A0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3" name="TextBox 1">
          <a:extLst>
            <a:ext uri="{FF2B5EF4-FFF2-40B4-BE49-F238E27FC236}">
              <a16:creationId xmlns:a16="http://schemas.microsoft.com/office/drawing/2014/main" id="{C9864A61-76B5-495E-83EA-F034B8CB4E6D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4" name="TextBox 1">
          <a:extLst>
            <a:ext uri="{FF2B5EF4-FFF2-40B4-BE49-F238E27FC236}">
              <a16:creationId xmlns:a16="http://schemas.microsoft.com/office/drawing/2014/main" id="{4565F6E1-8A23-436F-B476-7ECB8ACFDFAA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5" name="TextBox 1">
          <a:extLst>
            <a:ext uri="{FF2B5EF4-FFF2-40B4-BE49-F238E27FC236}">
              <a16:creationId xmlns:a16="http://schemas.microsoft.com/office/drawing/2014/main" id="{1E1D6197-F904-4549-9CD4-B7D1FB74E60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6" name="TextBox 1">
          <a:extLst>
            <a:ext uri="{FF2B5EF4-FFF2-40B4-BE49-F238E27FC236}">
              <a16:creationId xmlns:a16="http://schemas.microsoft.com/office/drawing/2014/main" id="{55BE5CF0-C1F3-4491-A686-F6946DFCCCE4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7" name="TextBox 1">
          <a:extLst>
            <a:ext uri="{FF2B5EF4-FFF2-40B4-BE49-F238E27FC236}">
              <a16:creationId xmlns:a16="http://schemas.microsoft.com/office/drawing/2014/main" id="{5DEB5DC0-4C50-46EC-8475-54F1A004851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8" name="TextBox 1">
          <a:extLst>
            <a:ext uri="{FF2B5EF4-FFF2-40B4-BE49-F238E27FC236}">
              <a16:creationId xmlns:a16="http://schemas.microsoft.com/office/drawing/2014/main" id="{52437B6E-98BA-4430-BBCA-AD47058AC6C8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29" name="TextBox 1">
          <a:extLst>
            <a:ext uri="{FF2B5EF4-FFF2-40B4-BE49-F238E27FC236}">
              <a16:creationId xmlns:a16="http://schemas.microsoft.com/office/drawing/2014/main" id="{549E6134-D5EC-4A61-A012-E2DC6829DD2A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0" name="TextBox 1">
          <a:extLst>
            <a:ext uri="{FF2B5EF4-FFF2-40B4-BE49-F238E27FC236}">
              <a16:creationId xmlns:a16="http://schemas.microsoft.com/office/drawing/2014/main" id="{CB20EFE6-7E99-48A0-91BE-46CA41E64345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1" name="TextBox 1">
          <a:extLst>
            <a:ext uri="{FF2B5EF4-FFF2-40B4-BE49-F238E27FC236}">
              <a16:creationId xmlns:a16="http://schemas.microsoft.com/office/drawing/2014/main" id="{E21376B8-1ACA-4D2E-9DD5-9493949FC6B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2" name="TextBox 1">
          <a:extLst>
            <a:ext uri="{FF2B5EF4-FFF2-40B4-BE49-F238E27FC236}">
              <a16:creationId xmlns:a16="http://schemas.microsoft.com/office/drawing/2014/main" id="{DA24BF94-74F7-4920-ADE2-23865735BD57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3" name="TextBox 1">
          <a:extLst>
            <a:ext uri="{FF2B5EF4-FFF2-40B4-BE49-F238E27FC236}">
              <a16:creationId xmlns:a16="http://schemas.microsoft.com/office/drawing/2014/main" id="{AC552ADF-0379-48D2-AAEE-476C9913175B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4" name="TextBox 1">
          <a:extLst>
            <a:ext uri="{FF2B5EF4-FFF2-40B4-BE49-F238E27FC236}">
              <a16:creationId xmlns:a16="http://schemas.microsoft.com/office/drawing/2014/main" id="{590ECD50-CCAB-400B-A46F-BC1D72BF61EF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59</xdr:row>
      <xdr:rowOff>0</xdr:rowOff>
    </xdr:from>
    <xdr:ext cx="184731" cy="274009"/>
    <xdr:sp macro="" textlink="">
      <xdr:nvSpPr>
        <xdr:cNvPr id="1335" name="TextBox 1">
          <a:extLst>
            <a:ext uri="{FF2B5EF4-FFF2-40B4-BE49-F238E27FC236}">
              <a16:creationId xmlns:a16="http://schemas.microsoft.com/office/drawing/2014/main" id="{F383AB92-0F2D-4C12-8D77-3CE231BEE413}"/>
            </a:ext>
          </a:extLst>
        </xdr:cNvPr>
        <xdr:cNvSpPr txBox="1"/>
      </xdr:nvSpPr>
      <xdr:spPr>
        <a:xfrm>
          <a:off x="17099743" y="67722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36" name="TextBox 1">
          <a:extLst>
            <a:ext uri="{FF2B5EF4-FFF2-40B4-BE49-F238E27FC236}">
              <a16:creationId xmlns:a16="http://schemas.microsoft.com/office/drawing/2014/main" id="{E6329415-E621-4584-96D8-2FDB2DA3FD7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37" name="TextBox 1">
          <a:extLst>
            <a:ext uri="{FF2B5EF4-FFF2-40B4-BE49-F238E27FC236}">
              <a16:creationId xmlns:a16="http://schemas.microsoft.com/office/drawing/2014/main" id="{E1D106BB-E973-4E67-8430-299469C582A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38" name="TextBox 1">
          <a:extLst>
            <a:ext uri="{FF2B5EF4-FFF2-40B4-BE49-F238E27FC236}">
              <a16:creationId xmlns:a16="http://schemas.microsoft.com/office/drawing/2014/main" id="{40CC90F5-24BA-4953-9576-D68DDBBA858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39" name="TextBox 1">
          <a:extLst>
            <a:ext uri="{FF2B5EF4-FFF2-40B4-BE49-F238E27FC236}">
              <a16:creationId xmlns:a16="http://schemas.microsoft.com/office/drawing/2014/main" id="{0CD074CB-0DCF-4355-89DE-D0E40E4BB6E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0" name="TextBox 1">
          <a:extLst>
            <a:ext uri="{FF2B5EF4-FFF2-40B4-BE49-F238E27FC236}">
              <a16:creationId xmlns:a16="http://schemas.microsoft.com/office/drawing/2014/main" id="{163917E4-8F7C-42B1-AB23-0E976354A793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1" name="TextBox 1">
          <a:extLst>
            <a:ext uri="{FF2B5EF4-FFF2-40B4-BE49-F238E27FC236}">
              <a16:creationId xmlns:a16="http://schemas.microsoft.com/office/drawing/2014/main" id="{A451EDF9-0BC1-49E3-A9D6-36EDF83DF81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2" name="TextBox 1">
          <a:extLst>
            <a:ext uri="{FF2B5EF4-FFF2-40B4-BE49-F238E27FC236}">
              <a16:creationId xmlns:a16="http://schemas.microsoft.com/office/drawing/2014/main" id="{9295C9E3-0748-4669-AD08-AE75D514F4B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3" name="TextBox 1">
          <a:extLst>
            <a:ext uri="{FF2B5EF4-FFF2-40B4-BE49-F238E27FC236}">
              <a16:creationId xmlns:a16="http://schemas.microsoft.com/office/drawing/2014/main" id="{77C31A57-D6B4-499E-B4B7-54B2C9F9920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4" name="TextBox 1">
          <a:extLst>
            <a:ext uri="{FF2B5EF4-FFF2-40B4-BE49-F238E27FC236}">
              <a16:creationId xmlns:a16="http://schemas.microsoft.com/office/drawing/2014/main" id="{2F327270-E26A-44AC-90E9-7B947AC86C9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5" name="TextBox 1">
          <a:extLst>
            <a:ext uri="{FF2B5EF4-FFF2-40B4-BE49-F238E27FC236}">
              <a16:creationId xmlns:a16="http://schemas.microsoft.com/office/drawing/2014/main" id="{51068E09-1497-4457-9004-354B74A1BE8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6" name="TextBox 1">
          <a:extLst>
            <a:ext uri="{FF2B5EF4-FFF2-40B4-BE49-F238E27FC236}">
              <a16:creationId xmlns:a16="http://schemas.microsoft.com/office/drawing/2014/main" id="{A2B6311C-669F-46F0-AD53-A9634282A5F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7" name="TextBox 1">
          <a:extLst>
            <a:ext uri="{FF2B5EF4-FFF2-40B4-BE49-F238E27FC236}">
              <a16:creationId xmlns:a16="http://schemas.microsoft.com/office/drawing/2014/main" id="{BDD9D755-CBD6-4CEA-A3BB-54181314F75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8" name="TextBox 1">
          <a:extLst>
            <a:ext uri="{FF2B5EF4-FFF2-40B4-BE49-F238E27FC236}">
              <a16:creationId xmlns:a16="http://schemas.microsoft.com/office/drawing/2014/main" id="{76084904-31B5-405C-90A1-7244BD9B1373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49" name="TextBox 1">
          <a:extLst>
            <a:ext uri="{FF2B5EF4-FFF2-40B4-BE49-F238E27FC236}">
              <a16:creationId xmlns:a16="http://schemas.microsoft.com/office/drawing/2014/main" id="{3F9F9E48-3EDA-4C36-8973-90AA8611BA2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0" name="TextBox 1">
          <a:extLst>
            <a:ext uri="{FF2B5EF4-FFF2-40B4-BE49-F238E27FC236}">
              <a16:creationId xmlns:a16="http://schemas.microsoft.com/office/drawing/2014/main" id="{057B3442-CCB5-438C-A182-50C9C0538BC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1" name="TextBox 1">
          <a:extLst>
            <a:ext uri="{FF2B5EF4-FFF2-40B4-BE49-F238E27FC236}">
              <a16:creationId xmlns:a16="http://schemas.microsoft.com/office/drawing/2014/main" id="{DAFB3792-64CB-49AA-AAB2-11F4E6553EF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2" name="TextBox 1">
          <a:extLst>
            <a:ext uri="{FF2B5EF4-FFF2-40B4-BE49-F238E27FC236}">
              <a16:creationId xmlns:a16="http://schemas.microsoft.com/office/drawing/2014/main" id="{7E2336BA-AFE9-4ED1-8A92-D97DB21AE44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3" name="TextBox 1">
          <a:extLst>
            <a:ext uri="{FF2B5EF4-FFF2-40B4-BE49-F238E27FC236}">
              <a16:creationId xmlns:a16="http://schemas.microsoft.com/office/drawing/2014/main" id="{459FB8B1-E6E8-486B-A239-B19DD054364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4" name="TextBox 1">
          <a:extLst>
            <a:ext uri="{FF2B5EF4-FFF2-40B4-BE49-F238E27FC236}">
              <a16:creationId xmlns:a16="http://schemas.microsoft.com/office/drawing/2014/main" id="{FDC221DF-EE0A-4AAA-9D5F-80A5E1D9F3C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5" name="TextBox 1">
          <a:extLst>
            <a:ext uri="{FF2B5EF4-FFF2-40B4-BE49-F238E27FC236}">
              <a16:creationId xmlns:a16="http://schemas.microsoft.com/office/drawing/2014/main" id="{9C177A05-1715-4FEB-9E44-4212D3F101F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6" name="TextBox 1">
          <a:extLst>
            <a:ext uri="{FF2B5EF4-FFF2-40B4-BE49-F238E27FC236}">
              <a16:creationId xmlns:a16="http://schemas.microsoft.com/office/drawing/2014/main" id="{C3D1EC44-E463-4E81-9972-63CA422DDA3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7" name="TextBox 1">
          <a:extLst>
            <a:ext uri="{FF2B5EF4-FFF2-40B4-BE49-F238E27FC236}">
              <a16:creationId xmlns:a16="http://schemas.microsoft.com/office/drawing/2014/main" id="{1D58E057-4E80-4860-B05A-2FBA756FA20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8" name="TextBox 1">
          <a:extLst>
            <a:ext uri="{FF2B5EF4-FFF2-40B4-BE49-F238E27FC236}">
              <a16:creationId xmlns:a16="http://schemas.microsoft.com/office/drawing/2014/main" id="{A40F3653-92CE-4777-85A2-EC902203B7C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59" name="TextBox 1">
          <a:extLst>
            <a:ext uri="{FF2B5EF4-FFF2-40B4-BE49-F238E27FC236}">
              <a16:creationId xmlns:a16="http://schemas.microsoft.com/office/drawing/2014/main" id="{5DFFF297-E599-4425-AC1D-1BA616BCDEB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0" name="TextBox 1">
          <a:extLst>
            <a:ext uri="{FF2B5EF4-FFF2-40B4-BE49-F238E27FC236}">
              <a16:creationId xmlns:a16="http://schemas.microsoft.com/office/drawing/2014/main" id="{360826DF-5DBA-429F-A677-C205ADC91BC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1" name="TextBox 1">
          <a:extLst>
            <a:ext uri="{FF2B5EF4-FFF2-40B4-BE49-F238E27FC236}">
              <a16:creationId xmlns:a16="http://schemas.microsoft.com/office/drawing/2014/main" id="{AB6CF8E3-BADA-401B-A1B3-9AC538F21BC5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2" name="TextBox 1">
          <a:extLst>
            <a:ext uri="{FF2B5EF4-FFF2-40B4-BE49-F238E27FC236}">
              <a16:creationId xmlns:a16="http://schemas.microsoft.com/office/drawing/2014/main" id="{C39A4558-C03C-4D23-9D22-06DCD404503B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3" name="TextBox 1">
          <a:extLst>
            <a:ext uri="{FF2B5EF4-FFF2-40B4-BE49-F238E27FC236}">
              <a16:creationId xmlns:a16="http://schemas.microsoft.com/office/drawing/2014/main" id="{3F374D95-325A-421E-B9FA-084AAF020CC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4" name="TextBox 1">
          <a:extLst>
            <a:ext uri="{FF2B5EF4-FFF2-40B4-BE49-F238E27FC236}">
              <a16:creationId xmlns:a16="http://schemas.microsoft.com/office/drawing/2014/main" id="{03BDE41F-9B08-4234-A049-45C4ED4A9FA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5" name="TextBox 1">
          <a:extLst>
            <a:ext uri="{FF2B5EF4-FFF2-40B4-BE49-F238E27FC236}">
              <a16:creationId xmlns:a16="http://schemas.microsoft.com/office/drawing/2014/main" id="{02C2361E-4A82-4451-8304-DF1D42F3B31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6" name="TextBox 1">
          <a:extLst>
            <a:ext uri="{FF2B5EF4-FFF2-40B4-BE49-F238E27FC236}">
              <a16:creationId xmlns:a16="http://schemas.microsoft.com/office/drawing/2014/main" id="{750A11F4-F046-4335-B65D-6FC03F43CD0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7" name="TextBox 1">
          <a:extLst>
            <a:ext uri="{FF2B5EF4-FFF2-40B4-BE49-F238E27FC236}">
              <a16:creationId xmlns:a16="http://schemas.microsoft.com/office/drawing/2014/main" id="{D551A3FF-3D73-4E05-A4F3-ADAC2CFD80C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8" name="TextBox 1">
          <a:extLst>
            <a:ext uri="{FF2B5EF4-FFF2-40B4-BE49-F238E27FC236}">
              <a16:creationId xmlns:a16="http://schemas.microsoft.com/office/drawing/2014/main" id="{AC749352-A2EA-4229-A512-406A4B7B3677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69" name="TextBox 1">
          <a:extLst>
            <a:ext uri="{FF2B5EF4-FFF2-40B4-BE49-F238E27FC236}">
              <a16:creationId xmlns:a16="http://schemas.microsoft.com/office/drawing/2014/main" id="{24AF6600-D5E8-476E-AC8F-B2DAFFC1B10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0" name="TextBox 1">
          <a:extLst>
            <a:ext uri="{FF2B5EF4-FFF2-40B4-BE49-F238E27FC236}">
              <a16:creationId xmlns:a16="http://schemas.microsoft.com/office/drawing/2014/main" id="{044D0266-5F37-4CF1-8B44-09875A66827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1" name="TextBox 1">
          <a:extLst>
            <a:ext uri="{FF2B5EF4-FFF2-40B4-BE49-F238E27FC236}">
              <a16:creationId xmlns:a16="http://schemas.microsoft.com/office/drawing/2014/main" id="{F5E9046D-2AE5-4755-B6D1-E58DAF89B3D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2" name="TextBox 1">
          <a:extLst>
            <a:ext uri="{FF2B5EF4-FFF2-40B4-BE49-F238E27FC236}">
              <a16:creationId xmlns:a16="http://schemas.microsoft.com/office/drawing/2014/main" id="{06BBCCCE-BA7A-48F4-AB26-A6A321F5A17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3" name="TextBox 1">
          <a:extLst>
            <a:ext uri="{FF2B5EF4-FFF2-40B4-BE49-F238E27FC236}">
              <a16:creationId xmlns:a16="http://schemas.microsoft.com/office/drawing/2014/main" id="{61F033F7-B5BA-4D52-BB7F-C79445A38674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4" name="TextBox 1">
          <a:extLst>
            <a:ext uri="{FF2B5EF4-FFF2-40B4-BE49-F238E27FC236}">
              <a16:creationId xmlns:a16="http://schemas.microsoft.com/office/drawing/2014/main" id="{7BD6AA3E-133F-46BA-B651-F398338F4491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5" name="TextBox 1">
          <a:extLst>
            <a:ext uri="{FF2B5EF4-FFF2-40B4-BE49-F238E27FC236}">
              <a16:creationId xmlns:a16="http://schemas.microsoft.com/office/drawing/2014/main" id="{47DC4A0E-2F79-4D70-A9F2-3B9C591D90B6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6" name="TextBox 1">
          <a:extLst>
            <a:ext uri="{FF2B5EF4-FFF2-40B4-BE49-F238E27FC236}">
              <a16:creationId xmlns:a16="http://schemas.microsoft.com/office/drawing/2014/main" id="{991A3C26-839C-48D1-B667-F2A9D2D2FD1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7" name="TextBox 1">
          <a:extLst>
            <a:ext uri="{FF2B5EF4-FFF2-40B4-BE49-F238E27FC236}">
              <a16:creationId xmlns:a16="http://schemas.microsoft.com/office/drawing/2014/main" id="{411AD677-42B2-474B-9737-ED93F908398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8" name="TextBox 1">
          <a:extLst>
            <a:ext uri="{FF2B5EF4-FFF2-40B4-BE49-F238E27FC236}">
              <a16:creationId xmlns:a16="http://schemas.microsoft.com/office/drawing/2014/main" id="{D037F80B-486D-4BC0-BF1D-2A77C6959F0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79" name="TextBox 1">
          <a:extLst>
            <a:ext uri="{FF2B5EF4-FFF2-40B4-BE49-F238E27FC236}">
              <a16:creationId xmlns:a16="http://schemas.microsoft.com/office/drawing/2014/main" id="{38615220-4614-4031-8BFD-EAF6DC5B8C9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0" name="TextBox 1">
          <a:extLst>
            <a:ext uri="{FF2B5EF4-FFF2-40B4-BE49-F238E27FC236}">
              <a16:creationId xmlns:a16="http://schemas.microsoft.com/office/drawing/2014/main" id="{3C1ECB77-1F13-4564-8F3C-87B5087198BD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1" name="TextBox 1">
          <a:extLst>
            <a:ext uri="{FF2B5EF4-FFF2-40B4-BE49-F238E27FC236}">
              <a16:creationId xmlns:a16="http://schemas.microsoft.com/office/drawing/2014/main" id="{802F5D69-9448-4F0A-B265-2744C43A5EBF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2" name="TextBox 1">
          <a:extLst>
            <a:ext uri="{FF2B5EF4-FFF2-40B4-BE49-F238E27FC236}">
              <a16:creationId xmlns:a16="http://schemas.microsoft.com/office/drawing/2014/main" id="{5B543E3A-468C-4D90-9E19-25E36C3D3D92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3" name="TextBox 1">
          <a:extLst>
            <a:ext uri="{FF2B5EF4-FFF2-40B4-BE49-F238E27FC236}">
              <a16:creationId xmlns:a16="http://schemas.microsoft.com/office/drawing/2014/main" id="{C4D503B6-2CB7-46D3-B2B4-67FA58218585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4" name="TextBox 1">
          <a:extLst>
            <a:ext uri="{FF2B5EF4-FFF2-40B4-BE49-F238E27FC236}">
              <a16:creationId xmlns:a16="http://schemas.microsoft.com/office/drawing/2014/main" id="{12DA503E-F867-43EE-866C-62E9894565BA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5" name="TextBox 1">
          <a:extLst>
            <a:ext uri="{FF2B5EF4-FFF2-40B4-BE49-F238E27FC236}">
              <a16:creationId xmlns:a16="http://schemas.microsoft.com/office/drawing/2014/main" id="{E443110C-984B-45F0-ACF2-2F66E6BA579E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6" name="TextBox 1">
          <a:extLst>
            <a:ext uri="{FF2B5EF4-FFF2-40B4-BE49-F238E27FC236}">
              <a16:creationId xmlns:a16="http://schemas.microsoft.com/office/drawing/2014/main" id="{F2C9ED32-325B-46F3-9422-A0C413E16468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3031318</xdr:colOff>
      <xdr:row>60</xdr:row>
      <xdr:rowOff>0</xdr:rowOff>
    </xdr:from>
    <xdr:ext cx="184731" cy="274009"/>
    <xdr:sp macro="" textlink="">
      <xdr:nvSpPr>
        <xdr:cNvPr id="1387" name="TextBox 1">
          <a:extLst>
            <a:ext uri="{FF2B5EF4-FFF2-40B4-BE49-F238E27FC236}">
              <a16:creationId xmlns:a16="http://schemas.microsoft.com/office/drawing/2014/main" id="{5AA8771E-BB97-4077-A51E-E544D2B80A30}"/>
            </a:ext>
          </a:extLst>
        </xdr:cNvPr>
        <xdr:cNvSpPr txBox="1"/>
      </xdr:nvSpPr>
      <xdr:spPr>
        <a:xfrm>
          <a:off x="17099743" y="6924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88" name="TextBox 1">
          <a:extLst>
            <a:ext uri="{FF2B5EF4-FFF2-40B4-BE49-F238E27FC236}">
              <a16:creationId xmlns:a16="http://schemas.microsoft.com/office/drawing/2014/main" id="{03CE2F23-E9C9-4DEA-A766-4DD29AF6C077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89" name="TextBox 1">
          <a:extLst>
            <a:ext uri="{FF2B5EF4-FFF2-40B4-BE49-F238E27FC236}">
              <a16:creationId xmlns:a16="http://schemas.microsoft.com/office/drawing/2014/main" id="{C09827EE-CE99-477C-97E4-8885D095BCEF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0" name="TextBox 1">
          <a:extLst>
            <a:ext uri="{FF2B5EF4-FFF2-40B4-BE49-F238E27FC236}">
              <a16:creationId xmlns:a16="http://schemas.microsoft.com/office/drawing/2014/main" id="{A6680C83-B08C-4DD9-82F1-4F5D122E98CE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1" name="TextBox 1">
          <a:extLst>
            <a:ext uri="{FF2B5EF4-FFF2-40B4-BE49-F238E27FC236}">
              <a16:creationId xmlns:a16="http://schemas.microsoft.com/office/drawing/2014/main" id="{F38209C1-9D6C-492E-9579-E989AFCF9437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2" name="TextBox 1">
          <a:extLst>
            <a:ext uri="{FF2B5EF4-FFF2-40B4-BE49-F238E27FC236}">
              <a16:creationId xmlns:a16="http://schemas.microsoft.com/office/drawing/2014/main" id="{32388C6B-CFE4-480E-AD28-4D27E93B6054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3" name="TextBox 1">
          <a:extLst>
            <a:ext uri="{FF2B5EF4-FFF2-40B4-BE49-F238E27FC236}">
              <a16:creationId xmlns:a16="http://schemas.microsoft.com/office/drawing/2014/main" id="{F0E7DD0A-32DB-4DBA-9F52-86E8E2025298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4" name="TextBox 1">
          <a:extLst>
            <a:ext uri="{FF2B5EF4-FFF2-40B4-BE49-F238E27FC236}">
              <a16:creationId xmlns:a16="http://schemas.microsoft.com/office/drawing/2014/main" id="{C6923D47-59AF-4008-8397-DF9D3504C89D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5" name="TextBox 1">
          <a:extLst>
            <a:ext uri="{FF2B5EF4-FFF2-40B4-BE49-F238E27FC236}">
              <a16:creationId xmlns:a16="http://schemas.microsoft.com/office/drawing/2014/main" id="{83FEC1E8-81DC-40D3-A3A1-3D97B991F721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6" name="TextBox 1">
          <a:extLst>
            <a:ext uri="{FF2B5EF4-FFF2-40B4-BE49-F238E27FC236}">
              <a16:creationId xmlns:a16="http://schemas.microsoft.com/office/drawing/2014/main" id="{7B61F50A-562C-47B6-A17A-8C0B19B1F90D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7" name="TextBox 1">
          <a:extLst>
            <a:ext uri="{FF2B5EF4-FFF2-40B4-BE49-F238E27FC236}">
              <a16:creationId xmlns:a16="http://schemas.microsoft.com/office/drawing/2014/main" id="{2E32DAC2-4D87-4D0D-9443-80FA3249D05B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8" name="TextBox 1">
          <a:extLst>
            <a:ext uri="{FF2B5EF4-FFF2-40B4-BE49-F238E27FC236}">
              <a16:creationId xmlns:a16="http://schemas.microsoft.com/office/drawing/2014/main" id="{B85FB18E-47E8-4CD4-8AD8-06270C7880CF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399" name="TextBox 1">
          <a:extLst>
            <a:ext uri="{FF2B5EF4-FFF2-40B4-BE49-F238E27FC236}">
              <a16:creationId xmlns:a16="http://schemas.microsoft.com/office/drawing/2014/main" id="{E59F5B42-1CEC-4BE7-9BFF-F0387CBC5966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0" name="TextBox 1">
          <a:extLst>
            <a:ext uri="{FF2B5EF4-FFF2-40B4-BE49-F238E27FC236}">
              <a16:creationId xmlns:a16="http://schemas.microsoft.com/office/drawing/2014/main" id="{A63F36F3-4143-41FC-9272-C7B82F35D287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1" name="TextBox 1">
          <a:extLst>
            <a:ext uri="{FF2B5EF4-FFF2-40B4-BE49-F238E27FC236}">
              <a16:creationId xmlns:a16="http://schemas.microsoft.com/office/drawing/2014/main" id="{7D73E880-612B-4C74-8BD4-FB3444FD274D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2" name="TextBox 1">
          <a:extLst>
            <a:ext uri="{FF2B5EF4-FFF2-40B4-BE49-F238E27FC236}">
              <a16:creationId xmlns:a16="http://schemas.microsoft.com/office/drawing/2014/main" id="{74602A64-A2B9-4BC4-9D42-FD620D7CA942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3" name="TextBox 1">
          <a:extLst>
            <a:ext uri="{FF2B5EF4-FFF2-40B4-BE49-F238E27FC236}">
              <a16:creationId xmlns:a16="http://schemas.microsoft.com/office/drawing/2014/main" id="{91810861-811F-49B0-AE9B-600E2D5C6A03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4" name="TextBox 1">
          <a:extLst>
            <a:ext uri="{FF2B5EF4-FFF2-40B4-BE49-F238E27FC236}">
              <a16:creationId xmlns:a16="http://schemas.microsoft.com/office/drawing/2014/main" id="{21AC67E3-B28F-44E1-BC4E-DD0C273FDB37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5" name="TextBox 1">
          <a:extLst>
            <a:ext uri="{FF2B5EF4-FFF2-40B4-BE49-F238E27FC236}">
              <a16:creationId xmlns:a16="http://schemas.microsoft.com/office/drawing/2014/main" id="{0208E425-2C95-4406-AB2E-C1E3CDFF61B5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6" name="TextBox 1">
          <a:extLst>
            <a:ext uri="{FF2B5EF4-FFF2-40B4-BE49-F238E27FC236}">
              <a16:creationId xmlns:a16="http://schemas.microsoft.com/office/drawing/2014/main" id="{28B034CF-72B7-4F96-B108-BD4AABE4FFC4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7" name="TextBox 1">
          <a:extLst>
            <a:ext uri="{FF2B5EF4-FFF2-40B4-BE49-F238E27FC236}">
              <a16:creationId xmlns:a16="http://schemas.microsoft.com/office/drawing/2014/main" id="{5DEC4005-7949-4758-A899-3B2BB5CFD141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8" name="TextBox 1">
          <a:extLst>
            <a:ext uri="{FF2B5EF4-FFF2-40B4-BE49-F238E27FC236}">
              <a16:creationId xmlns:a16="http://schemas.microsoft.com/office/drawing/2014/main" id="{918DE9B0-B9A0-489A-A671-3AB4AD1261D6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09" name="TextBox 1">
          <a:extLst>
            <a:ext uri="{FF2B5EF4-FFF2-40B4-BE49-F238E27FC236}">
              <a16:creationId xmlns:a16="http://schemas.microsoft.com/office/drawing/2014/main" id="{652936A1-E021-4BC1-B820-79938026AD42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0" name="TextBox 1">
          <a:extLst>
            <a:ext uri="{FF2B5EF4-FFF2-40B4-BE49-F238E27FC236}">
              <a16:creationId xmlns:a16="http://schemas.microsoft.com/office/drawing/2014/main" id="{58866BAF-2B2A-4D19-949E-61EA866B0056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1" name="TextBox 1">
          <a:extLst>
            <a:ext uri="{FF2B5EF4-FFF2-40B4-BE49-F238E27FC236}">
              <a16:creationId xmlns:a16="http://schemas.microsoft.com/office/drawing/2014/main" id="{F7899F10-301A-43F0-BF6D-A081237ED18A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2" name="TextBox 1">
          <a:extLst>
            <a:ext uri="{FF2B5EF4-FFF2-40B4-BE49-F238E27FC236}">
              <a16:creationId xmlns:a16="http://schemas.microsoft.com/office/drawing/2014/main" id="{B5FD4A45-E329-4901-9743-BC056F2E5776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3" name="TextBox 1">
          <a:extLst>
            <a:ext uri="{FF2B5EF4-FFF2-40B4-BE49-F238E27FC236}">
              <a16:creationId xmlns:a16="http://schemas.microsoft.com/office/drawing/2014/main" id="{A42E0D29-88D6-432F-8538-57D3F65CBD8B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4" name="TextBox 1">
          <a:extLst>
            <a:ext uri="{FF2B5EF4-FFF2-40B4-BE49-F238E27FC236}">
              <a16:creationId xmlns:a16="http://schemas.microsoft.com/office/drawing/2014/main" id="{A4D4398D-0A20-4CDA-B00D-EFC4A2885AF9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5" name="TextBox 1">
          <a:extLst>
            <a:ext uri="{FF2B5EF4-FFF2-40B4-BE49-F238E27FC236}">
              <a16:creationId xmlns:a16="http://schemas.microsoft.com/office/drawing/2014/main" id="{12824C2D-AB01-4714-8CC6-812E63DE8C48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6" name="TextBox 1">
          <a:extLst>
            <a:ext uri="{FF2B5EF4-FFF2-40B4-BE49-F238E27FC236}">
              <a16:creationId xmlns:a16="http://schemas.microsoft.com/office/drawing/2014/main" id="{31105AB3-8582-419B-85BC-ECB7C0DEF27B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7" name="TextBox 1">
          <a:extLst>
            <a:ext uri="{FF2B5EF4-FFF2-40B4-BE49-F238E27FC236}">
              <a16:creationId xmlns:a16="http://schemas.microsoft.com/office/drawing/2014/main" id="{D38914C7-9DAE-4128-A0DE-BD69AE0ECAAC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8" name="TextBox 1">
          <a:extLst>
            <a:ext uri="{FF2B5EF4-FFF2-40B4-BE49-F238E27FC236}">
              <a16:creationId xmlns:a16="http://schemas.microsoft.com/office/drawing/2014/main" id="{FC1CDC2C-9BB4-4ED9-8B48-3FDAA78E8DC2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44</xdr:row>
      <xdr:rowOff>0</xdr:rowOff>
    </xdr:from>
    <xdr:ext cx="184731" cy="274009"/>
    <xdr:sp macro="" textlink="">
      <xdr:nvSpPr>
        <xdr:cNvPr id="1419" name="TextBox 1">
          <a:extLst>
            <a:ext uri="{FF2B5EF4-FFF2-40B4-BE49-F238E27FC236}">
              <a16:creationId xmlns:a16="http://schemas.microsoft.com/office/drawing/2014/main" id="{4503E3AC-027A-4CD0-A881-86B7E5A6DA74}"/>
            </a:ext>
          </a:extLst>
        </xdr:cNvPr>
        <xdr:cNvSpPr txBox="1"/>
      </xdr:nvSpPr>
      <xdr:spPr>
        <a:xfrm>
          <a:off x="17099743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0" name="TextBox 1">
          <a:extLst>
            <a:ext uri="{FF2B5EF4-FFF2-40B4-BE49-F238E27FC236}">
              <a16:creationId xmlns:a16="http://schemas.microsoft.com/office/drawing/2014/main" id="{C4A6196F-1CF6-46FC-8FF3-1F62EF1FE8DF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1" name="TextBox 1">
          <a:extLst>
            <a:ext uri="{FF2B5EF4-FFF2-40B4-BE49-F238E27FC236}">
              <a16:creationId xmlns:a16="http://schemas.microsoft.com/office/drawing/2014/main" id="{0E9D5D0C-AC63-47C9-9733-1170E92928CF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2" name="TextBox 1">
          <a:extLst>
            <a:ext uri="{FF2B5EF4-FFF2-40B4-BE49-F238E27FC236}">
              <a16:creationId xmlns:a16="http://schemas.microsoft.com/office/drawing/2014/main" id="{1F221F0E-3AB9-4E8F-8C04-08239A615B1A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3" name="TextBox 1">
          <a:extLst>
            <a:ext uri="{FF2B5EF4-FFF2-40B4-BE49-F238E27FC236}">
              <a16:creationId xmlns:a16="http://schemas.microsoft.com/office/drawing/2014/main" id="{E48A99F9-D861-4CDD-8B51-B92D7BE5F742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4" name="TextBox 1">
          <a:extLst>
            <a:ext uri="{FF2B5EF4-FFF2-40B4-BE49-F238E27FC236}">
              <a16:creationId xmlns:a16="http://schemas.microsoft.com/office/drawing/2014/main" id="{E4C3C9DE-9D58-4C49-80B5-34E0A47C11FD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5" name="TextBox 1">
          <a:extLst>
            <a:ext uri="{FF2B5EF4-FFF2-40B4-BE49-F238E27FC236}">
              <a16:creationId xmlns:a16="http://schemas.microsoft.com/office/drawing/2014/main" id="{79CF3AE6-D8C0-4FCD-9695-0A50E182098F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6" name="TextBox 1">
          <a:extLst>
            <a:ext uri="{FF2B5EF4-FFF2-40B4-BE49-F238E27FC236}">
              <a16:creationId xmlns:a16="http://schemas.microsoft.com/office/drawing/2014/main" id="{A3A50CDA-0443-4E76-A13B-6B54AD960D0D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7" name="TextBox 1">
          <a:extLst>
            <a:ext uri="{FF2B5EF4-FFF2-40B4-BE49-F238E27FC236}">
              <a16:creationId xmlns:a16="http://schemas.microsoft.com/office/drawing/2014/main" id="{0FCEC836-AE09-4993-BFDF-C1D03AEC1A26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8" name="TextBox 1">
          <a:extLst>
            <a:ext uri="{FF2B5EF4-FFF2-40B4-BE49-F238E27FC236}">
              <a16:creationId xmlns:a16="http://schemas.microsoft.com/office/drawing/2014/main" id="{8F2D0194-88FE-40CB-8199-23842C9ACF20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29" name="TextBox 1">
          <a:extLst>
            <a:ext uri="{FF2B5EF4-FFF2-40B4-BE49-F238E27FC236}">
              <a16:creationId xmlns:a16="http://schemas.microsoft.com/office/drawing/2014/main" id="{1782E5A4-5667-4555-B23B-387CFBD3CB11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0" name="TextBox 1">
          <a:extLst>
            <a:ext uri="{FF2B5EF4-FFF2-40B4-BE49-F238E27FC236}">
              <a16:creationId xmlns:a16="http://schemas.microsoft.com/office/drawing/2014/main" id="{D7FC958B-C786-4E04-9B87-348B4C6BA52F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1" name="TextBox 1">
          <a:extLst>
            <a:ext uri="{FF2B5EF4-FFF2-40B4-BE49-F238E27FC236}">
              <a16:creationId xmlns:a16="http://schemas.microsoft.com/office/drawing/2014/main" id="{91C4E2D8-6172-4C81-BB71-F7547BFB88B1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2" name="TextBox 1">
          <a:extLst>
            <a:ext uri="{FF2B5EF4-FFF2-40B4-BE49-F238E27FC236}">
              <a16:creationId xmlns:a16="http://schemas.microsoft.com/office/drawing/2014/main" id="{FD4E5A65-FD67-4A62-828E-89E3B4385B41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3" name="TextBox 1">
          <a:extLst>
            <a:ext uri="{FF2B5EF4-FFF2-40B4-BE49-F238E27FC236}">
              <a16:creationId xmlns:a16="http://schemas.microsoft.com/office/drawing/2014/main" id="{1D81A3FA-90C3-4D2F-8961-4551468773E3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4" name="TextBox 1">
          <a:extLst>
            <a:ext uri="{FF2B5EF4-FFF2-40B4-BE49-F238E27FC236}">
              <a16:creationId xmlns:a16="http://schemas.microsoft.com/office/drawing/2014/main" id="{E7A65D90-B9B8-41A1-8C78-96B8246BC244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5" name="TextBox 1">
          <a:extLst>
            <a:ext uri="{FF2B5EF4-FFF2-40B4-BE49-F238E27FC236}">
              <a16:creationId xmlns:a16="http://schemas.microsoft.com/office/drawing/2014/main" id="{3AEA6FB7-50E9-4AA8-AC6E-FB87F9F26577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6" name="TextBox 1">
          <a:extLst>
            <a:ext uri="{FF2B5EF4-FFF2-40B4-BE49-F238E27FC236}">
              <a16:creationId xmlns:a16="http://schemas.microsoft.com/office/drawing/2014/main" id="{ABE0F311-35E9-4E61-9960-D9D1CAFDBEED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7" name="TextBox 1">
          <a:extLst>
            <a:ext uri="{FF2B5EF4-FFF2-40B4-BE49-F238E27FC236}">
              <a16:creationId xmlns:a16="http://schemas.microsoft.com/office/drawing/2014/main" id="{7B82C392-CB64-415C-B39A-621900203B40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8" name="TextBox 1">
          <a:extLst>
            <a:ext uri="{FF2B5EF4-FFF2-40B4-BE49-F238E27FC236}">
              <a16:creationId xmlns:a16="http://schemas.microsoft.com/office/drawing/2014/main" id="{BFDE0DC2-7E2D-4284-A22B-8E80A865463A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39" name="TextBox 1">
          <a:extLst>
            <a:ext uri="{FF2B5EF4-FFF2-40B4-BE49-F238E27FC236}">
              <a16:creationId xmlns:a16="http://schemas.microsoft.com/office/drawing/2014/main" id="{F81C6077-AA48-4F32-8453-4E202FDCC416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0" name="TextBox 1">
          <a:extLst>
            <a:ext uri="{FF2B5EF4-FFF2-40B4-BE49-F238E27FC236}">
              <a16:creationId xmlns:a16="http://schemas.microsoft.com/office/drawing/2014/main" id="{191B6A40-E116-4544-AC84-54C0FFD8A370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1" name="TextBox 1">
          <a:extLst>
            <a:ext uri="{FF2B5EF4-FFF2-40B4-BE49-F238E27FC236}">
              <a16:creationId xmlns:a16="http://schemas.microsoft.com/office/drawing/2014/main" id="{5C107D6F-1963-47FA-8888-BEA2A32AF4BE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2" name="TextBox 1">
          <a:extLst>
            <a:ext uri="{FF2B5EF4-FFF2-40B4-BE49-F238E27FC236}">
              <a16:creationId xmlns:a16="http://schemas.microsoft.com/office/drawing/2014/main" id="{EA06B7A7-5EFF-4874-9E02-099AA31BDBA5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3" name="TextBox 1">
          <a:extLst>
            <a:ext uri="{FF2B5EF4-FFF2-40B4-BE49-F238E27FC236}">
              <a16:creationId xmlns:a16="http://schemas.microsoft.com/office/drawing/2014/main" id="{DC275D1D-6557-4945-B75D-95E6416DF812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4" name="TextBox 1">
          <a:extLst>
            <a:ext uri="{FF2B5EF4-FFF2-40B4-BE49-F238E27FC236}">
              <a16:creationId xmlns:a16="http://schemas.microsoft.com/office/drawing/2014/main" id="{C32CC254-00CB-4B16-8864-482198C41AEA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5" name="TextBox 1">
          <a:extLst>
            <a:ext uri="{FF2B5EF4-FFF2-40B4-BE49-F238E27FC236}">
              <a16:creationId xmlns:a16="http://schemas.microsoft.com/office/drawing/2014/main" id="{E8F7CB20-166C-41F0-A781-6774DCF7F3C1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6" name="TextBox 1">
          <a:extLst>
            <a:ext uri="{FF2B5EF4-FFF2-40B4-BE49-F238E27FC236}">
              <a16:creationId xmlns:a16="http://schemas.microsoft.com/office/drawing/2014/main" id="{CC25ABF5-999D-461A-9874-96515514B178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7" name="TextBox 1">
          <a:extLst>
            <a:ext uri="{FF2B5EF4-FFF2-40B4-BE49-F238E27FC236}">
              <a16:creationId xmlns:a16="http://schemas.microsoft.com/office/drawing/2014/main" id="{70493BE9-BC28-4996-B80B-6CF969F63338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8" name="TextBox 1">
          <a:extLst>
            <a:ext uri="{FF2B5EF4-FFF2-40B4-BE49-F238E27FC236}">
              <a16:creationId xmlns:a16="http://schemas.microsoft.com/office/drawing/2014/main" id="{D64A06B1-CD83-47BE-9778-FC5BC347A550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49" name="TextBox 1">
          <a:extLst>
            <a:ext uri="{FF2B5EF4-FFF2-40B4-BE49-F238E27FC236}">
              <a16:creationId xmlns:a16="http://schemas.microsoft.com/office/drawing/2014/main" id="{806AB6E4-9A3E-43D9-A08F-8425B24314A1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0" name="TextBox 1">
          <a:extLst>
            <a:ext uri="{FF2B5EF4-FFF2-40B4-BE49-F238E27FC236}">
              <a16:creationId xmlns:a16="http://schemas.microsoft.com/office/drawing/2014/main" id="{5F1C0B5A-AA2D-471E-93CD-4B147DE5C46A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1" name="TextBox 1">
          <a:extLst>
            <a:ext uri="{FF2B5EF4-FFF2-40B4-BE49-F238E27FC236}">
              <a16:creationId xmlns:a16="http://schemas.microsoft.com/office/drawing/2014/main" id="{10AC6D72-01F5-47D7-BB40-B556926869ED}"/>
            </a:ext>
          </a:extLst>
        </xdr:cNvPr>
        <xdr:cNvSpPr txBox="1"/>
      </xdr:nvSpPr>
      <xdr:spPr>
        <a:xfrm>
          <a:off x="17099743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2" name="TextBox 1">
          <a:extLst>
            <a:ext uri="{FF2B5EF4-FFF2-40B4-BE49-F238E27FC236}">
              <a16:creationId xmlns:a16="http://schemas.microsoft.com/office/drawing/2014/main" id="{9665DC2A-103C-463A-B4A8-FF448C78EB0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3" name="TextBox 1">
          <a:extLst>
            <a:ext uri="{FF2B5EF4-FFF2-40B4-BE49-F238E27FC236}">
              <a16:creationId xmlns:a16="http://schemas.microsoft.com/office/drawing/2014/main" id="{B8FE5F21-A26A-4CFA-BC05-A0908FF8382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4" name="TextBox 1">
          <a:extLst>
            <a:ext uri="{FF2B5EF4-FFF2-40B4-BE49-F238E27FC236}">
              <a16:creationId xmlns:a16="http://schemas.microsoft.com/office/drawing/2014/main" id="{020E1853-4C68-4296-9458-D1B9807734A1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5" name="TextBox 1">
          <a:extLst>
            <a:ext uri="{FF2B5EF4-FFF2-40B4-BE49-F238E27FC236}">
              <a16:creationId xmlns:a16="http://schemas.microsoft.com/office/drawing/2014/main" id="{287F1792-BF48-414A-A486-23242DDBCD96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6" name="TextBox 1">
          <a:extLst>
            <a:ext uri="{FF2B5EF4-FFF2-40B4-BE49-F238E27FC236}">
              <a16:creationId xmlns:a16="http://schemas.microsoft.com/office/drawing/2014/main" id="{F9C9B3EA-7FE4-46F3-B098-80922D7FFBF9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7" name="TextBox 1">
          <a:extLst>
            <a:ext uri="{FF2B5EF4-FFF2-40B4-BE49-F238E27FC236}">
              <a16:creationId xmlns:a16="http://schemas.microsoft.com/office/drawing/2014/main" id="{E95AA159-8819-4850-B16A-9D2876D64C8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8" name="TextBox 1">
          <a:extLst>
            <a:ext uri="{FF2B5EF4-FFF2-40B4-BE49-F238E27FC236}">
              <a16:creationId xmlns:a16="http://schemas.microsoft.com/office/drawing/2014/main" id="{780463E8-B20D-4F22-B3FD-C8EC532D5CF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59" name="TextBox 1">
          <a:extLst>
            <a:ext uri="{FF2B5EF4-FFF2-40B4-BE49-F238E27FC236}">
              <a16:creationId xmlns:a16="http://schemas.microsoft.com/office/drawing/2014/main" id="{21A12658-E77F-40AD-B8B2-99356B059A7E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0" name="TextBox 1">
          <a:extLst>
            <a:ext uri="{FF2B5EF4-FFF2-40B4-BE49-F238E27FC236}">
              <a16:creationId xmlns:a16="http://schemas.microsoft.com/office/drawing/2014/main" id="{53136433-18A5-4DF9-95BC-ACA7DACD444C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1" name="TextBox 1">
          <a:extLst>
            <a:ext uri="{FF2B5EF4-FFF2-40B4-BE49-F238E27FC236}">
              <a16:creationId xmlns:a16="http://schemas.microsoft.com/office/drawing/2014/main" id="{C9819D0D-DFA0-4185-BE27-7E6D6162F30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2" name="TextBox 1">
          <a:extLst>
            <a:ext uri="{FF2B5EF4-FFF2-40B4-BE49-F238E27FC236}">
              <a16:creationId xmlns:a16="http://schemas.microsoft.com/office/drawing/2014/main" id="{94978A0E-711C-4CA6-A867-5A4C1A0F3AA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3" name="TextBox 1">
          <a:extLst>
            <a:ext uri="{FF2B5EF4-FFF2-40B4-BE49-F238E27FC236}">
              <a16:creationId xmlns:a16="http://schemas.microsoft.com/office/drawing/2014/main" id="{21C04B29-C93D-452F-89D9-20AB546E856C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4" name="TextBox 1">
          <a:extLst>
            <a:ext uri="{FF2B5EF4-FFF2-40B4-BE49-F238E27FC236}">
              <a16:creationId xmlns:a16="http://schemas.microsoft.com/office/drawing/2014/main" id="{5303A661-8892-47ED-BB27-8CCA717631DF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5" name="TextBox 1">
          <a:extLst>
            <a:ext uri="{FF2B5EF4-FFF2-40B4-BE49-F238E27FC236}">
              <a16:creationId xmlns:a16="http://schemas.microsoft.com/office/drawing/2014/main" id="{B963E26E-0DCA-44F4-9DC2-5CC4FF11315D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6" name="TextBox 1">
          <a:extLst>
            <a:ext uri="{FF2B5EF4-FFF2-40B4-BE49-F238E27FC236}">
              <a16:creationId xmlns:a16="http://schemas.microsoft.com/office/drawing/2014/main" id="{E13F7A84-A948-469A-B399-1204AD1FD0C6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7" name="TextBox 1">
          <a:extLst>
            <a:ext uri="{FF2B5EF4-FFF2-40B4-BE49-F238E27FC236}">
              <a16:creationId xmlns:a16="http://schemas.microsoft.com/office/drawing/2014/main" id="{DBCBD6CB-6FC7-4F36-9FF4-E7F98AEF6D4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8" name="TextBox 1">
          <a:extLst>
            <a:ext uri="{FF2B5EF4-FFF2-40B4-BE49-F238E27FC236}">
              <a16:creationId xmlns:a16="http://schemas.microsoft.com/office/drawing/2014/main" id="{DF2FF7E3-F2FC-434E-A469-D22113C0FDB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69" name="TextBox 1">
          <a:extLst>
            <a:ext uri="{FF2B5EF4-FFF2-40B4-BE49-F238E27FC236}">
              <a16:creationId xmlns:a16="http://schemas.microsoft.com/office/drawing/2014/main" id="{32138215-0931-4C7C-8F46-3931686F03D5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0" name="TextBox 1">
          <a:extLst>
            <a:ext uri="{FF2B5EF4-FFF2-40B4-BE49-F238E27FC236}">
              <a16:creationId xmlns:a16="http://schemas.microsoft.com/office/drawing/2014/main" id="{62D9D783-5F71-447D-BFA6-1D74B4B99A31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1" name="TextBox 1">
          <a:extLst>
            <a:ext uri="{FF2B5EF4-FFF2-40B4-BE49-F238E27FC236}">
              <a16:creationId xmlns:a16="http://schemas.microsoft.com/office/drawing/2014/main" id="{8725B13C-88D1-4A20-A534-F3C564751407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2" name="TextBox 1">
          <a:extLst>
            <a:ext uri="{FF2B5EF4-FFF2-40B4-BE49-F238E27FC236}">
              <a16:creationId xmlns:a16="http://schemas.microsoft.com/office/drawing/2014/main" id="{B3C4A5A8-56C3-4797-AFAD-9CCCDEA2D04F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3" name="TextBox 1">
          <a:extLst>
            <a:ext uri="{FF2B5EF4-FFF2-40B4-BE49-F238E27FC236}">
              <a16:creationId xmlns:a16="http://schemas.microsoft.com/office/drawing/2014/main" id="{50B73937-1670-4F49-A49B-F8C46D9DCAF4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4" name="TextBox 1">
          <a:extLst>
            <a:ext uri="{FF2B5EF4-FFF2-40B4-BE49-F238E27FC236}">
              <a16:creationId xmlns:a16="http://schemas.microsoft.com/office/drawing/2014/main" id="{74492B41-1202-42E8-90FC-8F25E859B477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5" name="TextBox 1">
          <a:extLst>
            <a:ext uri="{FF2B5EF4-FFF2-40B4-BE49-F238E27FC236}">
              <a16:creationId xmlns:a16="http://schemas.microsoft.com/office/drawing/2014/main" id="{E5B2FD44-2E89-403E-8B9B-843BF754161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6" name="TextBox 1">
          <a:extLst>
            <a:ext uri="{FF2B5EF4-FFF2-40B4-BE49-F238E27FC236}">
              <a16:creationId xmlns:a16="http://schemas.microsoft.com/office/drawing/2014/main" id="{9424F71A-719D-4E8D-A2E2-80C1BB2FAE0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7" name="TextBox 1">
          <a:extLst>
            <a:ext uri="{FF2B5EF4-FFF2-40B4-BE49-F238E27FC236}">
              <a16:creationId xmlns:a16="http://schemas.microsoft.com/office/drawing/2014/main" id="{1EADB913-8441-4B2F-A5E2-8C8F28C7286B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8" name="TextBox 1">
          <a:extLst>
            <a:ext uri="{FF2B5EF4-FFF2-40B4-BE49-F238E27FC236}">
              <a16:creationId xmlns:a16="http://schemas.microsoft.com/office/drawing/2014/main" id="{D6699304-C977-4B89-ACBA-1C9DF2665E84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79" name="TextBox 1">
          <a:extLst>
            <a:ext uri="{FF2B5EF4-FFF2-40B4-BE49-F238E27FC236}">
              <a16:creationId xmlns:a16="http://schemas.microsoft.com/office/drawing/2014/main" id="{97C08C77-A1C1-4A59-A4FE-93259B775F17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80" name="TextBox 1">
          <a:extLst>
            <a:ext uri="{FF2B5EF4-FFF2-40B4-BE49-F238E27FC236}">
              <a16:creationId xmlns:a16="http://schemas.microsoft.com/office/drawing/2014/main" id="{FF1DC5A5-F55D-4C3A-941C-629C758DFFAE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81" name="TextBox 1">
          <a:extLst>
            <a:ext uri="{FF2B5EF4-FFF2-40B4-BE49-F238E27FC236}">
              <a16:creationId xmlns:a16="http://schemas.microsoft.com/office/drawing/2014/main" id="{D485E7A1-C1C4-42B8-A2C7-C72973DCE20F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82" name="TextBox 1">
          <a:extLst>
            <a:ext uri="{FF2B5EF4-FFF2-40B4-BE49-F238E27FC236}">
              <a16:creationId xmlns:a16="http://schemas.microsoft.com/office/drawing/2014/main" id="{1F70FC05-5AF5-47DD-99DC-E29F7188C023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45</xdr:row>
      <xdr:rowOff>0</xdr:rowOff>
    </xdr:from>
    <xdr:ext cx="184731" cy="274009"/>
    <xdr:sp macro="" textlink="">
      <xdr:nvSpPr>
        <xdr:cNvPr id="1483" name="TextBox 1">
          <a:extLst>
            <a:ext uri="{FF2B5EF4-FFF2-40B4-BE49-F238E27FC236}">
              <a16:creationId xmlns:a16="http://schemas.microsoft.com/office/drawing/2014/main" id="{2E43EB68-51C5-4204-8179-0D80401AE7C3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4" name="TextBox 1">
          <a:extLst>
            <a:ext uri="{FF2B5EF4-FFF2-40B4-BE49-F238E27FC236}">
              <a16:creationId xmlns:a16="http://schemas.microsoft.com/office/drawing/2014/main" id="{D97CE5E3-1124-49D3-A6BC-CB15AADAE44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5" name="TextBox 1">
          <a:extLst>
            <a:ext uri="{FF2B5EF4-FFF2-40B4-BE49-F238E27FC236}">
              <a16:creationId xmlns:a16="http://schemas.microsoft.com/office/drawing/2014/main" id="{B39DB0C5-1822-4D98-9FBB-E7D8E074B544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6" name="TextBox 1">
          <a:extLst>
            <a:ext uri="{FF2B5EF4-FFF2-40B4-BE49-F238E27FC236}">
              <a16:creationId xmlns:a16="http://schemas.microsoft.com/office/drawing/2014/main" id="{0E24DFF6-11E7-4139-B70F-8DC4947539A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7" name="TextBox 1">
          <a:extLst>
            <a:ext uri="{FF2B5EF4-FFF2-40B4-BE49-F238E27FC236}">
              <a16:creationId xmlns:a16="http://schemas.microsoft.com/office/drawing/2014/main" id="{8CC80C06-267D-4C78-97F8-16221E1C6DB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8" name="TextBox 1">
          <a:extLst>
            <a:ext uri="{FF2B5EF4-FFF2-40B4-BE49-F238E27FC236}">
              <a16:creationId xmlns:a16="http://schemas.microsoft.com/office/drawing/2014/main" id="{E604D709-5319-4C3A-94DC-516969FDD9D1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89" name="TextBox 1">
          <a:extLst>
            <a:ext uri="{FF2B5EF4-FFF2-40B4-BE49-F238E27FC236}">
              <a16:creationId xmlns:a16="http://schemas.microsoft.com/office/drawing/2014/main" id="{DB8F60A5-92C5-419F-AE29-2BC4200B5BEF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0" name="TextBox 1">
          <a:extLst>
            <a:ext uri="{FF2B5EF4-FFF2-40B4-BE49-F238E27FC236}">
              <a16:creationId xmlns:a16="http://schemas.microsoft.com/office/drawing/2014/main" id="{A3FB0E26-5549-44CF-9CEB-96AD1A9C152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1" name="TextBox 1">
          <a:extLst>
            <a:ext uri="{FF2B5EF4-FFF2-40B4-BE49-F238E27FC236}">
              <a16:creationId xmlns:a16="http://schemas.microsoft.com/office/drawing/2014/main" id="{2F6D0C5A-C676-4789-8288-0D17353DECD4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2" name="TextBox 1">
          <a:extLst>
            <a:ext uri="{FF2B5EF4-FFF2-40B4-BE49-F238E27FC236}">
              <a16:creationId xmlns:a16="http://schemas.microsoft.com/office/drawing/2014/main" id="{2083A108-E51A-46D2-A163-955035918DF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3" name="TextBox 1">
          <a:extLst>
            <a:ext uri="{FF2B5EF4-FFF2-40B4-BE49-F238E27FC236}">
              <a16:creationId xmlns:a16="http://schemas.microsoft.com/office/drawing/2014/main" id="{44D8C314-CB94-41E4-8C38-FE7FB0431EE6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4" name="TextBox 1">
          <a:extLst>
            <a:ext uri="{FF2B5EF4-FFF2-40B4-BE49-F238E27FC236}">
              <a16:creationId xmlns:a16="http://schemas.microsoft.com/office/drawing/2014/main" id="{7920334E-8E87-43E6-8242-D574B487E27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5" name="TextBox 1">
          <a:extLst>
            <a:ext uri="{FF2B5EF4-FFF2-40B4-BE49-F238E27FC236}">
              <a16:creationId xmlns:a16="http://schemas.microsoft.com/office/drawing/2014/main" id="{E3CC9F4A-9A44-431C-AC5E-9F13B4EF62B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6" name="TextBox 1">
          <a:extLst>
            <a:ext uri="{FF2B5EF4-FFF2-40B4-BE49-F238E27FC236}">
              <a16:creationId xmlns:a16="http://schemas.microsoft.com/office/drawing/2014/main" id="{3EE50167-7C6F-4738-AF62-9EB266E08C4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7" name="TextBox 1">
          <a:extLst>
            <a:ext uri="{FF2B5EF4-FFF2-40B4-BE49-F238E27FC236}">
              <a16:creationId xmlns:a16="http://schemas.microsoft.com/office/drawing/2014/main" id="{3B7FF4BF-4AF5-4AB0-BB5B-DC8AC3AC121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8" name="TextBox 1">
          <a:extLst>
            <a:ext uri="{FF2B5EF4-FFF2-40B4-BE49-F238E27FC236}">
              <a16:creationId xmlns:a16="http://schemas.microsoft.com/office/drawing/2014/main" id="{98EF1B8B-DA20-41D9-8549-F66772A405B6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499" name="TextBox 1">
          <a:extLst>
            <a:ext uri="{FF2B5EF4-FFF2-40B4-BE49-F238E27FC236}">
              <a16:creationId xmlns:a16="http://schemas.microsoft.com/office/drawing/2014/main" id="{C826045E-D587-48A8-B871-904925E8755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0" name="TextBox 1">
          <a:extLst>
            <a:ext uri="{FF2B5EF4-FFF2-40B4-BE49-F238E27FC236}">
              <a16:creationId xmlns:a16="http://schemas.microsoft.com/office/drawing/2014/main" id="{45CA45D5-DA43-49F2-A3C1-557D71BB026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1" name="TextBox 1">
          <a:extLst>
            <a:ext uri="{FF2B5EF4-FFF2-40B4-BE49-F238E27FC236}">
              <a16:creationId xmlns:a16="http://schemas.microsoft.com/office/drawing/2014/main" id="{F2B0526A-F705-48FF-BF0D-410428998D2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2" name="TextBox 1">
          <a:extLst>
            <a:ext uri="{FF2B5EF4-FFF2-40B4-BE49-F238E27FC236}">
              <a16:creationId xmlns:a16="http://schemas.microsoft.com/office/drawing/2014/main" id="{5200CCC2-694C-4CC0-9D23-A03408D323E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3" name="TextBox 1">
          <a:extLst>
            <a:ext uri="{FF2B5EF4-FFF2-40B4-BE49-F238E27FC236}">
              <a16:creationId xmlns:a16="http://schemas.microsoft.com/office/drawing/2014/main" id="{A7E44E2A-F155-46EF-8D5E-530E1E8A3B0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4" name="TextBox 1">
          <a:extLst>
            <a:ext uri="{FF2B5EF4-FFF2-40B4-BE49-F238E27FC236}">
              <a16:creationId xmlns:a16="http://schemas.microsoft.com/office/drawing/2014/main" id="{F319DA4F-1944-4724-8415-94F12B47ECCF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5" name="TextBox 1">
          <a:extLst>
            <a:ext uri="{FF2B5EF4-FFF2-40B4-BE49-F238E27FC236}">
              <a16:creationId xmlns:a16="http://schemas.microsoft.com/office/drawing/2014/main" id="{079755BB-0723-4FC7-A5E1-A5FB65903CA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6" name="TextBox 1">
          <a:extLst>
            <a:ext uri="{FF2B5EF4-FFF2-40B4-BE49-F238E27FC236}">
              <a16:creationId xmlns:a16="http://schemas.microsoft.com/office/drawing/2014/main" id="{F4ADFF0E-2EE5-4109-9034-AD5CE647751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7" name="TextBox 1">
          <a:extLst>
            <a:ext uri="{FF2B5EF4-FFF2-40B4-BE49-F238E27FC236}">
              <a16:creationId xmlns:a16="http://schemas.microsoft.com/office/drawing/2014/main" id="{527B1538-3D2E-4E75-9586-A1E74E32EB2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8" name="TextBox 1">
          <a:extLst>
            <a:ext uri="{FF2B5EF4-FFF2-40B4-BE49-F238E27FC236}">
              <a16:creationId xmlns:a16="http://schemas.microsoft.com/office/drawing/2014/main" id="{CA3FF636-E90A-4ED1-9F85-84BC2A15185F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09" name="TextBox 1">
          <a:extLst>
            <a:ext uri="{FF2B5EF4-FFF2-40B4-BE49-F238E27FC236}">
              <a16:creationId xmlns:a16="http://schemas.microsoft.com/office/drawing/2014/main" id="{84FA1383-51D1-43E4-9044-1FB01230493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0" name="TextBox 1">
          <a:extLst>
            <a:ext uri="{FF2B5EF4-FFF2-40B4-BE49-F238E27FC236}">
              <a16:creationId xmlns:a16="http://schemas.microsoft.com/office/drawing/2014/main" id="{0E62B96D-9B53-4D99-9930-CD657B34B98E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1" name="TextBox 1">
          <a:extLst>
            <a:ext uri="{FF2B5EF4-FFF2-40B4-BE49-F238E27FC236}">
              <a16:creationId xmlns:a16="http://schemas.microsoft.com/office/drawing/2014/main" id="{AEEBE9DD-D80C-4CFD-9D50-3FA7B98DF54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2" name="TextBox 1">
          <a:extLst>
            <a:ext uri="{FF2B5EF4-FFF2-40B4-BE49-F238E27FC236}">
              <a16:creationId xmlns:a16="http://schemas.microsoft.com/office/drawing/2014/main" id="{5D26C0B4-6DBA-4008-B8E7-D302A7D4F7CE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3" name="TextBox 1">
          <a:extLst>
            <a:ext uri="{FF2B5EF4-FFF2-40B4-BE49-F238E27FC236}">
              <a16:creationId xmlns:a16="http://schemas.microsoft.com/office/drawing/2014/main" id="{6C6AD92E-1C94-498B-848F-60F96CAF80C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4" name="TextBox 1">
          <a:extLst>
            <a:ext uri="{FF2B5EF4-FFF2-40B4-BE49-F238E27FC236}">
              <a16:creationId xmlns:a16="http://schemas.microsoft.com/office/drawing/2014/main" id="{B79D70BE-75A4-470E-8870-3393203172E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5" name="TextBox 1">
          <a:extLst>
            <a:ext uri="{FF2B5EF4-FFF2-40B4-BE49-F238E27FC236}">
              <a16:creationId xmlns:a16="http://schemas.microsoft.com/office/drawing/2014/main" id="{1FD3F7BD-F325-47E1-BF87-A1A3E3CE211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6" name="TextBox 1">
          <a:extLst>
            <a:ext uri="{FF2B5EF4-FFF2-40B4-BE49-F238E27FC236}">
              <a16:creationId xmlns:a16="http://schemas.microsoft.com/office/drawing/2014/main" id="{EC889ED6-659B-4784-AD50-1801F2E5626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7" name="TextBox 1">
          <a:extLst>
            <a:ext uri="{FF2B5EF4-FFF2-40B4-BE49-F238E27FC236}">
              <a16:creationId xmlns:a16="http://schemas.microsoft.com/office/drawing/2014/main" id="{6EE6C8A0-1932-48BB-8930-31EAD1B8B9B3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8" name="TextBox 1">
          <a:extLst>
            <a:ext uri="{FF2B5EF4-FFF2-40B4-BE49-F238E27FC236}">
              <a16:creationId xmlns:a16="http://schemas.microsoft.com/office/drawing/2014/main" id="{50834716-7EFE-451A-90DE-0564C3DCF859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19" name="TextBox 1">
          <a:extLst>
            <a:ext uri="{FF2B5EF4-FFF2-40B4-BE49-F238E27FC236}">
              <a16:creationId xmlns:a16="http://schemas.microsoft.com/office/drawing/2014/main" id="{BAA6889C-3CE9-44D8-B972-FAE00589405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0" name="TextBox 1">
          <a:extLst>
            <a:ext uri="{FF2B5EF4-FFF2-40B4-BE49-F238E27FC236}">
              <a16:creationId xmlns:a16="http://schemas.microsoft.com/office/drawing/2014/main" id="{FB73D24F-0BB3-4BD9-AFEA-B7BD99AF5F19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1" name="TextBox 1">
          <a:extLst>
            <a:ext uri="{FF2B5EF4-FFF2-40B4-BE49-F238E27FC236}">
              <a16:creationId xmlns:a16="http://schemas.microsoft.com/office/drawing/2014/main" id="{490F0F7B-C1F9-4E89-8DA0-1E249BAE3150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2" name="TextBox 1">
          <a:extLst>
            <a:ext uri="{FF2B5EF4-FFF2-40B4-BE49-F238E27FC236}">
              <a16:creationId xmlns:a16="http://schemas.microsoft.com/office/drawing/2014/main" id="{D43C27F1-7FD3-4A00-B9D0-474A69997E66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3" name="TextBox 1">
          <a:extLst>
            <a:ext uri="{FF2B5EF4-FFF2-40B4-BE49-F238E27FC236}">
              <a16:creationId xmlns:a16="http://schemas.microsoft.com/office/drawing/2014/main" id="{D10AC138-B53F-45A1-9CC9-9E1E8822BC0D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4" name="TextBox 1">
          <a:extLst>
            <a:ext uri="{FF2B5EF4-FFF2-40B4-BE49-F238E27FC236}">
              <a16:creationId xmlns:a16="http://schemas.microsoft.com/office/drawing/2014/main" id="{5608E52D-C038-47AC-ADDF-E3BB8056724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5" name="TextBox 1">
          <a:extLst>
            <a:ext uri="{FF2B5EF4-FFF2-40B4-BE49-F238E27FC236}">
              <a16:creationId xmlns:a16="http://schemas.microsoft.com/office/drawing/2014/main" id="{D5944B70-A503-4C81-8F04-88CFA0D769C7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6" name="TextBox 1">
          <a:extLst>
            <a:ext uri="{FF2B5EF4-FFF2-40B4-BE49-F238E27FC236}">
              <a16:creationId xmlns:a16="http://schemas.microsoft.com/office/drawing/2014/main" id="{0DD85246-B0A9-49EB-8AB8-A5CB6621D61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7" name="TextBox 1">
          <a:extLst>
            <a:ext uri="{FF2B5EF4-FFF2-40B4-BE49-F238E27FC236}">
              <a16:creationId xmlns:a16="http://schemas.microsoft.com/office/drawing/2014/main" id="{D948D88A-2C78-4164-BD25-A34FF29D3FCD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8" name="TextBox 1">
          <a:extLst>
            <a:ext uri="{FF2B5EF4-FFF2-40B4-BE49-F238E27FC236}">
              <a16:creationId xmlns:a16="http://schemas.microsoft.com/office/drawing/2014/main" id="{A459AF00-1114-4F8A-9BA5-4A7968C845D1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29" name="TextBox 1">
          <a:extLst>
            <a:ext uri="{FF2B5EF4-FFF2-40B4-BE49-F238E27FC236}">
              <a16:creationId xmlns:a16="http://schemas.microsoft.com/office/drawing/2014/main" id="{1521BDF3-68F9-49AE-A749-BC03EA46245F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0" name="TextBox 1">
          <a:extLst>
            <a:ext uri="{FF2B5EF4-FFF2-40B4-BE49-F238E27FC236}">
              <a16:creationId xmlns:a16="http://schemas.microsoft.com/office/drawing/2014/main" id="{C26A27D5-E427-4D4C-8745-561E0248AB08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1" name="TextBox 1">
          <a:extLst>
            <a:ext uri="{FF2B5EF4-FFF2-40B4-BE49-F238E27FC236}">
              <a16:creationId xmlns:a16="http://schemas.microsoft.com/office/drawing/2014/main" id="{9E1FBB88-6E65-4DDC-89B9-9BF3EEF2D8A0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2" name="TextBox 1">
          <a:extLst>
            <a:ext uri="{FF2B5EF4-FFF2-40B4-BE49-F238E27FC236}">
              <a16:creationId xmlns:a16="http://schemas.microsoft.com/office/drawing/2014/main" id="{17FED472-6386-4071-9882-BC1EBD9544A9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3" name="TextBox 1">
          <a:extLst>
            <a:ext uri="{FF2B5EF4-FFF2-40B4-BE49-F238E27FC236}">
              <a16:creationId xmlns:a16="http://schemas.microsoft.com/office/drawing/2014/main" id="{1613A5A9-50E2-436D-924D-A84AEABF93DF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4" name="TextBox 1">
          <a:extLst>
            <a:ext uri="{FF2B5EF4-FFF2-40B4-BE49-F238E27FC236}">
              <a16:creationId xmlns:a16="http://schemas.microsoft.com/office/drawing/2014/main" id="{AEEFB169-734A-444E-AE61-6F06220767DD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5" name="TextBox 1">
          <a:extLst>
            <a:ext uri="{FF2B5EF4-FFF2-40B4-BE49-F238E27FC236}">
              <a16:creationId xmlns:a16="http://schemas.microsoft.com/office/drawing/2014/main" id="{1030E583-E106-4BD4-AE71-43F4AB8D389E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6" name="TextBox 1">
          <a:extLst>
            <a:ext uri="{FF2B5EF4-FFF2-40B4-BE49-F238E27FC236}">
              <a16:creationId xmlns:a16="http://schemas.microsoft.com/office/drawing/2014/main" id="{DEB84FA3-4977-47A2-89A9-533CAC47E40C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7" name="TextBox 1">
          <a:extLst>
            <a:ext uri="{FF2B5EF4-FFF2-40B4-BE49-F238E27FC236}">
              <a16:creationId xmlns:a16="http://schemas.microsoft.com/office/drawing/2014/main" id="{1B6F51ED-83C7-47A0-B3BA-9C7A1E2873D6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8" name="TextBox 1">
          <a:extLst>
            <a:ext uri="{FF2B5EF4-FFF2-40B4-BE49-F238E27FC236}">
              <a16:creationId xmlns:a16="http://schemas.microsoft.com/office/drawing/2014/main" id="{BF10BA72-2700-4F23-B1FC-988411042157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39" name="TextBox 1">
          <a:extLst>
            <a:ext uri="{FF2B5EF4-FFF2-40B4-BE49-F238E27FC236}">
              <a16:creationId xmlns:a16="http://schemas.microsoft.com/office/drawing/2014/main" id="{619FE8EC-075C-4218-9DE2-2018AB40452E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0" name="TextBox 1">
          <a:extLst>
            <a:ext uri="{FF2B5EF4-FFF2-40B4-BE49-F238E27FC236}">
              <a16:creationId xmlns:a16="http://schemas.microsoft.com/office/drawing/2014/main" id="{2BA673E7-2959-4A35-B27E-EA1CE3696DD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1" name="TextBox 1">
          <a:extLst>
            <a:ext uri="{FF2B5EF4-FFF2-40B4-BE49-F238E27FC236}">
              <a16:creationId xmlns:a16="http://schemas.microsoft.com/office/drawing/2014/main" id="{2EDA685E-1975-4441-A395-5A0AE6B03BDB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2" name="TextBox 1">
          <a:extLst>
            <a:ext uri="{FF2B5EF4-FFF2-40B4-BE49-F238E27FC236}">
              <a16:creationId xmlns:a16="http://schemas.microsoft.com/office/drawing/2014/main" id="{CE54B6A8-9ACC-4E55-A2F8-72D1C5AA335A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3" name="TextBox 1">
          <a:extLst>
            <a:ext uri="{FF2B5EF4-FFF2-40B4-BE49-F238E27FC236}">
              <a16:creationId xmlns:a16="http://schemas.microsoft.com/office/drawing/2014/main" id="{00415AB5-C51B-4EBE-BFF8-7F63ACAB24F1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4" name="TextBox 1">
          <a:extLst>
            <a:ext uri="{FF2B5EF4-FFF2-40B4-BE49-F238E27FC236}">
              <a16:creationId xmlns:a16="http://schemas.microsoft.com/office/drawing/2014/main" id="{1D0652CC-EF83-4031-8CEB-4F86D2280F32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5" name="TextBox 1">
          <a:extLst>
            <a:ext uri="{FF2B5EF4-FFF2-40B4-BE49-F238E27FC236}">
              <a16:creationId xmlns:a16="http://schemas.microsoft.com/office/drawing/2014/main" id="{E397FB02-8BEB-4514-9D52-E2884C418A3C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6" name="TextBox 1">
          <a:extLst>
            <a:ext uri="{FF2B5EF4-FFF2-40B4-BE49-F238E27FC236}">
              <a16:creationId xmlns:a16="http://schemas.microsoft.com/office/drawing/2014/main" id="{F490CFE3-B7D8-4E4C-95D3-7D7AFC37D606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46</xdr:row>
      <xdr:rowOff>0</xdr:rowOff>
    </xdr:from>
    <xdr:ext cx="184731" cy="274009"/>
    <xdr:sp macro="" textlink="">
      <xdr:nvSpPr>
        <xdr:cNvPr id="1547" name="TextBox 1">
          <a:extLst>
            <a:ext uri="{FF2B5EF4-FFF2-40B4-BE49-F238E27FC236}">
              <a16:creationId xmlns:a16="http://schemas.microsoft.com/office/drawing/2014/main" id="{A5F1E1C3-28A5-49AD-A037-4C0AF8048664}"/>
            </a:ext>
          </a:extLst>
        </xdr:cNvPr>
        <xdr:cNvSpPr txBox="1"/>
      </xdr:nvSpPr>
      <xdr:spPr>
        <a:xfrm>
          <a:off x="22462318" y="49434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48" name="TextBox 1">
          <a:extLst>
            <a:ext uri="{FF2B5EF4-FFF2-40B4-BE49-F238E27FC236}">
              <a16:creationId xmlns:a16="http://schemas.microsoft.com/office/drawing/2014/main" id="{076E64C9-02B8-41B0-A450-8961B468CB46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49" name="TextBox 1">
          <a:extLst>
            <a:ext uri="{FF2B5EF4-FFF2-40B4-BE49-F238E27FC236}">
              <a16:creationId xmlns:a16="http://schemas.microsoft.com/office/drawing/2014/main" id="{94EC228F-AD50-4105-9396-60F8A48251B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0" name="TextBox 1">
          <a:extLst>
            <a:ext uri="{FF2B5EF4-FFF2-40B4-BE49-F238E27FC236}">
              <a16:creationId xmlns:a16="http://schemas.microsoft.com/office/drawing/2014/main" id="{3D1E2C14-EA0F-484D-ACF9-DC9D594CCA07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1" name="TextBox 1">
          <a:extLst>
            <a:ext uri="{FF2B5EF4-FFF2-40B4-BE49-F238E27FC236}">
              <a16:creationId xmlns:a16="http://schemas.microsoft.com/office/drawing/2014/main" id="{0B858B4A-6475-41B8-AAF1-9DC16461F3B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2" name="TextBox 1">
          <a:extLst>
            <a:ext uri="{FF2B5EF4-FFF2-40B4-BE49-F238E27FC236}">
              <a16:creationId xmlns:a16="http://schemas.microsoft.com/office/drawing/2014/main" id="{52678B96-AF85-4D51-B561-FB9869976DD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3" name="TextBox 1">
          <a:extLst>
            <a:ext uri="{FF2B5EF4-FFF2-40B4-BE49-F238E27FC236}">
              <a16:creationId xmlns:a16="http://schemas.microsoft.com/office/drawing/2014/main" id="{723C3A7F-EA09-487B-A2D5-DC7A064690A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4" name="TextBox 1">
          <a:extLst>
            <a:ext uri="{FF2B5EF4-FFF2-40B4-BE49-F238E27FC236}">
              <a16:creationId xmlns:a16="http://schemas.microsoft.com/office/drawing/2014/main" id="{85612126-C4E4-4A69-AD4F-8FF6ED34583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5" name="TextBox 1">
          <a:extLst>
            <a:ext uri="{FF2B5EF4-FFF2-40B4-BE49-F238E27FC236}">
              <a16:creationId xmlns:a16="http://schemas.microsoft.com/office/drawing/2014/main" id="{5EE0C480-1FB0-447B-9592-B2CC3987287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6" name="TextBox 1">
          <a:extLst>
            <a:ext uri="{FF2B5EF4-FFF2-40B4-BE49-F238E27FC236}">
              <a16:creationId xmlns:a16="http://schemas.microsoft.com/office/drawing/2014/main" id="{5E492B34-0A96-4ED6-86D1-203FD048462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7" name="TextBox 1">
          <a:extLst>
            <a:ext uri="{FF2B5EF4-FFF2-40B4-BE49-F238E27FC236}">
              <a16:creationId xmlns:a16="http://schemas.microsoft.com/office/drawing/2014/main" id="{97AFC16E-3BCE-4794-B05A-02E59114D2A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8" name="TextBox 1">
          <a:extLst>
            <a:ext uri="{FF2B5EF4-FFF2-40B4-BE49-F238E27FC236}">
              <a16:creationId xmlns:a16="http://schemas.microsoft.com/office/drawing/2014/main" id="{AB53FE0A-6C9F-4D9F-819A-C165BB2E9A2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59" name="TextBox 1">
          <a:extLst>
            <a:ext uri="{FF2B5EF4-FFF2-40B4-BE49-F238E27FC236}">
              <a16:creationId xmlns:a16="http://schemas.microsoft.com/office/drawing/2014/main" id="{B130CD71-33EA-4D1E-89DF-3F59E87A9F8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0" name="TextBox 1">
          <a:extLst>
            <a:ext uri="{FF2B5EF4-FFF2-40B4-BE49-F238E27FC236}">
              <a16:creationId xmlns:a16="http://schemas.microsoft.com/office/drawing/2014/main" id="{21EF1332-F6B0-4EDF-BB3B-02D136BF5F1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1" name="TextBox 1">
          <a:extLst>
            <a:ext uri="{FF2B5EF4-FFF2-40B4-BE49-F238E27FC236}">
              <a16:creationId xmlns:a16="http://schemas.microsoft.com/office/drawing/2014/main" id="{0D46693C-24A5-45FC-896A-F2B52C8FD8B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2" name="TextBox 1">
          <a:extLst>
            <a:ext uri="{FF2B5EF4-FFF2-40B4-BE49-F238E27FC236}">
              <a16:creationId xmlns:a16="http://schemas.microsoft.com/office/drawing/2014/main" id="{895B289D-4AAC-4C71-A548-FECA26AB4001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3" name="TextBox 1">
          <a:extLst>
            <a:ext uri="{FF2B5EF4-FFF2-40B4-BE49-F238E27FC236}">
              <a16:creationId xmlns:a16="http://schemas.microsoft.com/office/drawing/2014/main" id="{B7328941-B799-41BD-A41F-B11823DD05F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4" name="TextBox 1">
          <a:extLst>
            <a:ext uri="{FF2B5EF4-FFF2-40B4-BE49-F238E27FC236}">
              <a16:creationId xmlns:a16="http://schemas.microsoft.com/office/drawing/2014/main" id="{D97CA987-99CD-4D2F-8837-0A6038F72CD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5" name="TextBox 1">
          <a:extLst>
            <a:ext uri="{FF2B5EF4-FFF2-40B4-BE49-F238E27FC236}">
              <a16:creationId xmlns:a16="http://schemas.microsoft.com/office/drawing/2014/main" id="{E858ADA0-E71C-491A-AE09-E398394A6534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6" name="TextBox 1">
          <a:extLst>
            <a:ext uri="{FF2B5EF4-FFF2-40B4-BE49-F238E27FC236}">
              <a16:creationId xmlns:a16="http://schemas.microsoft.com/office/drawing/2014/main" id="{DAB61E01-AD99-4CDB-AA93-002C5EDDC52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7" name="TextBox 1">
          <a:extLst>
            <a:ext uri="{FF2B5EF4-FFF2-40B4-BE49-F238E27FC236}">
              <a16:creationId xmlns:a16="http://schemas.microsoft.com/office/drawing/2014/main" id="{4B546E2E-064B-4CE5-8C0A-F4510429C2F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8" name="TextBox 1">
          <a:extLst>
            <a:ext uri="{FF2B5EF4-FFF2-40B4-BE49-F238E27FC236}">
              <a16:creationId xmlns:a16="http://schemas.microsoft.com/office/drawing/2014/main" id="{AD3ED7A2-2B98-4383-9EE1-BA224114490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69" name="TextBox 1">
          <a:extLst>
            <a:ext uri="{FF2B5EF4-FFF2-40B4-BE49-F238E27FC236}">
              <a16:creationId xmlns:a16="http://schemas.microsoft.com/office/drawing/2014/main" id="{0D5F4FC0-0241-410B-863B-CFF4AC1C185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0" name="TextBox 1">
          <a:extLst>
            <a:ext uri="{FF2B5EF4-FFF2-40B4-BE49-F238E27FC236}">
              <a16:creationId xmlns:a16="http://schemas.microsoft.com/office/drawing/2014/main" id="{BB8F4A7E-E1D3-45EF-88A5-98DB9921878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1" name="TextBox 1">
          <a:extLst>
            <a:ext uri="{FF2B5EF4-FFF2-40B4-BE49-F238E27FC236}">
              <a16:creationId xmlns:a16="http://schemas.microsoft.com/office/drawing/2014/main" id="{C12C9026-AE13-49C5-A9AC-B82E0EEE2A24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2" name="TextBox 1">
          <a:extLst>
            <a:ext uri="{FF2B5EF4-FFF2-40B4-BE49-F238E27FC236}">
              <a16:creationId xmlns:a16="http://schemas.microsoft.com/office/drawing/2014/main" id="{83731FDA-1B3B-4082-84C4-D57D9A91CF86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3" name="TextBox 1">
          <a:extLst>
            <a:ext uri="{FF2B5EF4-FFF2-40B4-BE49-F238E27FC236}">
              <a16:creationId xmlns:a16="http://schemas.microsoft.com/office/drawing/2014/main" id="{E760E392-C4B9-4FF8-9B53-E450F529C9E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4" name="TextBox 1">
          <a:extLst>
            <a:ext uri="{FF2B5EF4-FFF2-40B4-BE49-F238E27FC236}">
              <a16:creationId xmlns:a16="http://schemas.microsoft.com/office/drawing/2014/main" id="{87DA2692-5034-4AFF-A038-20CDA5ACACE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5" name="TextBox 1">
          <a:extLst>
            <a:ext uri="{FF2B5EF4-FFF2-40B4-BE49-F238E27FC236}">
              <a16:creationId xmlns:a16="http://schemas.microsoft.com/office/drawing/2014/main" id="{DA758A41-5C6A-4AB9-BEFB-4A8DEFA3A50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6" name="TextBox 1">
          <a:extLst>
            <a:ext uri="{FF2B5EF4-FFF2-40B4-BE49-F238E27FC236}">
              <a16:creationId xmlns:a16="http://schemas.microsoft.com/office/drawing/2014/main" id="{D473097B-BC46-4AC0-A84B-30A380C3535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7" name="TextBox 1">
          <a:extLst>
            <a:ext uri="{FF2B5EF4-FFF2-40B4-BE49-F238E27FC236}">
              <a16:creationId xmlns:a16="http://schemas.microsoft.com/office/drawing/2014/main" id="{75FA997B-A1CD-458B-9752-6FA815AD40F1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8" name="TextBox 1">
          <a:extLst>
            <a:ext uri="{FF2B5EF4-FFF2-40B4-BE49-F238E27FC236}">
              <a16:creationId xmlns:a16="http://schemas.microsoft.com/office/drawing/2014/main" id="{0E550619-A575-4014-88D6-ED80F15A83E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79" name="TextBox 1">
          <a:extLst>
            <a:ext uri="{FF2B5EF4-FFF2-40B4-BE49-F238E27FC236}">
              <a16:creationId xmlns:a16="http://schemas.microsoft.com/office/drawing/2014/main" id="{A5F9B101-D286-4738-94B9-20D96377C86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0" name="TextBox 1">
          <a:extLst>
            <a:ext uri="{FF2B5EF4-FFF2-40B4-BE49-F238E27FC236}">
              <a16:creationId xmlns:a16="http://schemas.microsoft.com/office/drawing/2014/main" id="{0C8C26AA-096A-437B-A845-EA536478E68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1" name="TextBox 1">
          <a:extLst>
            <a:ext uri="{FF2B5EF4-FFF2-40B4-BE49-F238E27FC236}">
              <a16:creationId xmlns:a16="http://schemas.microsoft.com/office/drawing/2014/main" id="{97EBE75B-4C37-4914-8CCE-F12EB609499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2" name="TextBox 1">
          <a:extLst>
            <a:ext uri="{FF2B5EF4-FFF2-40B4-BE49-F238E27FC236}">
              <a16:creationId xmlns:a16="http://schemas.microsoft.com/office/drawing/2014/main" id="{3CAAF11C-D023-4817-919C-835794F5325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3" name="TextBox 1">
          <a:extLst>
            <a:ext uri="{FF2B5EF4-FFF2-40B4-BE49-F238E27FC236}">
              <a16:creationId xmlns:a16="http://schemas.microsoft.com/office/drawing/2014/main" id="{AE77E859-6DB3-4927-8DF9-F96804B5D0D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4" name="TextBox 1">
          <a:extLst>
            <a:ext uri="{FF2B5EF4-FFF2-40B4-BE49-F238E27FC236}">
              <a16:creationId xmlns:a16="http://schemas.microsoft.com/office/drawing/2014/main" id="{8122904E-68C2-49D1-BB1E-A6C0A759586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5" name="TextBox 1">
          <a:extLst>
            <a:ext uri="{FF2B5EF4-FFF2-40B4-BE49-F238E27FC236}">
              <a16:creationId xmlns:a16="http://schemas.microsoft.com/office/drawing/2014/main" id="{97DE702C-FB41-4272-A6CD-80836D90D43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6" name="TextBox 1">
          <a:extLst>
            <a:ext uri="{FF2B5EF4-FFF2-40B4-BE49-F238E27FC236}">
              <a16:creationId xmlns:a16="http://schemas.microsoft.com/office/drawing/2014/main" id="{E125665A-97EF-46D8-82B7-5D38DD8588C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7" name="TextBox 1">
          <a:extLst>
            <a:ext uri="{FF2B5EF4-FFF2-40B4-BE49-F238E27FC236}">
              <a16:creationId xmlns:a16="http://schemas.microsoft.com/office/drawing/2014/main" id="{1352EA4D-8D18-4197-A845-27A735AF154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8" name="TextBox 1">
          <a:extLst>
            <a:ext uri="{FF2B5EF4-FFF2-40B4-BE49-F238E27FC236}">
              <a16:creationId xmlns:a16="http://schemas.microsoft.com/office/drawing/2014/main" id="{44D21FE3-28C3-494C-8BC7-0610885F092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89" name="TextBox 1">
          <a:extLst>
            <a:ext uri="{FF2B5EF4-FFF2-40B4-BE49-F238E27FC236}">
              <a16:creationId xmlns:a16="http://schemas.microsoft.com/office/drawing/2014/main" id="{BA139054-B9F9-4B13-8B8E-0B39FC4B0488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0" name="TextBox 1">
          <a:extLst>
            <a:ext uri="{FF2B5EF4-FFF2-40B4-BE49-F238E27FC236}">
              <a16:creationId xmlns:a16="http://schemas.microsoft.com/office/drawing/2014/main" id="{32553363-6109-4F6B-8BDD-EF41D13DFB93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1" name="TextBox 1">
          <a:extLst>
            <a:ext uri="{FF2B5EF4-FFF2-40B4-BE49-F238E27FC236}">
              <a16:creationId xmlns:a16="http://schemas.microsoft.com/office/drawing/2014/main" id="{F6CF081D-AAA4-439D-8BEC-6A72FD93EB67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2" name="TextBox 1">
          <a:extLst>
            <a:ext uri="{FF2B5EF4-FFF2-40B4-BE49-F238E27FC236}">
              <a16:creationId xmlns:a16="http://schemas.microsoft.com/office/drawing/2014/main" id="{5074F46B-4016-4AD0-9429-CE2A30DDC25E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3" name="TextBox 1">
          <a:extLst>
            <a:ext uri="{FF2B5EF4-FFF2-40B4-BE49-F238E27FC236}">
              <a16:creationId xmlns:a16="http://schemas.microsoft.com/office/drawing/2014/main" id="{60A86358-009E-47E6-A47B-090BDDB48AB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4" name="TextBox 1">
          <a:extLst>
            <a:ext uri="{FF2B5EF4-FFF2-40B4-BE49-F238E27FC236}">
              <a16:creationId xmlns:a16="http://schemas.microsoft.com/office/drawing/2014/main" id="{56164521-9AC1-4520-8910-292113D07C7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5" name="TextBox 1">
          <a:extLst>
            <a:ext uri="{FF2B5EF4-FFF2-40B4-BE49-F238E27FC236}">
              <a16:creationId xmlns:a16="http://schemas.microsoft.com/office/drawing/2014/main" id="{03A32308-B469-47F4-9374-1F70F3A9009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6" name="TextBox 1">
          <a:extLst>
            <a:ext uri="{FF2B5EF4-FFF2-40B4-BE49-F238E27FC236}">
              <a16:creationId xmlns:a16="http://schemas.microsoft.com/office/drawing/2014/main" id="{844F9FC3-9A82-4CCA-AED9-FA86A0131B1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7" name="TextBox 1">
          <a:extLst>
            <a:ext uri="{FF2B5EF4-FFF2-40B4-BE49-F238E27FC236}">
              <a16:creationId xmlns:a16="http://schemas.microsoft.com/office/drawing/2014/main" id="{08C8B25D-9B7E-4AF1-838C-4EF67ED9065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8" name="TextBox 1">
          <a:extLst>
            <a:ext uri="{FF2B5EF4-FFF2-40B4-BE49-F238E27FC236}">
              <a16:creationId xmlns:a16="http://schemas.microsoft.com/office/drawing/2014/main" id="{CEAAEA21-19B0-43F4-A583-E1EF9622237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599" name="TextBox 1">
          <a:extLst>
            <a:ext uri="{FF2B5EF4-FFF2-40B4-BE49-F238E27FC236}">
              <a16:creationId xmlns:a16="http://schemas.microsoft.com/office/drawing/2014/main" id="{EAAFC619-0FFF-47D7-8B02-2E69E3E7079D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0" name="TextBox 1">
          <a:extLst>
            <a:ext uri="{FF2B5EF4-FFF2-40B4-BE49-F238E27FC236}">
              <a16:creationId xmlns:a16="http://schemas.microsoft.com/office/drawing/2014/main" id="{83BA5A3D-9063-4F41-9AA3-463DE94063FA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1" name="TextBox 1">
          <a:extLst>
            <a:ext uri="{FF2B5EF4-FFF2-40B4-BE49-F238E27FC236}">
              <a16:creationId xmlns:a16="http://schemas.microsoft.com/office/drawing/2014/main" id="{B6B1A0CA-866A-4B17-BA5B-A82AC525E31B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2" name="TextBox 1">
          <a:extLst>
            <a:ext uri="{FF2B5EF4-FFF2-40B4-BE49-F238E27FC236}">
              <a16:creationId xmlns:a16="http://schemas.microsoft.com/office/drawing/2014/main" id="{E659A6D3-1328-49E5-8573-83AD55E7E03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3" name="TextBox 1">
          <a:extLst>
            <a:ext uri="{FF2B5EF4-FFF2-40B4-BE49-F238E27FC236}">
              <a16:creationId xmlns:a16="http://schemas.microsoft.com/office/drawing/2014/main" id="{9DACC120-04A2-4F4B-A574-CBF7626320A5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4" name="TextBox 1">
          <a:extLst>
            <a:ext uri="{FF2B5EF4-FFF2-40B4-BE49-F238E27FC236}">
              <a16:creationId xmlns:a16="http://schemas.microsoft.com/office/drawing/2014/main" id="{5ECF0A6C-F570-4A77-A6E9-066F131762B0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5" name="TextBox 1">
          <a:extLst>
            <a:ext uri="{FF2B5EF4-FFF2-40B4-BE49-F238E27FC236}">
              <a16:creationId xmlns:a16="http://schemas.microsoft.com/office/drawing/2014/main" id="{BF8D1185-E1D1-4FF2-937F-A5F4451082D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6" name="TextBox 1">
          <a:extLst>
            <a:ext uri="{FF2B5EF4-FFF2-40B4-BE49-F238E27FC236}">
              <a16:creationId xmlns:a16="http://schemas.microsoft.com/office/drawing/2014/main" id="{D50D6F84-3E48-4EF8-8109-88B29DCD681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7" name="TextBox 1">
          <a:extLst>
            <a:ext uri="{FF2B5EF4-FFF2-40B4-BE49-F238E27FC236}">
              <a16:creationId xmlns:a16="http://schemas.microsoft.com/office/drawing/2014/main" id="{E16F73E1-1CFC-455E-872F-0911EF5578D9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8" name="TextBox 1">
          <a:extLst>
            <a:ext uri="{FF2B5EF4-FFF2-40B4-BE49-F238E27FC236}">
              <a16:creationId xmlns:a16="http://schemas.microsoft.com/office/drawing/2014/main" id="{24D5FD3A-BA54-4651-B91A-78FB3DDBDFDE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09" name="TextBox 1">
          <a:extLst>
            <a:ext uri="{FF2B5EF4-FFF2-40B4-BE49-F238E27FC236}">
              <a16:creationId xmlns:a16="http://schemas.microsoft.com/office/drawing/2014/main" id="{EBFFA9CA-850B-4D60-B247-9EAC509D4C32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10" name="TextBox 1">
          <a:extLst>
            <a:ext uri="{FF2B5EF4-FFF2-40B4-BE49-F238E27FC236}">
              <a16:creationId xmlns:a16="http://schemas.microsoft.com/office/drawing/2014/main" id="{2B6BF12F-EA26-46C9-BB9E-BEFD972EDFB4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18</xdr:col>
      <xdr:colOff>3031318</xdr:colOff>
      <xdr:row>47</xdr:row>
      <xdr:rowOff>0</xdr:rowOff>
    </xdr:from>
    <xdr:ext cx="184731" cy="274009"/>
    <xdr:sp macro="" textlink="">
      <xdr:nvSpPr>
        <xdr:cNvPr id="1611" name="TextBox 1">
          <a:extLst>
            <a:ext uri="{FF2B5EF4-FFF2-40B4-BE49-F238E27FC236}">
              <a16:creationId xmlns:a16="http://schemas.microsoft.com/office/drawing/2014/main" id="{539855A7-6DE2-4B98-9B02-684680E351EC}"/>
            </a:ext>
          </a:extLst>
        </xdr:cNvPr>
        <xdr:cNvSpPr txBox="1"/>
      </xdr:nvSpPr>
      <xdr:spPr>
        <a:xfrm>
          <a:off x="22462318" y="50958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18</xdr:row>
      <xdr:rowOff>0</xdr:rowOff>
    </xdr:from>
    <xdr:ext cx="184731" cy="274009"/>
    <xdr:sp macro="" textlink="">
      <xdr:nvSpPr>
        <xdr:cNvPr id="1612" name="TextBox 1">
          <a:extLst>
            <a:ext uri="{FF2B5EF4-FFF2-40B4-BE49-F238E27FC236}">
              <a16:creationId xmlns:a16="http://schemas.microsoft.com/office/drawing/2014/main" id="{768CF4C5-DACE-48C4-A886-1A20FC850A56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18</xdr:row>
      <xdr:rowOff>0</xdr:rowOff>
    </xdr:from>
    <xdr:ext cx="184731" cy="274009"/>
    <xdr:sp macro="" textlink="">
      <xdr:nvSpPr>
        <xdr:cNvPr id="1613" name="TextBox 1">
          <a:extLst>
            <a:ext uri="{FF2B5EF4-FFF2-40B4-BE49-F238E27FC236}">
              <a16:creationId xmlns:a16="http://schemas.microsoft.com/office/drawing/2014/main" id="{00AAB9BB-3819-450D-9657-1413E06B8B19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18</xdr:row>
      <xdr:rowOff>0</xdr:rowOff>
    </xdr:from>
    <xdr:ext cx="184731" cy="274009"/>
    <xdr:sp macro="" textlink="">
      <xdr:nvSpPr>
        <xdr:cNvPr id="1614" name="TextBox 1">
          <a:extLst>
            <a:ext uri="{FF2B5EF4-FFF2-40B4-BE49-F238E27FC236}">
              <a16:creationId xmlns:a16="http://schemas.microsoft.com/office/drawing/2014/main" id="{4B6111FC-403E-4AF3-9739-DEAE1EB527C9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18</xdr:row>
      <xdr:rowOff>0</xdr:rowOff>
    </xdr:from>
    <xdr:ext cx="184731" cy="274009"/>
    <xdr:sp macro="" textlink="">
      <xdr:nvSpPr>
        <xdr:cNvPr id="1615" name="TextBox 1">
          <a:extLst>
            <a:ext uri="{FF2B5EF4-FFF2-40B4-BE49-F238E27FC236}">
              <a16:creationId xmlns:a16="http://schemas.microsoft.com/office/drawing/2014/main" id="{9BAF6B8F-439B-4965-84E3-4BE7E11372B9}"/>
            </a:ext>
          </a:extLst>
        </xdr:cNvPr>
        <xdr:cNvSpPr txBox="1"/>
      </xdr:nvSpPr>
      <xdr:spPr>
        <a:xfrm>
          <a:off x="170997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19</xdr:row>
      <xdr:rowOff>0</xdr:rowOff>
    </xdr:from>
    <xdr:ext cx="184731" cy="274009"/>
    <xdr:sp macro="" textlink="">
      <xdr:nvSpPr>
        <xdr:cNvPr id="1616" name="TextBox 1">
          <a:extLst>
            <a:ext uri="{FF2B5EF4-FFF2-40B4-BE49-F238E27FC236}">
              <a16:creationId xmlns:a16="http://schemas.microsoft.com/office/drawing/2014/main" id="{4017BC99-D85B-49A1-B105-43555F7EE58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19</xdr:row>
      <xdr:rowOff>0</xdr:rowOff>
    </xdr:from>
    <xdr:ext cx="184731" cy="274009"/>
    <xdr:sp macro="" textlink="">
      <xdr:nvSpPr>
        <xdr:cNvPr id="1617" name="TextBox 1">
          <a:extLst>
            <a:ext uri="{FF2B5EF4-FFF2-40B4-BE49-F238E27FC236}">
              <a16:creationId xmlns:a16="http://schemas.microsoft.com/office/drawing/2014/main" id="{A13A71F6-BDD1-4F40-B42E-E8CD3431100F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19</xdr:row>
      <xdr:rowOff>0</xdr:rowOff>
    </xdr:from>
    <xdr:ext cx="184731" cy="274009"/>
    <xdr:sp macro="" textlink="">
      <xdr:nvSpPr>
        <xdr:cNvPr id="1618" name="TextBox 1">
          <a:extLst>
            <a:ext uri="{FF2B5EF4-FFF2-40B4-BE49-F238E27FC236}">
              <a16:creationId xmlns:a16="http://schemas.microsoft.com/office/drawing/2014/main" id="{4DB7BBF6-E398-4662-A454-0972FD9BB88D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19</xdr:row>
      <xdr:rowOff>0</xdr:rowOff>
    </xdr:from>
    <xdr:ext cx="184731" cy="274009"/>
    <xdr:sp macro="" textlink="">
      <xdr:nvSpPr>
        <xdr:cNvPr id="1619" name="TextBox 1">
          <a:extLst>
            <a:ext uri="{FF2B5EF4-FFF2-40B4-BE49-F238E27FC236}">
              <a16:creationId xmlns:a16="http://schemas.microsoft.com/office/drawing/2014/main" id="{C7720952-36BE-461A-81F1-74C3A9DDDF86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20</xdr:row>
      <xdr:rowOff>0</xdr:rowOff>
    </xdr:from>
    <xdr:ext cx="184731" cy="274009"/>
    <xdr:sp macro="" textlink="">
      <xdr:nvSpPr>
        <xdr:cNvPr id="1620" name="TextBox 1">
          <a:extLst>
            <a:ext uri="{FF2B5EF4-FFF2-40B4-BE49-F238E27FC236}">
              <a16:creationId xmlns:a16="http://schemas.microsoft.com/office/drawing/2014/main" id="{57CA44E0-591F-48EF-A0D9-26C70CB540E7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20</xdr:row>
      <xdr:rowOff>0</xdr:rowOff>
    </xdr:from>
    <xdr:ext cx="184731" cy="274009"/>
    <xdr:sp macro="" textlink="">
      <xdr:nvSpPr>
        <xdr:cNvPr id="1621" name="TextBox 1">
          <a:extLst>
            <a:ext uri="{FF2B5EF4-FFF2-40B4-BE49-F238E27FC236}">
              <a16:creationId xmlns:a16="http://schemas.microsoft.com/office/drawing/2014/main" id="{E4DA2B3A-2223-48E7-AC9F-D3DF516BD2C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20</xdr:row>
      <xdr:rowOff>0</xdr:rowOff>
    </xdr:from>
    <xdr:ext cx="184731" cy="274009"/>
    <xdr:sp macro="" textlink="">
      <xdr:nvSpPr>
        <xdr:cNvPr id="1622" name="TextBox 1">
          <a:extLst>
            <a:ext uri="{FF2B5EF4-FFF2-40B4-BE49-F238E27FC236}">
              <a16:creationId xmlns:a16="http://schemas.microsoft.com/office/drawing/2014/main" id="{32EB251C-3376-42BE-8FF4-ADCD3A1DD237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20</xdr:row>
      <xdr:rowOff>0</xdr:rowOff>
    </xdr:from>
    <xdr:ext cx="184731" cy="274009"/>
    <xdr:sp macro="" textlink="">
      <xdr:nvSpPr>
        <xdr:cNvPr id="1623" name="TextBox 1">
          <a:extLst>
            <a:ext uri="{FF2B5EF4-FFF2-40B4-BE49-F238E27FC236}">
              <a16:creationId xmlns:a16="http://schemas.microsoft.com/office/drawing/2014/main" id="{A51FB50C-E442-409C-8391-4888DECF03DF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21</xdr:row>
      <xdr:rowOff>0</xdr:rowOff>
    </xdr:from>
    <xdr:ext cx="184731" cy="274009"/>
    <xdr:sp macro="" textlink="">
      <xdr:nvSpPr>
        <xdr:cNvPr id="1624" name="TextBox 1">
          <a:extLst>
            <a:ext uri="{FF2B5EF4-FFF2-40B4-BE49-F238E27FC236}">
              <a16:creationId xmlns:a16="http://schemas.microsoft.com/office/drawing/2014/main" id="{C428844A-AB01-4E47-847E-78DFB7CF680C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21</xdr:row>
      <xdr:rowOff>0</xdr:rowOff>
    </xdr:from>
    <xdr:ext cx="184731" cy="274009"/>
    <xdr:sp macro="" textlink="">
      <xdr:nvSpPr>
        <xdr:cNvPr id="1625" name="TextBox 1">
          <a:extLst>
            <a:ext uri="{FF2B5EF4-FFF2-40B4-BE49-F238E27FC236}">
              <a16:creationId xmlns:a16="http://schemas.microsoft.com/office/drawing/2014/main" id="{DE30BCD3-B27C-45A0-9C1A-CDDA9DAD2949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21</xdr:row>
      <xdr:rowOff>0</xdr:rowOff>
    </xdr:from>
    <xdr:ext cx="184731" cy="274009"/>
    <xdr:sp macro="" textlink="">
      <xdr:nvSpPr>
        <xdr:cNvPr id="1626" name="TextBox 1">
          <a:extLst>
            <a:ext uri="{FF2B5EF4-FFF2-40B4-BE49-F238E27FC236}">
              <a16:creationId xmlns:a16="http://schemas.microsoft.com/office/drawing/2014/main" id="{EE40F7A4-337F-4C47-B42B-A53EB5BC825A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21</xdr:row>
      <xdr:rowOff>0</xdr:rowOff>
    </xdr:from>
    <xdr:ext cx="184731" cy="274009"/>
    <xdr:sp macro="" textlink="">
      <xdr:nvSpPr>
        <xdr:cNvPr id="1627" name="TextBox 1">
          <a:extLst>
            <a:ext uri="{FF2B5EF4-FFF2-40B4-BE49-F238E27FC236}">
              <a16:creationId xmlns:a16="http://schemas.microsoft.com/office/drawing/2014/main" id="{6BF0F380-9777-4E30-95C0-585EE7CA377F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22</xdr:row>
      <xdr:rowOff>0</xdr:rowOff>
    </xdr:from>
    <xdr:ext cx="184731" cy="274009"/>
    <xdr:sp macro="" textlink="">
      <xdr:nvSpPr>
        <xdr:cNvPr id="1628" name="TextBox 1">
          <a:extLst>
            <a:ext uri="{FF2B5EF4-FFF2-40B4-BE49-F238E27FC236}">
              <a16:creationId xmlns:a16="http://schemas.microsoft.com/office/drawing/2014/main" id="{45066D1E-4DD1-466F-937F-7A4BADD4E1F7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22</xdr:row>
      <xdr:rowOff>0</xdr:rowOff>
    </xdr:from>
    <xdr:ext cx="184731" cy="274009"/>
    <xdr:sp macro="" textlink="">
      <xdr:nvSpPr>
        <xdr:cNvPr id="1629" name="TextBox 1">
          <a:extLst>
            <a:ext uri="{FF2B5EF4-FFF2-40B4-BE49-F238E27FC236}">
              <a16:creationId xmlns:a16="http://schemas.microsoft.com/office/drawing/2014/main" id="{EE52FF62-B2E8-4C75-8336-31E1F1B41D22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22</xdr:row>
      <xdr:rowOff>0</xdr:rowOff>
    </xdr:from>
    <xdr:ext cx="184731" cy="274009"/>
    <xdr:sp macro="" textlink="">
      <xdr:nvSpPr>
        <xdr:cNvPr id="1630" name="TextBox 1">
          <a:extLst>
            <a:ext uri="{FF2B5EF4-FFF2-40B4-BE49-F238E27FC236}">
              <a16:creationId xmlns:a16="http://schemas.microsoft.com/office/drawing/2014/main" id="{5AB2DBED-DF63-451C-8A29-183DEF37C975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22</xdr:row>
      <xdr:rowOff>0</xdr:rowOff>
    </xdr:from>
    <xdr:ext cx="184731" cy="274009"/>
    <xdr:sp macro="" textlink="">
      <xdr:nvSpPr>
        <xdr:cNvPr id="1631" name="TextBox 1">
          <a:extLst>
            <a:ext uri="{FF2B5EF4-FFF2-40B4-BE49-F238E27FC236}">
              <a16:creationId xmlns:a16="http://schemas.microsoft.com/office/drawing/2014/main" id="{2607FCE5-75D8-4350-9149-4E0AE80AA205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23</xdr:row>
      <xdr:rowOff>0</xdr:rowOff>
    </xdr:from>
    <xdr:ext cx="184731" cy="274009"/>
    <xdr:sp macro="" textlink="">
      <xdr:nvSpPr>
        <xdr:cNvPr id="1632" name="TextBox 1">
          <a:extLst>
            <a:ext uri="{FF2B5EF4-FFF2-40B4-BE49-F238E27FC236}">
              <a16:creationId xmlns:a16="http://schemas.microsoft.com/office/drawing/2014/main" id="{B7951F7A-9EA8-4905-A7F2-66CB6EAE06DA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23</xdr:row>
      <xdr:rowOff>0</xdr:rowOff>
    </xdr:from>
    <xdr:ext cx="184731" cy="274009"/>
    <xdr:sp macro="" textlink="">
      <xdr:nvSpPr>
        <xdr:cNvPr id="1633" name="TextBox 1">
          <a:extLst>
            <a:ext uri="{FF2B5EF4-FFF2-40B4-BE49-F238E27FC236}">
              <a16:creationId xmlns:a16="http://schemas.microsoft.com/office/drawing/2014/main" id="{BB36833F-1BC1-4885-87C9-BCE9F07FC20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23</xdr:row>
      <xdr:rowOff>0</xdr:rowOff>
    </xdr:from>
    <xdr:ext cx="184731" cy="274009"/>
    <xdr:sp macro="" textlink="">
      <xdr:nvSpPr>
        <xdr:cNvPr id="1634" name="TextBox 1">
          <a:extLst>
            <a:ext uri="{FF2B5EF4-FFF2-40B4-BE49-F238E27FC236}">
              <a16:creationId xmlns:a16="http://schemas.microsoft.com/office/drawing/2014/main" id="{B12B77B5-BF5F-4B4F-8728-25BAC82972B5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23</xdr:row>
      <xdr:rowOff>0</xdr:rowOff>
    </xdr:from>
    <xdr:ext cx="184731" cy="274009"/>
    <xdr:sp macro="" textlink="">
      <xdr:nvSpPr>
        <xdr:cNvPr id="1635" name="TextBox 1">
          <a:extLst>
            <a:ext uri="{FF2B5EF4-FFF2-40B4-BE49-F238E27FC236}">
              <a16:creationId xmlns:a16="http://schemas.microsoft.com/office/drawing/2014/main" id="{83B9BCC9-333F-4758-9D0D-3B08902F6A6D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24</xdr:row>
      <xdr:rowOff>0</xdr:rowOff>
    </xdr:from>
    <xdr:ext cx="184731" cy="274009"/>
    <xdr:sp macro="" textlink="">
      <xdr:nvSpPr>
        <xdr:cNvPr id="1636" name="TextBox 1">
          <a:extLst>
            <a:ext uri="{FF2B5EF4-FFF2-40B4-BE49-F238E27FC236}">
              <a16:creationId xmlns:a16="http://schemas.microsoft.com/office/drawing/2014/main" id="{7C291FC8-CD97-496C-B34E-F99C904CDB41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24</xdr:row>
      <xdr:rowOff>0</xdr:rowOff>
    </xdr:from>
    <xdr:ext cx="184731" cy="274009"/>
    <xdr:sp macro="" textlink="">
      <xdr:nvSpPr>
        <xdr:cNvPr id="1637" name="TextBox 1">
          <a:extLst>
            <a:ext uri="{FF2B5EF4-FFF2-40B4-BE49-F238E27FC236}">
              <a16:creationId xmlns:a16="http://schemas.microsoft.com/office/drawing/2014/main" id="{8057FAA2-5E05-4AF6-AC39-499DF3B13422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24</xdr:row>
      <xdr:rowOff>0</xdr:rowOff>
    </xdr:from>
    <xdr:ext cx="184731" cy="274009"/>
    <xdr:sp macro="" textlink="">
      <xdr:nvSpPr>
        <xdr:cNvPr id="1638" name="TextBox 1">
          <a:extLst>
            <a:ext uri="{FF2B5EF4-FFF2-40B4-BE49-F238E27FC236}">
              <a16:creationId xmlns:a16="http://schemas.microsoft.com/office/drawing/2014/main" id="{AD886857-223E-4981-9249-594BD929337F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24</xdr:row>
      <xdr:rowOff>0</xdr:rowOff>
    </xdr:from>
    <xdr:ext cx="184731" cy="274009"/>
    <xdr:sp macro="" textlink="">
      <xdr:nvSpPr>
        <xdr:cNvPr id="1639" name="TextBox 1">
          <a:extLst>
            <a:ext uri="{FF2B5EF4-FFF2-40B4-BE49-F238E27FC236}">
              <a16:creationId xmlns:a16="http://schemas.microsoft.com/office/drawing/2014/main" id="{1AF0B18D-3443-4811-B45B-96D67151F78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25</xdr:row>
      <xdr:rowOff>0</xdr:rowOff>
    </xdr:from>
    <xdr:ext cx="184731" cy="274009"/>
    <xdr:sp macro="" textlink="">
      <xdr:nvSpPr>
        <xdr:cNvPr id="1640" name="TextBox 1">
          <a:extLst>
            <a:ext uri="{FF2B5EF4-FFF2-40B4-BE49-F238E27FC236}">
              <a16:creationId xmlns:a16="http://schemas.microsoft.com/office/drawing/2014/main" id="{18CA3C00-512E-4497-AB28-8B8C2E3E356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25</xdr:row>
      <xdr:rowOff>0</xdr:rowOff>
    </xdr:from>
    <xdr:ext cx="184731" cy="274009"/>
    <xdr:sp macro="" textlink="">
      <xdr:nvSpPr>
        <xdr:cNvPr id="1641" name="TextBox 1">
          <a:extLst>
            <a:ext uri="{FF2B5EF4-FFF2-40B4-BE49-F238E27FC236}">
              <a16:creationId xmlns:a16="http://schemas.microsoft.com/office/drawing/2014/main" id="{D86F2603-8995-4640-BE26-A9658ACAE691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25</xdr:row>
      <xdr:rowOff>0</xdr:rowOff>
    </xdr:from>
    <xdr:ext cx="184731" cy="274009"/>
    <xdr:sp macro="" textlink="">
      <xdr:nvSpPr>
        <xdr:cNvPr id="1642" name="TextBox 1">
          <a:extLst>
            <a:ext uri="{FF2B5EF4-FFF2-40B4-BE49-F238E27FC236}">
              <a16:creationId xmlns:a16="http://schemas.microsoft.com/office/drawing/2014/main" id="{60D73F22-D44C-4EDD-8E83-38493B0F4200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25</xdr:row>
      <xdr:rowOff>0</xdr:rowOff>
    </xdr:from>
    <xdr:ext cx="184731" cy="274009"/>
    <xdr:sp macro="" textlink="">
      <xdr:nvSpPr>
        <xdr:cNvPr id="1643" name="TextBox 1">
          <a:extLst>
            <a:ext uri="{FF2B5EF4-FFF2-40B4-BE49-F238E27FC236}">
              <a16:creationId xmlns:a16="http://schemas.microsoft.com/office/drawing/2014/main" id="{04C87E6F-878D-430B-8F2D-16CA1CEFB84D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26</xdr:row>
      <xdr:rowOff>0</xdr:rowOff>
    </xdr:from>
    <xdr:ext cx="184731" cy="274009"/>
    <xdr:sp macro="" textlink="">
      <xdr:nvSpPr>
        <xdr:cNvPr id="1644" name="TextBox 1">
          <a:extLst>
            <a:ext uri="{FF2B5EF4-FFF2-40B4-BE49-F238E27FC236}">
              <a16:creationId xmlns:a16="http://schemas.microsoft.com/office/drawing/2014/main" id="{BA3DA139-56BA-4921-82CB-A132FE1B027C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26</xdr:row>
      <xdr:rowOff>0</xdr:rowOff>
    </xdr:from>
    <xdr:ext cx="184731" cy="274009"/>
    <xdr:sp macro="" textlink="">
      <xdr:nvSpPr>
        <xdr:cNvPr id="1645" name="TextBox 1">
          <a:extLst>
            <a:ext uri="{FF2B5EF4-FFF2-40B4-BE49-F238E27FC236}">
              <a16:creationId xmlns:a16="http://schemas.microsoft.com/office/drawing/2014/main" id="{B7125C72-4063-49D5-BFFC-F1EC75DF9FE1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26</xdr:row>
      <xdr:rowOff>0</xdr:rowOff>
    </xdr:from>
    <xdr:ext cx="184731" cy="274009"/>
    <xdr:sp macro="" textlink="">
      <xdr:nvSpPr>
        <xdr:cNvPr id="1646" name="TextBox 1">
          <a:extLst>
            <a:ext uri="{FF2B5EF4-FFF2-40B4-BE49-F238E27FC236}">
              <a16:creationId xmlns:a16="http://schemas.microsoft.com/office/drawing/2014/main" id="{3DCBE9F5-E29C-4B7C-8633-582109D3C6F9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26</xdr:row>
      <xdr:rowOff>0</xdr:rowOff>
    </xdr:from>
    <xdr:ext cx="184731" cy="274009"/>
    <xdr:sp macro="" textlink="">
      <xdr:nvSpPr>
        <xdr:cNvPr id="1647" name="TextBox 1">
          <a:extLst>
            <a:ext uri="{FF2B5EF4-FFF2-40B4-BE49-F238E27FC236}">
              <a16:creationId xmlns:a16="http://schemas.microsoft.com/office/drawing/2014/main" id="{18934A5C-51E6-4089-9497-20CDB904BE82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27</xdr:row>
      <xdr:rowOff>0</xdr:rowOff>
    </xdr:from>
    <xdr:ext cx="184731" cy="274009"/>
    <xdr:sp macro="" textlink="">
      <xdr:nvSpPr>
        <xdr:cNvPr id="1648" name="TextBox 1">
          <a:extLst>
            <a:ext uri="{FF2B5EF4-FFF2-40B4-BE49-F238E27FC236}">
              <a16:creationId xmlns:a16="http://schemas.microsoft.com/office/drawing/2014/main" id="{2474CA8D-4E68-494B-93BB-1D1E638ADA46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27</xdr:row>
      <xdr:rowOff>0</xdr:rowOff>
    </xdr:from>
    <xdr:ext cx="184731" cy="274009"/>
    <xdr:sp macro="" textlink="">
      <xdr:nvSpPr>
        <xdr:cNvPr id="1649" name="TextBox 1">
          <a:extLst>
            <a:ext uri="{FF2B5EF4-FFF2-40B4-BE49-F238E27FC236}">
              <a16:creationId xmlns:a16="http://schemas.microsoft.com/office/drawing/2014/main" id="{C83C0908-4A82-4DF4-A3DF-EAED759B3DF5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27</xdr:row>
      <xdr:rowOff>0</xdr:rowOff>
    </xdr:from>
    <xdr:ext cx="184731" cy="274009"/>
    <xdr:sp macro="" textlink="">
      <xdr:nvSpPr>
        <xdr:cNvPr id="1650" name="TextBox 1">
          <a:extLst>
            <a:ext uri="{FF2B5EF4-FFF2-40B4-BE49-F238E27FC236}">
              <a16:creationId xmlns:a16="http://schemas.microsoft.com/office/drawing/2014/main" id="{88D0FEE7-D6AA-4DBF-9EB2-4CB9C2A85FFC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27</xdr:row>
      <xdr:rowOff>0</xdr:rowOff>
    </xdr:from>
    <xdr:ext cx="184731" cy="274009"/>
    <xdr:sp macro="" textlink="">
      <xdr:nvSpPr>
        <xdr:cNvPr id="1651" name="TextBox 1">
          <a:extLst>
            <a:ext uri="{FF2B5EF4-FFF2-40B4-BE49-F238E27FC236}">
              <a16:creationId xmlns:a16="http://schemas.microsoft.com/office/drawing/2014/main" id="{435B7E19-23A4-4B03-BD78-1B6A53061824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28</xdr:row>
      <xdr:rowOff>0</xdr:rowOff>
    </xdr:from>
    <xdr:ext cx="184731" cy="274009"/>
    <xdr:sp macro="" textlink="">
      <xdr:nvSpPr>
        <xdr:cNvPr id="1652" name="TextBox 1">
          <a:extLst>
            <a:ext uri="{FF2B5EF4-FFF2-40B4-BE49-F238E27FC236}">
              <a16:creationId xmlns:a16="http://schemas.microsoft.com/office/drawing/2014/main" id="{03FD73E1-CEAF-4EF6-8F0E-D966F156F333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28</xdr:row>
      <xdr:rowOff>0</xdr:rowOff>
    </xdr:from>
    <xdr:ext cx="184731" cy="274009"/>
    <xdr:sp macro="" textlink="">
      <xdr:nvSpPr>
        <xdr:cNvPr id="1653" name="TextBox 1">
          <a:extLst>
            <a:ext uri="{FF2B5EF4-FFF2-40B4-BE49-F238E27FC236}">
              <a16:creationId xmlns:a16="http://schemas.microsoft.com/office/drawing/2014/main" id="{A8C6F815-D519-4292-A853-DD5992EE6517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28</xdr:row>
      <xdr:rowOff>0</xdr:rowOff>
    </xdr:from>
    <xdr:ext cx="184731" cy="274009"/>
    <xdr:sp macro="" textlink="">
      <xdr:nvSpPr>
        <xdr:cNvPr id="1654" name="TextBox 1">
          <a:extLst>
            <a:ext uri="{FF2B5EF4-FFF2-40B4-BE49-F238E27FC236}">
              <a16:creationId xmlns:a16="http://schemas.microsoft.com/office/drawing/2014/main" id="{70BF2961-2CDC-4CE0-B0FE-48C7F463FE5E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28</xdr:row>
      <xdr:rowOff>0</xdr:rowOff>
    </xdr:from>
    <xdr:ext cx="184731" cy="274009"/>
    <xdr:sp macro="" textlink="">
      <xdr:nvSpPr>
        <xdr:cNvPr id="1655" name="TextBox 1">
          <a:extLst>
            <a:ext uri="{FF2B5EF4-FFF2-40B4-BE49-F238E27FC236}">
              <a16:creationId xmlns:a16="http://schemas.microsoft.com/office/drawing/2014/main" id="{671E04BA-4A24-484E-9474-70A31EF2CDF9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29</xdr:row>
      <xdr:rowOff>0</xdr:rowOff>
    </xdr:from>
    <xdr:ext cx="184731" cy="274009"/>
    <xdr:sp macro="" textlink="">
      <xdr:nvSpPr>
        <xdr:cNvPr id="1656" name="TextBox 1">
          <a:extLst>
            <a:ext uri="{FF2B5EF4-FFF2-40B4-BE49-F238E27FC236}">
              <a16:creationId xmlns:a16="http://schemas.microsoft.com/office/drawing/2014/main" id="{50FF58F0-22CD-484F-A499-3E53C8766EF8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29</xdr:row>
      <xdr:rowOff>0</xdr:rowOff>
    </xdr:from>
    <xdr:ext cx="184731" cy="274009"/>
    <xdr:sp macro="" textlink="">
      <xdr:nvSpPr>
        <xdr:cNvPr id="1657" name="TextBox 1">
          <a:extLst>
            <a:ext uri="{FF2B5EF4-FFF2-40B4-BE49-F238E27FC236}">
              <a16:creationId xmlns:a16="http://schemas.microsoft.com/office/drawing/2014/main" id="{CA5CD129-0CEE-43D7-B3F8-5443E7D8B4E0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29</xdr:row>
      <xdr:rowOff>0</xdr:rowOff>
    </xdr:from>
    <xdr:ext cx="184731" cy="274009"/>
    <xdr:sp macro="" textlink="">
      <xdr:nvSpPr>
        <xdr:cNvPr id="1658" name="TextBox 1">
          <a:extLst>
            <a:ext uri="{FF2B5EF4-FFF2-40B4-BE49-F238E27FC236}">
              <a16:creationId xmlns:a16="http://schemas.microsoft.com/office/drawing/2014/main" id="{4F997CDD-F30F-4698-890C-F38D1953D90C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29</xdr:row>
      <xdr:rowOff>0</xdr:rowOff>
    </xdr:from>
    <xdr:ext cx="184731" cy="274009"/>
    <xdr:sp macro="" textlink="">
      <xdr:nvSpPr>
        <xdr:cNvPr id="1659" name="TextBox 1">
          <a:extLst>
            <a:ext uri="{FF2B5EF4-FFF2-40B4-BE49-F238E27FC236}">
              <a16:creationId xmlns:a16="http://schemas.microsoft.com/office/drawing/2014/main" id="{62924769-04AC-457B-9DBB-805829A23C0F}"/>
            </a:ext>
          </a:extLst>
        </xdr:cNvPr>
        <xdr:cNvSpPr txBox="1"/>
      </xdr:nvSpPr>
      <xdr:spPr>
        <a:xfrm>
          <a:off x="28263043" y="800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31</xdr:row>
      <xdr:rowOff>0</xdr:rowOff>
    </xdr:from>
    <xdr:ext cx="184731" cy="274009"/>
    <xdr:sp macro="" textlink="">
      <xdr:nvSpPr>
        <xdr:cNvPr id="1660" name="TextBox 1">
          <a:extLst>
            <a:ext uri="{FF2B5EF4-FFF2-40B4-BE49-F238E27FC236}">
              <a16:creationId xmlns:a16="http://schemas.microsoft.com/office/drawing/2014/main" id="{0326C4DE-3FE7-4756-9A63-CF704C40EC0E}"/>
            </a:ext>
          </a:extLst>
        </xdr:cNvPr>
        <xdr:cNvSpPr txBox="1"/>
      </xdr:nvSpPr>
      <xdr:spPr>
        <a:xfrm>
          <a:off x="282630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31</xdr:row>
      <xdr:rowOff>0</xdr:rowOff>
    </xdr:from>
    <xdr:ext cx="184731" cy="274009"/>
    <xdr:sp macro="" textlink="">
      <xdr:nvSpPr>
        <xdr:cNvPr id="1661" name="TextBox 1">
          <a:extLst>
            <a:ext uri="{FF2B5EF4-FFF2-40B4-BE49-F238E27FC236}">
              <a16:creationId xmlns:a16="http://schemas.microsoft.com/office/drawing/2014/main" id="{158D063B-462D-4148-A6D2-31D124041983}"/>
            </a:ext>
          </a:extLst>
        </xdr:cNvPr>
        <xdr:cNvSpPr txBox="1"/>
      </xdr:nvSpPr>
      <xdr:spPr>
        <a:xfrm>
          <a:off x="282630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31</xdr:row>
      <xdr:rowOff>0</xdr:rowOff>
    </xdr:from>
    <xdr:ext cx="184731" cy="274009"/>
    <xdr:sp macro="" textlink="">
      <xdr:nvSpPr>
        <xdr:cNvPr id="1662" name="TextBox 1">
          <a:extLst>
            <a:ext uri="{FF2B5EF4-FFF2-40B4-BE49-F238E27FC236}">
              <a16:creationId xmlns:a16="http://schemas.microsoft.com/office/drawing/2014/main" id="{E75EA861-5404-49B9-A8AE-3638807CE763}"/>
            </a:ext>
          </a:extLst>
        </xdr:cNvPr>
        <xdr:cNvSpPr txBox="1"/>
      </xdr:nvSpPr>
      <xdr:spPr>
        <a:xfrm>
          <a:off x="282630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31</xdr:row>
      <xdr:rowOff>0</xdr:rowOff>
    </xdr:from>
    <xdr:ext cx="184731" cy="274009"/>
    <xdr:sp macro="" textlink="">
      <xdr:nvSpPr>
        <xdr:cNvPr id="1663" name="TextBox 1">
          <a:extLst>
            <a:ext uri="{FF2B5EF4-FFF2-40B4-BE49-F238E27FC236}">
              <a16:creationId xmlns:a16="http://schemas.microsoft.com/office/drawing/2014/main" id="{78B04A6F-9312-450B-9107-8BB9E958C822}"/>
            </a:ext>
          </a:extLst>
        </xdr:cNvPr>
        <xdr:cNvSpPr txBox="1"/>
      </xdr:nvSpPr>
      <xdr:spPr>
        <a:xfrm>
          <a:off x="28263043" y="23241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4" name="TextBox 1">
          <a:extLst>
            <a:ext uri="{FF2B5EF4-FFF2-40B4-BE49-F238E27FC236}">
              <a16:creationId xmlns:a16="http://schemas.microsoft.com/office/drawing/2014/main" id="{859F40CA-371C-45C0-85CD-CCCD48D62930}"/>
            </a:ext>
          </a:extLst>
        </xdr:cNvPr>
        <xdr:cNvSpPr txBox="1"/>
      </xdr:nvSpPr>
      <xdr:spPr>
        <a:xfrm>
          <a:off x="282630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5" name="TextBox 1">
          <a:extLst>
            <a:ext uri="{FF2B5EF4-FFF2-40B4-BE49-F238E27FC236}">
              <a16:creationId xmlns:a16="http://schemas.microsoft.com/office/drawing/2014/main" id="{070A80FE-35EB-4E8D-8EDE-35D103EA0FB5}"/>
            </a:ext>
          </a:extLst>
        </xdr:cNvPr>
        <xdr:cNvSpPr txBox="1"/>
      </xdr:nvSpPr>
      <xdr:spPr>
        <a:xfrm>
          <a:off x="282630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6" name="TextBox 1">
          <a:extLst>
            <a:ext uri="{FF2B5EF4-FFF2-40B4-BE49-F238E27FC236}">
              <a16:creationId xmlns:a16="http://schemas.microsoft.com/office/drawing/2014/main" id="{58FDB27D-10D8-408F-95A2-8DABE3BAEE80}"/>
            </a:ext>
          </a:extLst>
        </xdr:cNvPr>
        <xdr:cNvSpPr txBox="1"/>
      </xdr:nvSpPr>
      <xdr:spPr>
        <a:xfrm>
          <a:off x="282630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7" name="TextBox 1">
          <a:extLst>
            <a:ext uri="{FF2B5EF4-FFF2-40B4-BE49-F238E27FC236}">
              <a16:creationId xmlns:a16="http://schemas.microsoft.com/office/drawing/2014/main" id="{25F43B82-0C76-4B68-8C57-1F35706A91C3}"/>
            </a:ext>
          </a:extLst>
        </xdr:cNvPr>
        <xdr:cNvSpPr txBox="1"/>
      </xdr:nvSpPr>
      <xdr:spPr>
        <a:xfrm>
          <a:off x="28263043" y="24765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8" name="TextBox 1">
          <a:extLst>
            <a:ext uri="{FF2B5EF4-FFF2-40B4-BE49-F238E27FC236}">
              <a16:creationId xmlns:a16="http://schemas.microsoft.com/office/drawing/2014/main" id="{6AA12104-A965-44FD-99E9-E1BEB612A629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69" name="TextBox 1">
          <a:extLst>
            <a:ext uri="{FF2B5EF4-FFF2-40B4-BE49-F238E27FC236}">
              <a16:creationId xmlns:a16="http://schemas.microsoft.com/office/drawing/2014/main" id="{9336072B-EA3D-40DD-A379-C5FF1B54978B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70" name="TextBox 1">
          <a:extLst>
            <a:ext uri="{FF2B5EF4-FFF2-40B4-BE49-F238E27FC236}">
              <a16:creationId xmlns:a16="http://schemas.microsoft.com/office/drawing/2014/main" id="{BF8CA4B9-C16D-49A0-9158-9CC94B395CF8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32</xdr:row>
      <xdr:rowOff>0</xdr:rowOff>
    </xdr:from>
    <xdr:ext cx="184731" cy="274009"/>
    <xdr:sp macro="" textlink="">
      <xdr:nvSpPr>
        <xdr:cNvPr id="1671" name="TextBox 1">
          <a:extLst>
            <a:ext uri="{FF2B5EF4-FFF2-40B4-BE49-F238E27FC236}">
              <a16:creationId xmlns:a16="http://schemas.microsoft.com/office/drawing/2014/main" id="{A2FCBDD7-7AD5-4384-A800-886892B778CF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2" name="TextBox 1">
          <a:extLst>
            <a:ext uri="{FF2B5EF4-FFF2-40B4-BE49-F238E27FC236}">
              <a16:creationId xmlns:a16="http://schemas.microsoft.com/office/drawing/2014/main" id="{48BC24E6-2515-4F05-8C6C-39B5C9F105E0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3" name="TextBox 1">
          <a:extLst>
            <a:ext uri="{FF2B5EF4-FFF2-40B4-BE49-F238E27FC236}">
              <a16:creationId xmlns:a16="http://schemas.microsoft.com/office/drawing/2014/main" id="{BE6E5CBD-0F15-4129-8005-57856E16FCA2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4" name="TextBox 1">
          <a:extLst>
            <a:ext uri="{FF2B5EF4-FFF2-40B4-BE49-F238E27FC236}">
              <a16:creationId xmlns:a16="http://schemas.microsoft.com/office/drawing/2014/main" id="{7584A865-E328-4947-8CF1-D26687166A30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5" name="TextBox 1">
          <a:extLst>
            <a:ext uri="{FF2B5EF4-FFF2-40B4-BE49-F238E27FC236}">
              <a16:creationId xmlns:a16="http://schemas.microsoft.com/office/drawing/2014/main" id="{F86970A5-25F0-48C1-A2B8-CB5FA24565F6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6" name="TextBox 1">
          <a:extLst>
            <a:ext uri="{FF2B5EF4-FFF2-40B4-BE49-F238E27FC236}">
              <a16:creationId xmlns:a16="http://schemas.microsoft.com/office/drawing/2014/main" id="{DCF7A19C-AD4A-471F-9609-9B3A8D732A4A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7" name="TextBox 1">
          <a:extLst>
            <a:ext uri="{FF2B5EF4-FFF2-40B4-BE49-F238E27FC236}">
              <a16:creationId xmlns:a16="http://schemas.microsoft.com/office/drawing/2014/main" id="{5DA180EC-D3E1-41C2-A58C-878995089397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8" name="TextBox 1">
          <a:extLst>
            <a:ext uri="{FF2B5EF4-FFF2-40B4-BE49-F238E27FC236}">
              <a16:creationId xmlns:a16="http://schemas.microsoft.com/office/drawing/2014/main" id="{4E608EE0-B4DF-4A70-979C-91ACA48030B7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33</xdr:row>
      <xdr:rowOff>0</xdr:rowOff>
    </xdr:from>
    <xdr:ext cx="184731" cy="274009"/>
    <xdr:sp macro="" textlink="">
      <xdr:nvSpPr>
        <xdr:cNvPr id="1679" name="TextBox 1">
          <a:extLst>
            <a:ext uri="{FF2B5EF4-FFF2-40B4-BE49-F238E27FC236}">
              <a16:creationId xmlns:a16="http://schemas.microsoft.com/office/drawing/2014/main" id="{5FE3E9FD-FDE3-4CDF-BCF0-69C7B641038A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0" name="TextBox 1">
          <a:extLst>
            <a:ext uri="{FF2B5EF4-FFF2-40B4-BE49-F238E27FC236}">
              <a16:creationId xmlns:a16="http://schemas.microsoft.com/office/drawing/2014/main" id="{B07583A7-FD8F-4A38-8321-296C12CB3E7A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1" name="TextBox 1">
          <a:extLst>
            <a:ext uri="{FF2B5EF4-FFF2-40B4-BE49-F238E27FC236}">
              <a16:creationId xmlns:a16="http://schemas.microsoft.com/office/drawing/2014/main" id="{BFB6C258-D3CB-4376-9544-CB2C21EEE8C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2" name="TextBox 1">
          <a:extLst>
            <a:ext uri="{FF2B5EF4-FFF2-40B4-BE49-F238E27FC236}">
              <a16:creationId xmlns:a16="http://schemas.microsoft.com/office/drawing/2014/main" id="{8F733507-2ADD-4953-BB3B-EE64810D8FDC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3" name="TextBox 1">
          <a:extLst>
            <a:ext uri="{FF2B5EF4-FFF2-40B4-BE49-F238E27FC236}">
              <a16:creationId xmlns:a16="http://schemas.microsoft.com/office/drawing/2014/main" id="{0B89608E-23AC-487F-8987-40C472C1D828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4" name="TextBox 1">
          <a:extLst>
            <a:ext uri="{FF2B5EF4-FFF2-40B4-BE49-F238E27FC236}">
              <a16:creationId xmlns:a16="http://schemas.microsoft.com/office/drawing/2014/main" id="{B7CFC944-EBF0-4E76-9E21-C2D2758A9D6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5" name="TextBox 1">
          <a:extLst>
            <a:ext uri="{FF2B5EF4-FFF2-40B4-BE49-F238E27FC236}">
              <a16:creationId xmlns:a16="http://schemas.microsoft.com/office/drawing/2014/main" id="{B98A6C0C-EBB2-45F4-9E13-B0556E8E813A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6" name="TextBox 1">
          <a:extLst>
            <a:ext uri="{FF2B5EF4-FFF2-40B4-BE49-F238E27FC236}">
              <a16:creationId xmlns:a16="http://schemas.microsoft.com/office/drawing/2014/main" id="{63972B38-F333-4A48-A8C9-4FC677720ED8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7" name="TextBox 1">
          <a:extLst>
            <a:ext uri="{FF2B5EF4-FFF2-40B4-BE49-F238E27FC236}">
              <a16:creationId xmlns:a16="http://schemas.microsoft.com/office/drawing/2014/main" id="{6197D2FB-716D-4A85-BB89-41E9B83D236B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8" name="TextBox 1">
          <a:extLst>
            <a:ext uri="{FF2B5EF4-FFF2-40B4-BE49-F238E27FC236}">
              <a16:creationId xmlns:a16="http://schemas.microsoft.com/office/drawing/2014/main" id="{C0AD1FD3-1E09-41CE-BA47-D13031288B81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89" name="TextBox 1">
          <a:extLst>
            <a:ext uri="{FF2B5EF4-FFF2-40B4-BE49-F238E27FC236}">
              <a16:creationId xmlns:a16="http://schemas.microsoft.com/office/drawing/2014/main" id="{AC349154-A9F7-433F-82C6-14FFC62BEAB4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90" name="TextBox 1">
          <a:extLst>
            <a:ext uri="{FF2B5EF4-FFF2-40B4-BE49-F238E27FC236}">
              <a16:creationId xmlns:a16="http://schemas.microsoft.com/office/drawing/2014/main" id="{52EC4406-86D1-4AC7-B56D-791D6C14BF10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34</xdr:row>
      <xdr:rowOff>0</xdr:rowOff>
    </xdr:from>
    <xdr:ext cx="184731" cy="274009"/>
    <xdr:sp macro="" textlink="">
      <xdr:nvSpPr>
        <xdr:cNvPr id="1691" name="TextBox 1">
          <a:extLst>
            <a:ext uri="{FF2B5EF4-FFF2-40B4-BE49-F238E27FC236}">
              <a16:creationId xmlns:a16="http://schemas.microsoft.com/office/drawing/2014/main" id="{05531DC4-F086-4B99-9B43-84DAE26B7100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2" name="TextBox 1">
          <a:extLst>
            <a:ext uri="{FF2B5EF4-FFF2-40B4-BE49-F238E27FC236}">
              <a16:creationId xmlns:a16="http://schemas.microsoft.com/office/drawing/2014/main" id="{F9697480-A1A6-4D93-A40E-E40760D93E77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3" name="TextBox 1">
          <a:extLst>
            <a:ext uri="{FF2B5EF4-FFF2-40B4-BE49-F238E27FC236}">
              <a16:creationId xmlns:a16="http://schemas.microsoft.com/office/drawing/2014/main" id="{6F056495-6344-494F-A608-686A41E8A724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4" name="TextBox 1">
          <a:extLst>
            <a:ext uri="{FF2B5EF4-FFF2-40B4-BE49-F238E27FC236}">
              <a16:creationId xmlns:a16="http://schemas.microsoft.com/office/drawing/2014/main" id="{F8B27E05-7E89-41F2-952B-2218CB2678A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5" name="TextBox 1">
          <a:extLst>
            <a:ext uri="{FF2B5EF4-FFF2-40B4-BE49-F238E27FC236}">
              <a16:creationId xmlns:a16="http://schemas.microsoft.com/office/drawing/2014/main" id="{70C0A0F0-B344-43E0-9594-91F697157B7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6" name="TextBox 1">
          <a:extLst>
            <a:ext uri="{FF2B5EF4-FFF2-40B4-BE49-F238E27FC236}">
              <a16:creationId xmlns:a16="http://schemas.microsoft.com/office/drawing/2014/main" id="{E59FAC0C-DFCD-4D40-8752-F1220BCE4C17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7" name="TextBox 1">
          <a:extLst>
            <a:ext uri="{FF2B5EF4-FFF2-40B4-BE49-F238E27FC236}">
              <a16:creationId xmlns:a16="http://schemas.microsoft.com/office/drawing/2014/main" id="{CBAFFEDE-8937-43B6-810B-B0F23FAB66C2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8" name="TextBox 1">
          <a:extLst>
            <a:ext uri="{FF2B5EF4-FFF2-40B4-BE49-F238E27FC236}">
              <a16:creationId xmlns:a16="http://schemas.microsoft.com/office/drawing/2014/main" id="{6FB5DF15-3450-4963-90CC-EDDFE08542F0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35</xdr:row>
      <xdr:rowOff>0</xdr:rowOff>
    </xdr:from>
    <xdr:ext cx="184731" cy="274009"/>
    <xdr:sp macro="" textlink="">
      <xdr:nvSpPr>
        <xdr:cNvPr id="1699" name="TextBox 1">
          <a:extLst>
            <a:ext uri="{FF2B5EF4-FFF2-40B4-BE49-F238E27FC236}">
              <a16:creationId xmlns:a16="http://schemas.microsoft.com/office/drawing/2014/main" id="{3E3FD21C-44DE-4F10-A1CF-A858228A9D22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37</xdr:row>
      <xdr:rowOff>0</xdr:rowOff>
    </xdr:from>
    <xdr:ext cx="184731" cy="274009"/>
    <xdr:sp macro="" textlink="">
      <xdr:nvSpPr>
        <xdr:cNvPr id="1700" name="TextBox 1">
          <a:extLst>
            <a:ext uri="{FF2B5EF4-FFF2-40B4-BE49-F238E27FC236}">
              <a16:creationId xmlns:a16="http://schemas.microsoft.com/office/drawing/2014/main" id="{DEA35EC4-68EC-482B-8ED1-DF2787AB4362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37</xdr:row>
      <xdr:rowOff>0</xdr:rowOff>
    </xdr:from>
    <xdr:ext cx="184731" cy="274009"/>
    <xdr:sp macro="" textlink="">
      <xdr:nvSpPr>
        <xdr:cNvPr id="1701" name="TextBox 1">
          <a:extLst>
            <a:ext uri="{FF2B5EF4-FFF2-40B4-BE49-F238E27FC236}">
              <a16:creationId xmlns:a16="http://schemas.microsoft.com/office/drawing/2014/main" id="{BF14BB81-A11C-4557-B4DB-D3CEF32F79B8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37</xdr:row>
      <xdr:rowOff>0</xdr:rowOff>
    </xdr:from>
    <xdr:ext cx="184731" cy="274009"/>
    <xdr:sp macro="" textlink="">
      <xdr:nvSpPr>
        <xdr:cNvPr id="1702" name="TextBox 1">
          <a:extLst>
            <a:ext uri="{FF2B5EF4-FFF2-40B4-BE49-F238E27FC236}">
              <a16:creationId xmlns:a16="http://schemas.microsoft.com/office/drawing/2014/main" id="{D2EFA3A8-1D4C-4F45-9442-DD3440E529E0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37</xdr:row>
      <xdr:rowOff>0</xdr:rowOff>
    </xdr:from>
    <xdr:ext cx="184731" cy="274009"/>
    <xdr:sp macro="" textlink="">
      <xdr:nvSpPr>
        <xdr:cNvPr id="1703" name="TextBox 1">
          <a:extLst>
            <a:ext uri="{FF2B5EF4-FFF2-40B4-BE49-F238E27FC236}">
              <a16:creationId xmlns:a16="http://schemas.microsoft.com/office/drawing/2014/main" id="{A6D3B0CB-46E8-40AC-AB22-A358E8CCD335}"/>
            </a:ext>
          </a:extLst>
        </xdr:cNvPr>
        <xdr:cNvSpPr txBox="1"/>
      </xdr:nvSpPr>
      <xdr:spPr>
        <a:xfrm>
          <a:off x="28263043" y="2781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4" name="TextBox 1">
          <a:extLst>
            <a:ext uri="{FF2B5EF4-FFF2-40B4-BE49-F238E27FC236}">
              <a16:creationId xmlns:a16="http://schemas.microsoft.com/office/drawing/2014/main" id="{77C4E740-A3F2-4B5C-BE06-528FA78B9D55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5" name="TextBox 1">
          <a:extLst>
            <a:ext uri="{FF2B5EF4-FFF2-40B4-BE49-F238E27FC236}">
              <a16:creationId xmlns:a16="http://schemas.microsoft.com/office/drawing/2014/main" id="{1270D624-6745-4DC9-958D-BF7F28E46B24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6" name="TextBox 1">
          <a:extLst>
            <a:ext uri="{FF2B5EF4-FFF2-40B4-BE49-F238E27FC236}">
              <a16:creationId xmlns:a16="http://schemas.microsoft.com/office/drawing/2014/main" id="{4C546B38-8BDB-42CA-AB6A-D6FF8CA35D9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7" name="TextBox 1">
          <a:extLst>
            <a:ext uri="{FF2B5EF4-FFF2-40B4-BE49-F238E27FC236}">
              <a16:creationId xmlns:a16="http://schemas.microsoft.com/office/drawing/2014/main" id="{C050CD17-8139-4E96-B256-D2FFD7C2F2F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8" name="TextBox 1">
          <a:extLst>
            <a:ext uri="{FF2B5EF4-FFF2-40B4-BE49-F238E27FC236}">
              <a16:creationId xmlns:a16="http://schemas.microsoft.com/office/drawing/2014/main" id="{888E0B45-C66A-460C-9BD3-71B9F38E03C7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09" name="TextBox 1">
          <a:extLst>
            <a:ext uri="{FF2B5EF4-FFF2-40B4-BE49-F238E27FC236}">
              <a16:creationId xmlns:a16="http://schemas.microsoft.com/office/drawing/2014/main" id="{917F1C06-FB1F-491C-ABF1-9A4CE8C1EBAF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0" name="TextBox 1">
          <a:extLst>
            <a:ext uri="{FF2B5EF4-FFF2-40B4-BE49-F238E27FC236}">
              <a16:creationId xmlns:a16="http://schemas.microsoft.com/office/drawing/2014/main" id="{63B6D6EB-5D46-467E-8843-0938789D7373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1" name="TextBox 1">
          <a:extLst>
            <a:ext uri="{FF2B5EF4-FFF2-40B4-BE49-F238E27FC236}">
              <a16:creationId xmlns:a16="http://schemas.microsoft.com/office/drawing/2014/main" id="{C1219E26-D89D-46CB-853B-0A057DF14899}"/>
            </a:ext>
          </a:extLst>
        </xdr:cNvPr>
        <xdr:cNvSpPr txBox="1"/>
      </xdr:nvSpPr>
      <xdr:spPr>
        <a:xfrm>
          <a:off x="28263043" y="29337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2" name="TextBox 1">
          <a:extLst>
            <a:ext uri="{FF2B5EF4-FFF2-40B4-BE49-F238E27FC236}">
              <a16:creationId xmlns:a16="http://schemas.microsoft.com/office/drawing/2014/main" id="{36FB43F6-06A3-44A1-A083-ADEA9FBCBE7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3" name="TextBox 1">
          <a:extLst>
            <a:ext uri="{FF2B5EF4-FFF2-40B4-BE49-F238E27FC236}">
              <a16:creationId xmlns:a16="http://schemas.microsoft.com/office/drawing/2014/main" id="{F656447E-B60B-4629-ABFD-5F67FB43F301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4" name="TextBox 1">
          <a:extLst>
            <a:ext uri="{FF2B5EF4-FFF2-40B4-BE49-F238E27FC236}">
              <a16:creationId xmlns:a16="http://schemas.microsoft.com/office/drawing/2014/main" id="{B3A30EA2-2CCD-4B4D-BB8B-CD7F9742577C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38</xdr:row>
      <xdr:rowOff>0</xdr:rowOff>
    </xdr:from>
    <xdr:ext cx="184731" cy="274009"/>
    <xdr:sp macro="" textlink="">
      <xdr:nvSpPr>
        <xdr:cNvPr id="1715" name="TextBox 1">
          <a:extLst>
            <a:ext uri="{FF2B5EF4-FFF2-40B4-BE49-F238E27FC236}">
              <a16:creationId xmlns:a16="http://schemas.microsoft.com/office/drawing/2014/main" id="{58C7238A-8212-4538-96F5-EC46CA73566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16" name="TextBox 1">
          <a:extLst>
            <a:ext uri="{FF2B5EF4-FFF2-40B4-BE49-F238E27FC236}">
              <a16:creationId xmlns:a16="http://schemas.microsoft.com/office/drawing/2014/main" id="{E5531E27-F913-43BF-A68A-619B773D50E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17" name="TextBox 1">
          <a:extLst>
            <a:ext uri="{FF2B5EF4-FFF2-40B4-BE49-F238E27FC236}">
              <a16:creationId xmlns:a16="http://schemas.microsoft.com/office/drawing/2014/main" id="{F494CE11-799B-46CC-B100-00DEC1ED46B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18" name="TextBox 1">
          <a:extLst>
            <a:ext uri="{FF2B5EF4-FFF2-40B4-BE49-F238E27FC236}">
              <a16:creationId xmlns:a16="http://schemas.microsoft.com/office/drawing/2014/main" id="{98575AB6-8853-4399-A2A8-3270BBC06A2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19" name="TextBox 1">
          <a:extLst>
            <a:ext uri="{FF2B5EF4-FFF2-40B4-BE49-F238E27FC236}">
              <a16:creationId xmlns:a16="http://schemas.microsoft.com/office/drawing/2014/main" id="{8FFBB61E-7D92-4D69-A72C-600B1C59DED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0" name="TextBox 1">
          <a:extLst>
            <a:ext uri="{FF2B5EF4-FFF2-40B4-BE49-F238E27FC236}">
              <a16:creationId xmlns:a16="http://schemas.microsoft.com/office/drawing/2014/main" id="{806B8398-5916-4BF9-8515-64C8022B7BA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1" name="TextBox 1">
          <a:extLst>
            <a:ext uri="{FF2B5EF4-FFF2-40B4-BE49-F238E27FC236}">
              <a16:creationId xmlns:a16="http://schemas.microsoft.com/office/drawing/2014/main" id="{01446397-084B-4E76-8422-82394B73869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2" name="TextBox 1">
          <a:extLst>
            <a:ext uri="{FF2B5EF4-FFF2-40B4-BE49-F238E27FC236}">
              <a16:creationId xmlns:a16="http://schemas.microsoft.com/office/drawing/2014/main" id="{DC846923-CCBF-4500-8496-C8757384FB4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3" name="TextBox 1">
          <a:extLst>
            <a:ext uri="{FF2B5EF4-FFF2-40B4-BE49-F238E27FC236}">
              <a16:creationId xmlns:a16="http://schemas.microsoft.com/office/drawing/2014/main" id="{18D65E0A-1CB4-46FA-9775-7CC74FE046F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4" name="TextBox 1">
          <a:extLst>
            <a:ext uri="{FF2B5EF4-FFF2-40B4-BE49-F238E27FC236}">
              <a16:creationId xmlns:a16="http://schemas.microsoft.com/office/drawing/2014/main" id="{7437B7B9-F94E-4958-803C-FEFEAD7D9B0B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5" name="TextBox 1">
          <a:extLst>
            <a:ext uri="{FF2B5EF4-FFF2-40B4-BE49-F238E27FC236}">
              <a16:creationId xmlns:a16="http://schemas.microsoft.com/office/drawing/2014/main" id="{34B41DA6-DCA0-4E64-87FB-87CD66CAE5A1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6" name="TextBox 1">
          <a:extLst>
            <a:ext uri="{FF2B5EF4-FFF2-40B4-BE49-F238E27FC236}">
              <a16:creationId xmlns:a16="http://schemas.microsoft.com/office/drawing/2014/main" id="{FFF79223-941D-417B-A7D8-97F240496F2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39</xdr:row>
      <xdr:rowOff>0</xdr:rowOff>
    </xdr:from>
    <xdr:ext cx="184731" cy="274009"/>
    <xdr:sp macro="" textlink="">
      <xdr:nvSpPr>
        <xdr:cNvPr id="1727" name="TextBox 1">
          <a:extLst>
            <a:ext uri="{FF2B5EF4-FFF2-40B4-BE49-F238E27FC236}">
              <a16:creationId xmlns:a16="http://schemas.microsoft.com/office/drawing/2014/main" id="{88F539CF-B56D-40B7-86F0-49DD47267C3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28" name="TextBox 1">
          <a:extLst>
            <a:ext uri="{FF2B5EF4-FFF2-40B4-BE49-F238E27FC236}">
              <a16:creationId xmlns:a16="http://schemas.microsoft.com/office/drawing/2014/main" id="{01412088-2657-45BC-8C85-A4DCA59614E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29" name="TextBox 1">
          <a:extLst>
            <a:ext uri="{FF2B5EF4-FFF2-40B4-BE49-F238E27FC236}">
              <a16:creationId xmlns:a16="http://schemas.microsoft.com/office/drawing/2014/main" id="{1200C9D0-98B4-419B-A2A9-5B303C5DB32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0" name="TextBox 1">
          <a:extLst>
            <a:ext uri="{FF2B5EF4-FFF2-40B4-BE49-F238E27FC236}">
              <a16:creationId xmlns:a16="http://schemas.microsoft.com/office/drawing/2014/main" id="{38C0D9F3-B711-47AD-8D61-02AE306ABD6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1" name="TextBox 1">
          <a:extLst>
            <a:ext uri="{FF2B5EF4-FFF2-40B4-BE49-F238E27FC236}">
              <a16:creationId xmlns:a16="http://schemas.microsoft.com/office/drawing/2014/main" id="{B4648565-253E-4A7C-9DF7-2BCCFBCE36A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2" name="TextBox 1">
          <a:extLst>
            <a:ext uri="{FF2B5EF4-FFF2-40B4-BE49-F238E27FC236}">
              <a16:creationId xmlns:a16="http://schemas.microsoft.com/office/drawing/2014/main" id="{29DFACAA-F687-4DDE-9388-D486C19430B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3" name="TextBox 1">
          <a:extLst>
            <a:ext uri="{FF2B5EF4-FFF2-40B4-BE49-F238E27FC236}">
              <a16:creationId xmlns:a16="http://schemas.microsoft.com/office/drawing/2014/main" id="{DD149468-1B4D-49E1-BFDC-92F0527E6A1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4" name="TextBox 1">
          <a:extLst>
            <a:ext uri="{FF2B5EF4-FFF2-40B4-BE49-F238E27FC236}">
              <a16:creationId xmlns:a16="http://schemas.microsoft.com/office/drawing/2014/main" id="{19153F78-D7F0-4FDA-B723-44CB8BE5B07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5" name="TextBox 1">
          <a:extLst>
            <a:ext uri="{FF2B5EF4-FFF2-40B4-BE49-F238E27FC236}">
              <a16:creationId xmlns:a16="http://schemas.microsoft.com/office/drawing/2014/main" id="{F733945F-646D-438A-B355-30830F11B3A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6" name="TextBox 1">
          <a:extLst>
            <a:ext uri="{FF2B5EF4-FFF2-40B4-BE49-F238E27FC236}">
              <a16:creationId xmlns:a16="http://schemas.microsoft.com/office/drawing/2014/main" id="{ED044AFF-278C-490F-AB26-AC428941E25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7" name="TextBox 1">
          <a:extLst>
            <a:ext uri="{FF2B5EF4-FFF2-40B4-BE49-F238E27FC236}">
              <a16:creationId xmlns:a16="http://schemas.microsoft.com/office/drawing/2014/main" id="{F9C3CEB2-4ACB-4EEF-9D3E-5CDBBF725BF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8" name="TextBox 1">
          <a:extLst>
            <a:ext uri="{FF2B5EF4-FFF2-40B4-BE49-F238E27FC236}">
              <a16:creationId xmlns:a16="http://schemas.microsoft.com/office/drawing/2014/main" id="{632BE510-0D46-4E15-97E7-2D5C2810DD0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39" name="TextBox 1">
          <a:extLst>
            <a:ext uri="{FF2B5EF4-FFF2-40B4-BE49-F238E27FC236}">
              <a16:creationId xmlns:a16="http://schemas.microsoft.com/office/drawing/2014/main" id="{427E6C21-16CB-4122-AAD9-594A94BDE6B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40" name="TextBox 1">
          <a:extLst>
            <a:ext uri="{FF2B5EF4-FFF2-40B4-BE49-F238E27FC236}">
              <a16:creationId xmlns:a16="http://schemas.microsoft.com/office/drawing/2014/main" id="{5E6C7359-DC98-4777-9FA8-56B18702A36C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41" name="TextBox 1">
          <a:extLst>
            <a:ext uri="{FF2B5EF4-FFF2-40B4-BE49-F238E27FC236}">
              <a16:creationId xmlns:a16="http://schemas.microsoft.com/office/drawing/2014/main" id="{F4C2DAE0-916B-48E5-876B-A8B0853D9A7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42" name="TextBox 1">
          <a:extLst>
            <a:ext uri="{FF2B5EF4-FFF2-40B4-BE49-F238E27FC236}">
              <a16:creationId xmlns:a16="http://schemas.microsoft.com/office/drawing/2014/main" id="{33EA27DB-8F11-483D-B65B-5F3460FF9B3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40</xdr:row>
      <xdr:rowOff>0</xdr:rowOff>
    </xdr:from>
    <xdr:ext cx="184731" cy="274009"/>
    <xdr:sp macro="" textlink="">
      <xdr:nvSpPr>
        <xdr:cNvPr id="1743" name="TextBox 1">
          <a:extLst>
            <a:ext uri="{FF2B5EF4-FFF2-40B4-BE49-F238E27FC236}">
              <a16:creationId xmlns:a16="http://schemas.microsoft.com/office/drawing/2014/main" id="{D3E576D9-8957-4609-B501-9C39B77C22C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4" name="TextBox 1">
          <a:extLst>
            <a:ext uri="{FF2B5EF4-FFF2-40B4-BE49-F238E27FC236}">
              <a16:creationId xmlns:a16="http://schemas.microsoft.com/office/drawing/2014/main" id="{11BDF932-0AAF-488F-8E5A-885857D6237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5" name="TextBox 1">
          <a:extLst>
            <a:ext uri="{FF2B5EF4-FFF2-40B4-BE49-F238E27FC236}">
              <a16:creationId xmlns:a16="http://schemas.microsoft.com/office/drawing/2014/main" id="{C1B2F734-641F-41DA-A024-E7BFFC8EAE1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6" name="TextBox 1">
          <a:extLst>
            <a:ext uri="{FF2B5EF4-FFF2-40B4-BE49-F238E27FC236}">
              <a16:creationId xmlns:a16="http://schemas.microsoft.com/office/drawing/2014/main" id="{4F0E0FB0-AA19-4555-AC93-8D1823140C8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7" name="TextBox 1">
          <a:extLst>
            <a:ext uri="{FF2B5EF4-FFF2-40B4-BE49-F238E27FC236}">
              <a16:creationId xmlns:a16="http://schemas.microsoft.com/office/drawing/2014/main" id="{BB11EAC0-6635-4652-999C-4D43AAC39AF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8" name="TextBox 1">
          <a:extLst>
            <a:ext uri="{FF2B5EF4-FFF2-40B4-BE49-F238E27FC236}">
              <a16:creationId xmlns:a16="http://schemas.microsoft.com/office/drawing/2014/main" id="{08C0E2FC-A68B-4671-BC9C-A513D95B608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49" name="TextBox 1">
          <a:extLst>
            <a:ext uri="{FF2B5EF4-FFF2-40B4-BE49-F238E27FC236}">
              <a16:creationId xmlns:a16="http://schemas.microsoft.com/office/drawing/2014/main" id="{8E36A261-DF28-4892-AA6A-1E498A0CAB5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0" name="TextBox 1">
          <a:extLst>
            <a:ext uri="{FF2B5EF4-FFF2-40B4-BE49-F238E27FC236}">
              <a16:creationId xmlns:a16="http://schemas.microsoft.com/office/drawing/2014/main" id="{8AAD129A-E517-43E3-A980-B3D4F293D45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1" name="TextBox 1">
          <a:extLst>
            <a:ext uri="{FF2B5EF4-FFF2-40B4-BE49-F238E27FC236}">
              <a16:creationId xmlns:a16="http://schemas.microsoft.com/office/drawing/2014/main" id="{34D61E3B-5E2F-41D1-883E-108D694F582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2" name="TextBox 1">
          <a:extLst>
            <a:ext uri="{FF2B5EF4-FFF2-40B4-BE49-F238E27FC236}">
              <a16:creationId xmlns:a16="http://schemas.microsoft.com/office/drawing/2014/main" id="{7EB21A97-5AAD-4894-9E99-FA166F02698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3" name="TextBox 1">
          <a:extLst>
            <a:ext uri="{FF2B5EF4-FFF2-40B4-BE49-F238E27FC236}">
              <a16:creationId xmlns:a16="http://schemas.microsoft.com/office/drawing/2014/main" id="{0698D7DD-FB46-4E4B-B5B7-EC63383AF10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4" name="TextBox 1">
          <a:extLst>
            <a:ext uri="{FF2B5EF4-FFF2-40B4-BE49-F238E27FC236}">
              <a16:creationId xmlns:a16="http://schemas.microsoft.com/office/drawing/2014/main" id="{1774CEEC-C538-47DE-9E00-216838A3E0B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5" name="TextBox 1">
          <a:extLst>
            <a:ext uri="{FF2B5EF4-FFF2-40B4-BE49-F238E27FC236}">
              <a16:creationId xmlns:a16="http://schemas.microsoft.com/office/drawing/2014/main" id="{733A18D1-1B9A-4E36-9F5D-E39C4E0F0E3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6" name="TextBox 1">
          <a:extLst>
            <a:ext uri="{FF2B5EF4-FFF2-40B4-BE49-F238E27FC236}">
              <a16:creationId xmlns:a16="http://schemas.microsoft.com/office/drawing/2014/main" id="{C1C77C3B-F81F-4BBF-8A3E-3B3D429793A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7" name="TextBox 1">
          <a:extLst>
            <a:ext uri="{FF2B5EF4-FFF2-40B4-BE49-F238E27FC236}">
              <a16:creationId xmlns:a16="http://schemas.microsoft.com/office/drawing/2014/main" id="{3BA4AD85-BC8E-46D8-B81D-C235EC46894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8" name="TextBox 1">
          <a:extLst>
            <a:ext uri="{FF2B5EF4-FFF2-40B4-BE49-F238E27FC236}">
              <a16:creationId xmlns:a16="http://schemas.microsoft.com/office/drawing/2014/main" id="{8B28A6BE-0E5C-4E79-8A4E-32F4CB7E9B5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41</xdr:row>
      <xdr:rowOff>0</xdr:rowOff>
    </xdr:from>
    <xdr:ext cx="184731" cy="274009"/>
    <xdr:sp macro="" textlink="">
      <xdr:nvSpPr>
        <xdr:cNvPr id="1759" name="TextBox 1">
          <a:extLst>
            <a:ext uri="{FF2B5EF4-FFF2-40B4-BE49-F238E27FC236}">
              <a16:creationId xmlns:a16="http://schemas.microsoft.com/office/drawing/2014/main" id="{FDD47AA4-B02A-4A1A-968C-1EA017307D3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0" name="TextBox 1">
          <a:extLst>
            <a:ext uri="{FF2B5EF4-FFF2-40B4-BE49-F238E27FC236}">
              <a16:creationId xmlns:a16="http://schemas.microsoft.com/office/drawing/2014/main" id="{4B9AA25B-74AA-4943-ACF3-D48E4404B9F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1" name="TextBox 1">
          <a:extLst>
            <a:ext uri="{FF2B5EF4-FFF2-40B4-BE49-F238E27FC236}">
              <a16:creationId xmlns:a16="http://schemas.microsoft.com/office/drawing/2014/main" id="{EDADBE78-8028-4657-A047-1A756314E50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2" name="TextBox 1">
          <a:extLst>
            <a:ext uri="{FF2B5EF4-FFF2-40B4-BE49-F238E27FC236}">
              <a16:creationId xmlns:a16="http://schemas.microsoft.com/office/drawing/2014/main" id="{89088630-292E-411C-AA03-FDA24AA9DFA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3" name="TextBox 1">
          <a:extLst>
            <a:ext uri="{FF2B5EF4-FFF2-40B4-BE49-F238E27FC236}">
              <a16:creationId xmlns:a16="http://schemas.microsoft.com/office/drawing/2014/main" id="{DD859A0C-6E5A-4A2B-B518-60FF62EFCFC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4" name="TextBox 1">
          <a:extLst>
            <a:ext uri="{FF2B5EF4-FFF2-40B4-BE49-F238E27FC236}">
              <a16:creationId xmlns:a16="http://schemas.microsoft.com/office/drawing/2014/main" id="{758B317F-ADB8-4674-99F0-FA3F795D491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5" name="TextBox 1">
          <a:extLst>
            <a:ext uri="{FF2B5EF4-FFF2-40B4-BE49-F238E27FC236}">
              <a16:creationId xmlns:a16="http://schemas.microsoft.com/office/drawing/2014/main" id="{546708AA-06A8-4F7D-B02E-F2D8F902D75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6" name="TextBox 1">
          <a:extLst>
            <a:ext uri="{FF2B5EF4-FFF2-40B4-BE49-F238E27FC236}">
              <a16:creationId xmlns:a16="http://schemas.microsoft.com/office/drawing/2014/main" id="{24314AE1-B06E-4CEB-8A21-74A05532CFA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7" name="TextBox 1">
          <a:extLst>
            <a:ext uri="{FF2B5EF4-FFF2-40B4-BE49-F238E27FC236}">
              <a16:creationId xmlns:a16="http://schemas.microsoft.com/office/drawing/2014/main" id="{B26969CC-A7FE-4B65-885C-7EC044948AD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8" name="TextBox 1">
          <a:extLst>
            <a:ext uri="{FF2B5EF4-FFF2-40B4-BE49-F238E27FC236}">
              <a16:creationId xmlns:a16="http://schemas.microsoft.com/office/drawing/2014/main" id="{9AEF912C-5E5E-44DE-B1D8-2D053426D50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69" name="TextBox 1">
          <a:extLst>
            <a:ext uri="{FF2B5EF4-FFF2-40B4-BE49-F238E27FC236}">
              <a16:creationId xmlns:a16="http://schemas.microsoft.com/office/drawing/2014/main" id="{3815A2D3-6F6D-4B55-9125-AF45AC2B551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0" name="TextBox 1">
          <a:extLst>
            <a:ext uri="{FF2B5EF4-FFF2-40B4-BE49-F238E27FC236}">
              <a16:creationId xmlns:a16="http://schemas.microsoft.com/office/drawing/2014/main" id="{DDE333A5-2CF9-4607-8C84-1E5DEE7D02D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1" name="TextBox 1">
          <a:extLst>
            <a:ext uri="{FF2B5EF4-FFF2-40B4-BE49-F238E27FC236}">
              <a16:creationId xmlns:a16="http://schemas.microsoft.com/office/drawing/2014/main" id="{1C37608D-63E9-4171-BD7F-3033A274603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2" name="TextBox 1">
          <a:extLst>
            <a:ext uri="{FF2B5EF4-FFF2-40B4-BE49-F238E27FC236}">
              <a16:creationId xmlns:a16="http://schemas.microsoft.com/office/drawing/2014/main" id="{EC9805BA-2228-414C-B053-76A7F5A64F7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3" name="TextBox 1">
          <a:extLst>
            <a:ext uri="{FF2B5EF4-FFF2-40B4-BE49-F238E27FC236}">
              <a16:creationId xmlns:a16="http://schemas.microsoft.com/office/drawing/2014/main" id="{55A1EE08-4114-402B-B218-D4ED2E2D9D35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4" name="TextBox 1">
          <a:extLst>
            <a:ext uri="{FF2B5EF4-FFF2-40B4-BE49-F238E27FC236}">
              <a16:creationId xmlns:a16="http://schemas.microsoft.com/office/drawing/2014/main" id="{D38E1559-DDA9-4D81-AFDE-62EBAD4C1F9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42</xdr:row>
      <xdr:rowOff>0</xdr:rowOff>
    </xdr:from>
    <xdr:ext cx="184731" cy="274009"/>
    <xdr:sp macro="" textlink="">
      <xdr:nvSpPr>
        <xdr:cNvPr id="1775" name="TextBox 1">
          <a:extLst>
            <a:ext uri="{FF2B5EF4-FFF2-40B4-BE49-F238E27FC236}">
              <a16:creationId xmlns:a16="http://schemas.microsoft.com/office/drawing/2014/main" id="{E617FAE1-56C6-4451-9E63-4C06C3A141CB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76" name="TextBox 1">
          <a:extLst>
            <a:ext uri="{FF2B5EF4-FFF2-40B4-BE49-F238E27FC236}">
              <a16:creationId xmlns:a16="http://schemas.microsoft.com/office/drawing/2014/main" id="{6BD8E5E7-5A3E-4BBE-8117-644E14912AF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77" name="TextBox 1">
          <a:extLst>
            <a:ext uri="{FF2B5EF4-FFF2-40B4-BE49-F238E27FC236}">
              <a16:creationId xmlns:a16="http://schemas.microsoft.com/office/drawing/2014/main" id="{2861DB2F-2DDF-4CC0-8641-4F6CA3F3178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78" name="TextBox 1">
          <a:extLst>
            <a:ext uri="{FF2B5EF4-FFF2-40B4-BE49-F238E27FC236}">
              <a16:creationId xmlns:a16="http://schemas.microsoft.com/office/drawing/2014/main" id="{AC6AAE39-DCF7-428C-A1AF-200DC14B80D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79" name="TextBox 1">
          <a:extLst>
            <a:ext uri="{FF2B5EF4-FFF2-40B4-BE49-F238E27FC236}">
              <a16:creationId xmlns:a16="http://schemas.microsoft.com/office/drawing/2014/main" id="{3CD7A3EF-B695-4B9C-9834-09D5BA086E8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0" name="TextBox 1">
          <a:extLst>
            <a:ext uri="{FF2B5EF4-FFF2-40B4-BE49-F238E27FC236}">
              <a16:creationId xmlns:a16="http://schemas.microsoft.com/office/drawing/2014/main" id="{E468138C-0178-48E0-9AE8-1BBD274BD9A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1" name="TextBox 1">
          <a:extLst>
            <a:ext uri="{FF2B5EF4-FFF2-40B4-BE49-F238E27FC236}">
              <a16:creationId xmlns:a16="http://schemas.microsoft.com/office/drawing/2014/main" id="{DD0F76C9-FD8F-4493-8F2C-1A9F369E671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2" name="TextBox 1">
          <a:extLst>
            <a:ext uri="{FF2B5EF4-FFF2-40B4-BE49-F238E27FC236}">
              <a16:creationId xmlns:a16="http://schemas.microsoft.com/office/drawing/2014/main" id="{2AEF00F1-318A-41A1-9C79-2E266DFBDE0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3" name="TextBox 1">
          <a:extLst>
            <a:ext uri="{FF2B5EF4-FFF2-40B4-BE49-F238E27FC236}">
              <a16:creationId xmlns:a16="http://schemas.microsoft.com/office/drawing/2014/main" id="{C1605A72-82F3-443E-9F17-575ABE638C8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4" name="TextBox 1">
          <a:extLst>
            <a:ext uri="{FF2B5EF4-FFF2-40B4-BE49-F238E27FC236}">
              <a16:creationId xmlns:a16="http://schemas.microsoft.com/office/drawing/2014/main" id="{E17D8466-CF17-4DB5-AD7A-10735821663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5" name="TextBox 1">
          <a:extLst>
            <a:ext uri="{FF2B5EF4-FFF2-40B4-BE49-F238E27FC236}">
              <a16:creationId xmlns:a16="http://schemas.microsoft.com/office/drawing/2014/main" id="{762A4AE6-ABB1-422C-8328-9B682601A2E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6" name="TextBox 1">
          <a:extLst>
            <a:ext uri="{FF2B5EF4-FFF2-40B4-BE49-F238E27FC236}">
              <a16:creationId xmlns:a16="http://schemas.microsoft.com/office/drawing/2014/main" id="{28ED4DBE-A814-4665-BFB8-75043BB7560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7" name="TextBox 1">
          <a:extLst>
            <a:ext uri="{FF2B5EF4-FFF2-40B4-BE49-F238E27FC236}">
              <a16:creationId xmlns:a16="http://schemas.microsoft.com/office/drawing/2014/main" id="{9C544474-4959-4B43-A694-E0FB9D71FBB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8" name="TextBox 1">
          <a:extLst>
            <a:ext uri="{FF2B5EF4-FFF2-40B4-BE49-F238E27FC236}">
              <a16:creationId xmlns:a16="http://schemas.microsoft.com/office/drawing/2014/main" id="{22A79824-EDD2-45B4-AA26-31BA0561639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89" name="TextBox 1">
          <a:extLst>
            <a:ext uri="{FF2B5EF4-FFF2-40B4-BE49-F238E27FC236}">
              <a16:creationId xmlns:a16="http://schemas.microsoft.com/office/drawing/2014/main" id="{EDEC14CF-8153-4DF5-8E14-2813E9E8493F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90" name="TextBox 1">
          <a:extLst>
            <a:ext uri="{FF2B5EF4-FFF2-40B4-BE49-F238E27FC236}">
              <a16:creationId xmlns:a16="http://schemas.microsoft.com/office/drawing/2014/main" id="{8F940232-8250-41DB-AB74-ED89B278BC9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43</xdr:row>
      <xdr:rowOff>0</xdr:rowOff>
    </xdr:from>
    <xdr:ext cx="184731" cy="274009"/>
    <xdr:sp macro="" textlink="">
      <xdr:nvSpPr>
        <xdr:cNvPr id="1791" name="TextBox 1">
          <a:extLst>
            <a:ext uri="{FF2B5EF4-FFF2-40B4-BE49-F238E27FC236}">
              <a16:creationId xmlns:a16="http://schemas.microsoft.com/office/drawing/2014/main" id="{9BA9F747-94B9-45C0-987D-0F392EE0B2B2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2" name="TextBox 1">
          <a:extLst>
            <a:ext uri="{FF2B5EF4-FFF2-40B4-BE49-F238E27FC236}">
              <a16:creationId xmlns:a16="http://schemas.microsoft.com/office/drawing/2014/main" id="{96D2F616-0D90-4A5C-958C-5ABE22428C0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3" name="TextBox 1">
          <a:extLst>
            <a:ext uri="{FF2B5EF4-FFF2-40B4-BE49-F238E27FC236}">
              <a16:creationId xmlns:a16="http://schemas.microsoft.com/office/drawing/2014/main" id="{274412D2-98B3-451F-A217-3C1A68E81B1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4" name="TextBox 1">
          <a:extLst>
            <a:ext uri="{FF2B5EF4-FFF2-40B4-BE49-F238E27FC236}">
              <a16:creationId xmlns:a16="http://schemas.microsoft.com/office/drawing/2014/main" id="{08A9D231-07E3-4D6F-9C93-0AA65FA99D8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5" name="TextBox 1">
          <a:extLst>
            <a:ext uri="{FF2B5EF4-FFF2-40B4-BE49-F238E27FC236}">
              <a16:creationId xmlns:a16="http://schemas.microsoft.com/office/drawing/2014/main" id="{E9627FB9-40F5-44A5-8497-33683C76FA5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6" name="TextBox 1">
          <a:extLst>
            <a:ext uri="{FF2B5EF4-FFF2-40B4-BE49-F238E27FC236}">
              <a16:creationId xmlns:a16="http://schemas.microsoft.com/office/drawing/2014/main" id="{FD773FFB-34D7-49D1-B670-88EA78D91DB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7" name="TextBox 1">
          <a:extLst>
            <a:ext uri="{FF2B5EF4-FFF2-40B4-BE49-F238E27FC236}">
              <a16:creationId xmlns:a16="http://schemas.microsoft.com/office/drawing/2014/main" id="{EAD669E1-3074-4029-8FA0-9CE9EEFD940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8" name="TextBox 1">
          <a:extLst>
            <a:ext uri="{FF2B5EF4-FFF2-40B4-BE49-F238E27FC236}">
              <a16:creationId xmlns:a16="http://schemas.microsoft.com/office/drawing/2014/main" id="{3D78A174-33A6-463F-AABC-C031C523A8F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799" name="TextBox 1">
          <a:extLst>
            <a:ext uri="{FF2B5EF4-FFF2-40B4-BE49-F238E27FC236}">
              <a16:creationId xmlns:a16="http://schemas.microsoft.com/office/drawing/2014/main" id="{62DD90BC-8D48-491A-80BE-8BB6885BF5F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0" name="TextBox 1">
          <a:extLst>
            <a:ext uri="{FF2B5EF4-FFF2-40B4-BE49-F238E27FC236}">
              <a16:creationId xmlns:a16="http://schemas.microsoft.com/office/drawing/2014/main" id="{D7EE3651-04E5-4934-9B61-9D59555A153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1" name="TextBox 1">
          <a:extLst>
            <a:ext uri="{FF2B5EF4-FFF2-40B4-BE49-F238E27FC236}">
              <a16:creationId xmlns:a16="http://schemas.microsoft.com/office/drawing/2014/main" id="{A35D5013-7A5C-4D33-8DD4-2F757492160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2" name="TextBox 1">
          <a:extLst>
            <a:ext uri="{FF2B5EF4-FFF2-40B4-BE49-F238E27FC236}">
              <a16:creationId xmlns:a16="http://schemas.microsoft.com/office/drawing/2014/main" id="{5CBBBFBA-291E-4010-A2A9-5E7317AE3B2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3" name="TextBox 1">
          <a:extLst>
            <a:ext uri="{FF2B5EF4-FFF2-40B4-BE49-F238E27FC236}">
              <a16:creationId xmlns:a16="http://schemas.microsoft.com/office/drawing/2014/main" id="{4E6EC1F8-31A0-4D13-8787-857242EA318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4" name="TextBox 1">
          <a:extLst>
            <a:ext uri="{FF2B5EF4-FFF2-40B4-BE49-F238E27FC236}">
              <a16:creationId xmlns:a16="http://schemas.microsoft.com/office/drawing/2014/main" id="{44B74B1B-4432-4ED1-9330-2C0F3B661D31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5" name="TextBox 1">
          <a:extLst>
            <a:ext uri="{FF2B5EF4-FFF2-40B4-BE49-F238E27FC236}">
              <a16:creationId xmlns:a16="http://schemas.microsoft.com/office/drawing/2014/main" id="{ABD03AEB-60C8-40F8-A619-E826860A832D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6" name="TextBox 1">
          <a:extLst>
            <a:ext uri="{FF2B5EF4-FFF2-40B4-BE49-F238E27FC236}">
              <a16:creationId xmlns:a16="http://schemas.microsoft.com/office/drawing/2014/main" id="{8A65D4DA-C0BB-4177-9826-36F6A0A51D9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44</xdr:row>
      <xdr:rowOff>0</xdr:rowOff>
    </xdr:from>
    <xdr:ext cx="184731" cy="274009"/>
    <xdr:sp macro="" textlink="">
      <xdr:nvSpPr>
        <xdr:cNvPr id="1807" name="TextBox 1">
          <a:extLst>
            <a:ext uri="{FF2B5EF4-FFF2-40B4-BE49-F238E27FC236}">
              <a16:creationId xmlns:a16="http://schemas.microsoft.com/office/drawing/2014/main" id="{FB7458A5-D720-430C-9E71-54CBC994CC2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08" name="TextBox 1">
          <a:extLst>
            <a:ext uri="{FF2B5EF4-FFF2-40B4-BE49-F238E27FC236}">
              <a16:creationId xmlns:a16="http://schemas.microsoft.com/office/drawing/2014/main" id="{E4FD5661-73D3-447C-85EC-A6B4C0A9B20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09" name="TextBox 1">
          <a:extLst>
            <a:ext uri="{FF2B5EF4-FFF2-40B4-BE49-F238E27FC236}">
              <a16:creationId xmlns:a16="http://schemas.microsoft.com/office/drawing/2014/main" id="{3A4221CD-DDC1-4063-B69E-DA876493401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0" name="TextBox 1">
          <a:extLst>
            <a:ext uri="{FF2B5EF4-FFF2-40B4-BE49-F238E27FC236}">
              <a16:creationId xmlns:a16="http://schemas.microsoft.com/office/drawing/2014/main" id="{CC6C40DE-6789-4A0E-9692-63444FD16DF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1" name="TextBox 1">
          <a:extLst>
            <a:ext uri="{FF2B5EF4-FFF2-40B4-BE49-F238E27FC236}">
              <a16:creationId xmlns:a16="http://schemas.microsoft.com/office/drawing/2014/main" id="{B6A381F8-11D1-4236-B657-3AEC9C4C9B4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2" name="TextBox 1">
          <a:extLst>
            <a:ext uri="{FF2B5EF4-FFF2-40B4-BE49-F238E27FC236}">
              <a16:creationId xmlns:a16="http://schemas.microsoft.com/office/drawing/2014/main" id="{FE9A15E3-0FBD-4B37-853C-4580D79A812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3" name="TextBox 1">
          <a:extLst>
            <a:ext uri="{FF2B5EF4-FFF2-40B4-BE49-F238E27FC236}">
              <a16:creationId xmlns:a16="http://schemas.microsoft.com/office/drawing/2014/main" id="{8045CB09-A0D2-4BB1-98BD-E9AFD6EDCB3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4" name="TextBox 1">
          <a:extLst>
            <a:ext uri="{FF2B5EF4-FFF2-40B4-BE49-F238E27FC236}">
              <a16:creationId xmlns:a16="http://schemas.microsoft.com/office/drawing/2014/main" id="{9E2FA585-9529-4304-9F2E-5EEB4F1065F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5" name="TextBox 1">
          <a:extLst>
            <a:ext uri="{FF2B5EF4-FFF2-40B4-BE49-F238E27FC236}">
              <a16:creationId xmlns:a16="http://schemas.microsoft.com/office/drawing/2014/main" id="{CC450A6A-BB56-476F-A421-D94B9AEA515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6" name="TextBox 1">
          <a:extLst>
            <a:ext uri="{FF2B5EF4-FFF2-40B4-BE49-F238E27FC236}">
              <a16:creationId xmlns:a16="http://schemas.microsoft.com/office/drawing/2014/main" id="{CD71D99E-4F7D-4631-8300-17747C8C066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7" name="TextBox 1">
          <a:extLst>
            <a:ext uri="{FF2B5EF4-FFF2-40B4-BE49-F238E27FC236}">
              <a16:creationId xmlns:a16="http://schemas.microsoft.com/office/drawing/2014/main" id="{82FAD626-C0CB-4425-8039-DB99333E6C5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8" name="TextBox 1">
          <a:extLst>
            <a:ext uri="{FF2B5EF4-FFF2-40B4-BE49-F238E27FC236}">
              <a16:creationId xmlns:a16="http://schemas.microsoft.com/office/drawing/2014/main" id="{77B26A9D-62DE-4C80-B6FD-FC52F2A2613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19" name="TextBox 1">
          <a:extLst>
            <a:ext uri="{FF2B5EF4-FFF2-40B4-BE49-F238E27FC236}">
              <a16:creationId xmlns:a16="http://schemas.microsoft.com/office/drawing/2014/main" id="{06D18930-014E-4E27-BCC3-54699D7618C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20" name="TextBox 1">
          <a:extLst>
            <a:ext uri="{FF2B5EF4-FFF2-40B4-BE49-F238E27FC236}">
              <a16:creationId xmlns:a16="http://schemas.microsoft.com/office/drawing/2014/main" id="{01D64BFE-A2E2-4F60-9C22-AEEDDFCA4A0F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21" name="TextBox 1">
          <a:extLst>
            <a:ext uri="{FF2B5EF4-FFF2-40B4-BE49-F238E27FC236}">
              <a16:creationId xmlns:a16="http://schemas.microsoft.com/office/drawing/2014/main" id="{92E4CA88-C94B-4D44-AD92-EC7DD81B3672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22" name="TextBox 1">
          <a:extLst>
            <a:ext uri="{FF2B5EF4-FFF2-40B4-BE49-F238E27FC236}">
              <a16:creationId xmlns:a16="http://schemas.microsoft.com/office/drawing/2014/main" id="{92CE4C08-4300-4216-9413-30B6F7F4FECD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45</xdr:row>
      <xdr:rowOff>0</xdr:rowOff>
    </xdr:from>
    <xdr:ext cx="184731" cy="274009"/>
    <xdr:sp macro="" textlink="">
      <xdr:nvSpPr>
        <xdr:cNvPr id="1823" name="TextBox 1">
          <a:extLst>
            <a:ext uri="{FF2B5EF4-FFF2-40B4-BE49-F238E27FC236}">
              <a16:creationId xmlns:a16="http://schemas.microsoft.com/office/drawing/2014/main" id="{7E8C658B-45D4-4FEE-A47C-1649E76FF8FB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4" name="TextBox 1">
          <a:extLst>
            <a:ext uri="{FF2B5EF4-FFF2-40B4-BE49-F238E27FC236}">
              <a16:creationId xmlns:a16="http://schemas.microsoft.com/office/drawing/2014/main" id="{B85E65AC-A399-41B8-8810-EB8A201BE87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5" name="TextBox 1">
          <a:extLst>
            <a:ext uri="{FF2B5EF4-FFF2-40B4-BE49-F238E27FC236}">
              <a16:creationId xmlns:a16="http://schemas.microsoft.com/office/drawing/2014/main" id="{66E3A7B9-0BED-41EF-8A9B-88896C4198A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6" name="TextBox 1">
          <a:extLst>
            <a:ext uri="{FF2B5EF4-FFF2-40B4-BE49-F238E27FC236}">
              <a16:creationId xmlns:a16="http://schemas.microsoft.com/office/drawing/2014/main" id="{DCE86C7A-9DEA-4270-8305-7A082DCD17A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7" name="TextBox 1">
          <a:extLst>
            <a:ext uri="{FF2B5EF4-FFF2-40B4-BE49-F238E27FC236}">
              <a16:creationId xmlns:a16="http://schemas.microsoft.com/office/drawing/2014/main" id="{FD68D283-D5FA-42CE-B45F-97EE178983D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8" name="TextBox 1">
          <a:extLst>
            <a:ext uri="{FF2B5EF4-FFF2-40B4-BE49-F238E27FC236}">
              <a16:creationId xmlns:a16="http://schemas.microsoft.com/office/drawing/2014/main" id="{567A9114-9BB3-46AB-8483-E113542B317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29" name="TextBox 1">
          <a:extLst>
            <a:ext uri="{FF2B5EF4-FFF2-40B4-BE49-F238E27FC236}">
              <a16:creationId xmlns:a16="http://schemas.microsoft.com/office/drawing/2014/main" id="{1914D970-6561-4F0E-826D-E9A1D8DC153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0" name="TextBox 1">
          <a:extLst>
            <a:ext uri="{FF2B5EF4-FFF2-40B4-BE49-F238E27FC236}">
              <a16:creationId xmlns:a16="http://schemas.microsoft.com/office/drawing/2014/main" id="{50402594-331E-46A6-8075-BA63D90B768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1" name="TextBox 1">
          <a:extLst>
            <a:ext uri="{FF2B5EF4-FFF2-40B4-BE49-F238E27FC236}">
              <a16:creationId xmlns:a16="http://schemas.microsoft.com/office/drawing/2014/main" id="{3EEAC64E-8FEF-4123-8E5A-47A6E802573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2" name="TextBox 1">
          <a:extLst>
            <a:ext uri="{FF2B5EF4-FFF2-40B4-BE49-F238E27FC236}">
              <a16:creationId xmlns:a16="http://schemas.microsoft.com/office/drawing/2014/main" id="{21FE81C8-E33C-4B0C-B489-0874FD58EC3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3" name="TextBox 1">
          <a:extLst>
            <a:ext uri="{FF2B5EF4-FFF2-40B4-BE49-F238E27FC236}">
              <a16:creationId xmlns:a16="http://schemas.microsoft.com/office/drawing/2014/main" id="{E5D91C8C-3ACA-48B8-8468-C7E1F051D40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4" name="TextBox 1">
          <a:extLst>
            <a:ext uri="{FF2B5EF4-FFF2-40B4-BE49-F238E27FC236}">
              <a16:creationId xmlns:a16="http://schemas.microsoft.com/office/drawing/2014/main" id="{37006A3F-E5C3-41A9-806C-E9AB946FE8E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5" name="TextBox 1">
          <a:extLst>
            <a:ext uri="{FF2B5EF4-FFF2-40B4-BE49-F238E27FC236}">
              <a16:creationId xmlns:a16="http://schemas.microsoft.com/office/drawing/2014/main" id="{EE54C6A2-0320-4DCA-9ED0-866A6B7C07C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6" name="TextBox 1">
          <a:extLst>
            <a:ext uri="{FF2B5EF4-FFF2-40B4-BE49-F238E27FC236}">
              <a16:creationId xmlns:a16="http://schemas.microsoft.com/office/drawing/2014/main" id="{832D0EB2-151D-40DF-B97D-811D37306F6A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7" name="TextBox 1">
          <a:extLst>
            <a:ext uri="{FF2B5EF4-FFF2-40B4-BE49-F238E27FC236}">
              <a16:creationId xmlns:a16="http://schemas.microsoft.com/office/drawing/2014/main" id="{075FE0B4-4723-43CD-8B4B-E621AC63400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8" name="TextBox 1">
          <a:extLst>
            <a:ext uri="{FF2B5EF4-FFF2-40B4-BE49-F238E27FC236}">
              <a16:creationId xmlns:a16="http://schemas.microsoft.com/office/drawing/2014/main" id="{285285F3-0CD9-40CC-9482-BA18F83B647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46</xdr:row>
      <xdr:rowOff>0</xdr:rowOff>
    </xdr:from>
    <xdr:ext cx="184731" cy="274009"/>
    <xdr:sp macro="" textlink="">
      <xdr:nvSpPr>
        <xdr:cNvPr id="1839" name="TextBox 1">
          <a:extLst>
            <a:ext uri="{FF2B5EF4-FFF2-40B4-BE49-F238E27FC236}">
              <a16:creationId xmlns:a16="http://schemas.microsoft.com/office/drawing/2014/main" id="{EAC5833E-6E91-4D7E-B064-4F398EFC607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0" name="TextBox 1">
          <a:extLst>
            <a:ext uri="{FF2B5EF4-FFF2-40B4-BE49-F238E27FC236}">
              <a16:creationId xmlns:a16="http://schemas.microsoft.com/office/drawing/2014/main" id="{D70DE54E-4E74-4192-B324-9FC552622B1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1" name="TextBox 1">
          <a:extLst>
            <a:ext uri="{FF2B5EF4-FFF2-40B4-BE49-F238E27FC236}">
              <a16:creationId xmlns:a16="http://schemas.microsoft.com/office/drawing/2014/main" id="{8E42CDE0-32DA-496D-BBCE-BE5B0E32DAE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2" name="TextBox 1">
          <a:extLst>
            <a:ext uri="{FF2B5EF4-FFF2-40B4-BE49-F238E27FC236}">
              <a16:creationId xmlns:a16="http://schemas.microsoft.com/office/drawing/2014/main" id="{E2CE6CBB-EEF4-480B-B682-ADBE036538A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3" name="TextBox 1">
          <a:extLst>
            <a:ext uri="{FF2B5EF4-FFF2-40B4-BE49-F238E27FC236}">
              <a16:creationId xmlns:a16="http://schemas.microsoft.com/office/drawing/2014/main" id="{45AE3D6F-6963-4E8F-B051-269928FCE29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4" name="TextBox 1">
          <a:extLst>
            <a:ext uri="{FF2B5EF4-FFF2-40B4-BE49-F238E27FC236}">
              <a16:creationId xmlns:a16="http://schemas.microsoft.com/office/drawing/2014/main" id="{E08316C4-CB2A-4C33-A5E0-3D8818C7593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5" name="TextBox 1">
          <a:extLst>
            <a:ext uri="{FF2B5EF4-FFF2-40B4-BE49-F238E27FC236}">
              <a16:creationId xmlns:a16="http://schemas.microsoft.com/office/drawing/2014/main" id="{1798B287-E945-498C-9230-4F52E633AE9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6" name="TextBox 1">
          <a:extLst>
            <a:ext uri="{FF2B5EF4-FFF2-40B4-BE49-F238E27FC236}">
              <a16:creationId xmlns:a16="http://schemas.microsoft.com/office/drawing/2014/main" id="{93071D93-61E1-41ED-8F4A-0B584FDA814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7" name="TextBox 1">
          <a:extLst>
            <a:ext uri="{FF2B5EF4-FFF2-40B4-BE49-F238E27FC236}">
              <a16:creationId xmlns:a16="http://schemas.microsoft.com/office/drawing/2014/main" id="{1C7C1E2B-FE9E-41B9-AFD3-15F978E6A0E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8" name="TextBox 1">
          <a:extLst>
            <a:ext uri="{FF2B5EF4-FFF2-40B4-BE49-F238E27FC236}">
              <a16:creationId xmlns:a16="http://schemas.microsoft.com/office/drawing/2014/main" id="{A2FC519B-9ECA-459C-969A-C1E31C19795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49" name="TextBox 1">
          <a:extLst>
            <a:ext uri="{FF2B5EF4-FFF2-40B4-BE49-F238E27FC236}">
              <a16:creationId xmlns:a16="http://schemas.microsoft.com/office/drawing/2014/main" id="{EC1E1F52-9A5B-438D-B52B-C6064EE5D3D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0" name="TextBox 1">
          <a:extLst>
            <a:ext uri="{FF2B5EF4-FFF2-40B4-BE49-F238E27FC236}">
              <a16:creationId xmlns:a16="http://schemas.microsoft.com/office/drawing/2014/main" id="{DE4F2B96-EF3A-4368-9DAA-5E3F91904AD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1" name="TextBox 1">
          <a:extLst>
            <a:ext uri="{FF2B5EF4-FFF2-40B4-BE49-F238E27FC236}">
              <a16:creationId xmlns:a16="http://schemas.microsoft.com/office/drawing/2014/main" id="{954B5470-5DDB-4A2E-B8B0-377AB7EE6C7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2" name="TextBox 1">
          <a:extLst>
            <a:ext uri="{FF2B5EF4-FFF2-40B4-BE49-F238E27FC236}">
              <a16:creationId xmlns:a16="http://schemas.microsoft.com/office/drawing/2014/main" id="{FA92F998-AA82-4242-ACA8-D9806B1BDD6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3" name="TextBox 1">
          <a:extLst>
            <a:ext uri="{FF2B5EF4-FFF2-40B4-BE49-F238E27FC236}">
              <a16:creationId xmlns:a16="http://schemas.microsoft.com/office/drawing/2014/main" id="{50E78BC2-FAC3-46F6-8252-9CC9F67E86D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4" name="TextBox 1">
          <a:extLst>
            <a:ext uri="{FF2B5EF4-FFF2-40B4-BE49-F238E27FC236}">
              <a16:creationId xmlns:a16="http://schemas.microsoft.com/office/drawing/2014/main" id="{AECC622A-7502-4A2F-ABD8-E215DFFC78A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47</xdr:row>
      <xdr:rowOff>0</xdr:rowOff>
    </xdr:from>
    <xdr:ext cx="184731" cy="274009"/>
    <xdr:sp macro="" textlink="">
      <xdr:nvSpPr>
        <xdr:cNvPr id="1855" name="TextBox 1">
          <a:extLst>
            <a:ext uri="{FF2B5EF4-FFF2-40B4-BE49-F238E27FC236}">
              <a16:creationId xmlns:a16="http://schemas.microsoft.com/office/drawing/2014/main" id="{E87FBE23-A068-4865-9CBF-7E0AD0FA0C5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56" name="TextBox 1">
          <a:extLst>
            <a:ext uri="{FF2B5EF4-FFF2-40B4-BE49-F238E27FC236}">
              <a16:creationId xmlns:a16="http://schemas.microsoft.com/office/drawing/2014/main" id="{D644CC62-5A4D-47ED-AF1D-15887F84418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57" name="TextBox 1">
          <a:extLst>
            <a:ext uri="{FF2B5EF4-FFF2-40B4-BE49-F238E27FC236}">
              <a16:creationId xmlns:a16="http://schemas.microsoft.com/office/drawing/2014/main" id="{0F274DE7-7A23-482E-B969-1642B53B698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58" name="TextBox 1">
          <a:extLst>
            <a:ext uri="{FF2B5EF4-FFF2-40B4-BE49-F238E27FC236}">
              <a16:creationId xmlns:a16="http://schemas.microsoft.com/office/drawing/2014/main" id="{D336CB50-DD92-4670-9D9A-2B08ED2E208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59" name="TextBox 1">
          <a:extLst>
            <a:ext uri="{FF2B5EF4-FFF2-40B4-BE49-F238E27FC236}">
              <a16:creationId xmlns:a16="http://schemas.microsoft.com/office/drawing/2014/main" id="{C68FA6AB-6203-4205-AF88-902E070A47F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0" name="TextBox 1">
          <a:extLst>
            <a:ext uri="{FF2B5EF4-FFF2-40B4-BE49-F238E27FC236}">
              <a16:creationId xmlns:a16="http://schemas.microsoft.com/office/drawing/2014/main" id="{14367EE8-5014-419F-BC80-6F61F77E533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1" name="TextBox 1">
          <a:extLst>
            <a:ext uri="{FF2B5EF4-FFF2-40B4-BE49-F238E27FC236}">
              <a16:creationId xmlns:a16="http://schemas.microsoft.com/office/drawing/2014/main" id="{7AA0B8BF-1C0D-4BBA-983E-5622A7A7950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2" name="TextBox 1">
          <a:extLst>
            <a:ext uri="{FF2B5EF4-FFF2-40B4-BE49-F238E27FC236}">
              <a16:creationId xmlns:a16="http://schemas.microsoft.com/office/drawing/2014/main" id="{3B297F08-1261-4FF3-A423-F9EDD400B98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3" name="TextBox 1">
          <a:extLst>
            <a:ext uri="{FF2B5EF4-FFF2-40B4-BE49-F238E27FC236}">
              <a16:creationId xmlns:a16="http://schemas.microsoft.com/office/drawing/2014/main" id="{9934ECE3-39E8-474F-91EA-1409565F37D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4" name="TextBox 1">
          <a:extLst>
            <a:ext uri="{FF2B5EF4-FFF2-40B4-BE49-F238E27FC236}">
              <a16:creationId xmlns:a16="http://schemas.microsoft.com/office/drawing/2014/main" id="{8E40485A-6C2B-473B-99ED-4B81B66308F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5" name="TextBox 1">
          <a:extLst>
            <a:ext uri="{FF2B5EF4-FFF2-40B4-BE49-F238E27FC236}">
              <a16:creationId xmlns:a16="http://schemas.microsoft.com/office/drawing/2014/main" id="{BA6FD94E-1C9C-4C38-9328-FF92A1BD5C8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6" name="TextBox 1">
          <a:extLst>
            <a:ext uri="{FF2B5EF4-FFF2-40B4-BE49-F238E27FC236}">
              <a16:creationId xmlns:a16="http://schemas.microsoft.com/office/drawing/2014/main" id="{A9BCF9F3-2F4C-4F1A-9173-C13F84F9BC5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7" name="TextBox 1">
          <a:extLst>
            <a:ext uri="{FF2B5EF4-FFF2-40B4-BE49-F238E27FC236}">
              <a16:creationId xmlns:a16="http://schemas.microsoft.com/office/drawing/2014/main" id="{43938B36-FC84-4C03-9EC1-BBA1039DDE5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8" name="TextBox 1">
          <a:extLst>
            <a:ext uri="{FF2B5EF4-FFF2-40B4-BE49-F238E27FC236}">
              <a16:creationId xmlns:a16="http://schemas.microsoft.com/office/drawing/2014/main" id="{9A15A9CF-7CC3-4E70-82FA-19455CED073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69" name="TextBox 1">
          <a:extLst>
            <a:ext uri="{FF2B5EF4-FFF2-40B4-BE49-F238E27FC236}">
              <a16:creationId xmlns:a16="http://schemas.microsoft.com/office/drawing/2014/main" id="{7AFBEAA8-3095-4D50-BF29-DD9F1FEA144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70" name="TextBox 1">
          <a:extLst>
            <a:ext uri="{FF2B5EF4-FFF2-40B4-BE49-F238E27FC236}">
              <a16:creationId xmlns:a16="http://schemas.microsoft.com/office/drawing/2014/main" id="{D50EB54F-37BC-43D0-AAA5-8685B9FDCED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48</xdr:row>
      <xdr:rowOff>0</xdr:rowOff>
    </xdr:from>
    <xdr:ext cx="184731" cy="274009"/>
    <xdr:sp macro="" textlink="">
      <xdr:nvSpPr>
        <xdr:cNvPr id="1871" name="TextBox 1">
          <a:extLst>
            <a:ext uri="{FF2B5EF4-FFF2-40B4-BE49-F238E27FC236}">
              <a16:creationId xmlns:a16="http://schemas.microsoft.com/office/drawing/2014/main" id="{93B658AE-71C4-4244-BC00-4C5056C513F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2" name="TextBox 1">
          <a:extLst>
            <a:ext uri="{FF2B5EF4-FFF2-40B4-BE49-F238E27FC236}">
              <a16:creationId xmlns:a16="http://schemas.microsoft.com/office/drawing/2014/main" id="{3E64CDF9-3A5A-40C3-91AF-1250553FEC7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3" name="TextBox 1">
          <a:extLst>
            <a:ext uri="{FF2B5EF4-FFF2-40B4-BE49-F238E27FC236}">
              <a16:creationId xmlns:a16="http://schemas.microsoft.com/office/drawing/2014/main" id="{71997FB6-35AB-46BB-92D0-E8A38097DCF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4" name="TextBox 1">
          <a:extLst>
            <a:ext uri="{FF2B5EF4-FFF2-40B4-BE49-F238E27FC236}">
              <a16:creationId xmlns:a16="http://schemas.microsoft.com/office/drawing/2014/main" id="{B902B536-1D26-45D5-BC1C-9F3F194C9C3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5" name="TextBox 1">
          <a:extLst>
            <a:ext uri="{FF2B5EF4-FFF2-40B4-BE49-F238E27FC236}">
              <a16:creationId xmlns:a16="http://schemas.microsoft.com/office/drawing/2014/main" id="{C325ECC5-D1B4-4993-9930-315E1404827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6" name="TextBox 1">
          <a:extLst>
            <a:ext uri="{FF2B5EF4-FFF2-40B4-BE49-F238E27FC236}">
              <a16:creationId xmlns:a16="http://schemas.microsoft.com/office/drawing/2014/main" id="{C7F973FA-5BD9-44B5-B11B-BE4B7B78E42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7" name="TextBox 1">
          <a:extLst>
            <a:ext uri="{FF2B5EF4-FFF2-40B4-BE49-F238E27FC236}">
              <a16:creationId xmlns:a16="http://schemas.microsoft.com/office/drawing/2014/main" id="{44E2081E-31C7-4820-A208-50567328DD8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8" name="TextBox 1">
          <a:extLst>
            <a:ext uri="{FF2B5EF4-FFF2-40B4-BE49-F238E27FC236}">
              <a16:creationId xmlns:a16="http://schemas.microsoft.com/office/drawing/2014/main" id="{A7F814D9-9BF3-46F3-BB31-7D49A82F340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79" name="TextBox 1">
          <a:extLst>
            <a:ext uri="{FF2B5EF4-FFF2-40B4-BE49-F238E27FC236}">
              <a16:creationId xmlns:a16="http://schemas.microsoft.com/office/drawing/2014/main" id="{769AD5B5-846D-4D0A-BE5E-8392FCA7CB7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0" name="TextBox 1">
          <a:extLst>
            <a:ext uri="{FF2B5EF4-FFF2-40B4-BE49-F238E27FC236}">
              <a16:creationId xmlns:a16="http://schemas.microsoft.com/office/drawing/2014/main" id="{507E645D-8589-4F36-AB10-C57A5CE6FBC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1" name="TextBox 1">
          <a:extLst>
            <a:ext uri="{FF2B5EF4-FFF2-40B4-BE49-F238E27FC236}">
              <a16:creationId xmlns:a16="http://schemas.microsoft.com/office/drawing/2014/main" id="{0AB90F45-C831-4E96-AC03-A87C379A49D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2" name="TextBox 1">
          <a:extLst>
            <a:ext uri="{FF2B5EF4-FFF2-40B4-BE49-F238E27FC236}">
              <a16:creationId xmlns:a16="http://schemas.microsoft.com/office/drawing/2014/main" id="{74514A92-C63B-4A3C-9B96-570BC14BDD2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3" name="TextBox 1">
          <a:extLst>
            <a:ext uri="{FF2B5EF4-FFF2-40B4-BE49-F238E27FC236}">
              <a16:creationId xmlns:a16="http://schemas.microsoft.com/office/drawing/2014/main" id="{9B30BEF7-D76F-4864-B331-55A3857C46C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4" name="TextBox 1">
          <a:extLst>
            <a:ext uri="{FF2B5EF4-FFF2-40B4-BE49-F238E27FC236}">
              <a16:creationId xmlns:a16="http://schemas.microsoft.com/office/drawing/2014/main" id="{0044D7D5-F26F-42F4-B657-CECEF29147B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5" name="TextBox 1">
          <a:extLst>
            <a:ext uri="{FF2B5EF4-FFF2-40B4-BE49-F238E27FC236}">
              <a16:creationId xmlns:a16="http://schemas.microsoft.com/office/drawing/2014/main" id="{A97A8F6B-2739-4E44-8B1F-D22B8C62303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6" name="TextBox 1">
          <a:extLst>
            <a:ext uri="{FF2B5EF4-FFF2-40B4-BE49-F238E27FC236}">
              <a16:creationId xmlns:a16="http://schemas.microsoft.com/office/drawing/2014/main" id="{B2CE25D8-893E-4683-BB06-17DE5BA31E9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49</xdr:row>
      <xdr:rowOff>0</xdr:rowOff>
    </xdr:from>
    <xdr:ext cx="184731" cy="274009"/>
    <xdr:sp macro="" textlink="">
      <xdr:nvSpPr>
        <xdr:cNvPr id="1887" name="TextBox 1">
          <a:extLst>
            <a:ext uri="{FF2B5EF4-FFF2-40B4-BE49-F238E27FC236}">
              <a16:creationId xmlns:a16="http://schemas.microsoft.com/office/drawing/2014/main" id="{A583275A-2D1B-4B14-B7CD-90162881A45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88" name="TextBox 1">
          <a:extLst>
            <a:ext uri="{FF2B5EF4-FFF2-40B4-BE49-F238E27FC236}">
              <a16:creationId xmlns:a16="http://schemas.microsoft.com/office/drawing/2014/main" id="{B6C6FDBD-4982-4942-8A5A-E8C134B4BCC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89" name="TextBox 1">
          <a:extLst>
            <a:ext uri="{FF2B5EF4-FFF2-40B4-BE49-F238E27FC236}">
              <a16:creationId xmlns:a16="http://schemas.microsoft.com/office/drawing/2014/main" id="{68C2AADC-6B71-498E-AB1D-9F05F7F3842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0" name="TextBox 1">
          <a:extLst>
            <a:ext uri="{FF2B5EF4-FFF2-40B4-BE49-F238E27FC236}">
              <a16:creationId xmlns:a16="http://schemas.microsoft.com/office/drawing/2014/main" id="{1AC7E75D-849C-44E8-BC8A-D1D4AD5F986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1" name="TextBox 1">
          <a:extLst>
            <a:ext uri="{FF2B5EF4-FFF2-40B4-BE49-F238E27FC236}">
              <a16:creationId xmlns:a16="http://schemas.microsoft.com/office/drawing/2014/main" id="{C091FB00-4E39-48F9-AC01-F668723F25C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2" name="TextBox 1">
          <a:extLst>
            <a:ext uri="{FF2B5EF4-FFF2-40B4-BE49-F238E27FC236}">
              <a16:creationId xmlns:a16="http://schemas.microsoft.com/office/drawing/2014/main" id="{0A2BB935-55E2-4D06-8DCD-3E87A4DD2BC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3" name="TextBox 1">
          <a:extLst>
            <a:ext uri="{FF2B5EF4-FFF2-40B4-BE49-F238E27FC236}">
              <a16:creationId xmlns:a16="http://schemas.microsoft.com/office/drawing/2014/main" id="{919BDA64-B164-444D-B179-707DDA71D11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4" name="TextBox 1">
          <a:extLst>
            <a:ext uri="{FF2B5EF4-FFF2-40B4-BE49-F238E27FC236}">
              <a16:creationId xmlns:a16="http://schemas.microsoft.com/office/drawing/2014/main" id="{6E6DF335-EB7A-4296-857B-5A31A53CC3D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5" name="TextBox 1">
          <a:extLst>
            <a:ext uri="{FF2B5EF4-FFF2-40B4-BE49-F238E27FC236}">
              <a16:creationId xmlns:a16="http://schemas.microsoft.com/office/drawing/2014/main" id="{E73383BC-CECC-4E98-8C6A-EE175F4FD93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6" name="TextBox 1">
          <a:extLst>
            <a:ext uri="{FF2B5EF4-FFF2-40B4-BE49-F238E27FC236}">
              <a16:creationId xmlns:a16="http://schemas.microsoft.com/office/drawing/2014/main" id="{D5891365-D96B-409D-BCAC-CEBFF704BD7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7" name="TextBox 1">
          <a:extLst>
            <a:ext uri="{FF2B5EF4-FFF2-40B4-BE49-F238E27FC236}">
              <a16:creationId xmlns:a16="http://schemas.microsoft.com/office/drawing/2014/main" id="{003D10BD-A10F-42A3-A932-8CFE603B254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8" name="TextBox 1">
          <a:extLst>
            <a:ext uri="{FF2B5EF4-FFF2-40B4-BE49-F238E27FC236}">
              <a16:creationId xmlns:a16="http://schemas.microsoft.com/office/drawing/2014/main" id="{86594A35-997D-4ACF-A1FE-1D25F91EDDB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899" name="TextBox 1">
          <a:extLst>
            <a:ext uri="{FF2B5EF4-FFF2-40B4-BE49-F238E27FC236}">
              <a16:creationId xmlns:a16="http://schemas.microsoft.com/office/drawing/2014/main" id="{2DBAA028-C37F-4283-9131-EC7E4DD5A97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900" name="TextBox 1">
          <a:extLst>
            <a:ext uri="{FF2B5EF4-FFF2-40B4-BE49-F238E27FC236}">
              <a16:creationId xmlns:a16="http://schemas.microsoft.com/office/drawing/2014/main" id="{7FC70BE7-F23D-45F5-8DD2-46D3DA4C0E1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901" name="TextBox 1">
          <a:extLst>
            <a:ext uri="{FF2B5EF4-FFF2-40B4-BE49-F238E27FC236}">
              <a16:creationId xmlns:a16="http://schemas.microsoft.com/office/drawing/2014/main" id="{18720A2D-2E6C-4708-B98A-882C751A0DF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902" name="TextBox 1">
          <a:extLst>
            <a:ext uri="{FF2B5EF4-FFF2-40B4-BE49-F238E27FC236}">
              <a16:creationId xmlns:a16="http://schemas.microsoft.com/office/drawing/2014/main" id="{F829A9DF-ADD0-4A7E-9EC1-BA55E3FEA57D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50</xdr:row>
      <xdr:rowOff>0</xdr:rowOff>
    </xdr:from>
    <xdr:ext cx="184731" cy="274009"/>
    <xdr:sp macro="" textlink="">
      <xdr:nvSpPr>
        <xdr:cNvPr id="1903" name="TextBox 1">
          <a:extLst>
            <a:ext uri="{FF2B5EF4-FFF2-40B4-BE49-F238E27FC236}">
              <a16:creationId xmlns:a16="http://schemas.microsoft.com/office/drawing/2014/main" id="{036AB1CA-8197-4C34-8151-6885F42092A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4" name="TextBox 1">
          <a:extLst>
            <a:ext uri="{FF2B5EF4-FFF2-40B4-BE49-F238E27FC236}">
              <a16:creationId xmlns:a16="http://schemas.microsoft.com/office/drawing/2014/main" id="{97E1821F-DB2E-4446-9D61-7C7E46A30A7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5" name="TextBox 1">
          <a:extLst>
            <a:ext uri="{FF2B5EF4-FFF2-40B4-BE49-F238E27FC236}">
              <a16:creationId xmlns:a16="http://schemas.microsoft.com/office/drawing/2014/main" id="{A7508DD9-DB6E-4BCC-8941-5E9874D9BA2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6" name="TextBox 1">
          <a:extLst>
            <a:ext uri="{FF2B5EF4-FFF2-40B4-BE49-F238E27FC236}">
              <a16:creationId xmlns:a16="http://schemas.microsoft.com/office/drawing/2014/main" id="{521DC747-0DBF-405D-AF42-6106FAF4BA9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7" name="TextBox 1">
          <a:extLst>
            <a:ext uri="{FF2B5EF4-FFF2-40B4-BE49-F238E27FC236}">
              <a16:creationId xmlns:a16="http://schemas.microsoft.com/office/drawing/2014/main" id="{D5A1ECC7-3F1C-4608-9C28-DE9A4ED39B2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8" name="TextBox 1">
          <a:extLst>
            <a:ext uri="{FF2B5EF4-FFF2-40B4-BE49-F238E27FC236}">
              <a16:creationId xmlns:a16="http://schemas.microsoft.com/office/drawing/2014/main" id="{89A37B48-6207-4859-8DB3-51949F91023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09" name="TextBox 1">
          <a:extLst>
            <a:ext uri="{FF2B5EF4-FFF2-40B4-BE49-F238E27FC236}">
              <a16:creationId xmlns:a16="http://schemas.microsoft.com/office/drawing/2014/main" id="{96CA3045-9B95-4854-8075-4CFD43B8B19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0" name="TextBox 1">
          <a:extLst>
            <a:ext uri="{FF2B5EF4-FFF2-40B4-BE49-F238E27FC236}">
              <a16:creationId xmlns:a16="http://schemas.microsoft.com/office/drawing/2014/main" id="{F1196BE5-E031-4F4E-9A45-FAE47F916B8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1" name="TextBox 1">
          <a:extLst>
            <a:ext uri="{FF2B5EF4-FFF2-40B4-BE49-F238E27FC236}">
              <a16:creationId xmlns:a16="http://schemas.microsoft.com/office/drawing/2014/main" id="{5983F3E3-FB80-4A4A-86E9-5E4A45E5869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2" name="TextBox 1">
          <a:extLst>
            <a:ext uri="{FF2B5EF4-FFF2-40B4-BE49-F238E27FC236}">
              <a16:creationId xmlns:a16="http://schemas.microsoft.com/office/drawing/2014/main" id="{EBD25895-55C1-4923-90D5-C3D65467D95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3" name="TextBox 1">
          <a:extLst>
            <a:ext uri="{FF2B5EF4-FFF2-40B4-BE49-F238E27FC236}">
              <a16:creationId xmlns:a16="http://schemas.microsoft.com/office/drawing/2014/main" id="{8C0D08FA-1B28-4977-A85E-3B5C1C56169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4" name="TextBox 1">
          <a:extLst>
            <a:ext uri="{FF2B5EF4-FFF2-40B4-BE49-F238E27FC236}">
              <a16:creationId xmlns:a16="http://schemas.microsoft.com/office/drawing/2014/main" id="{634B4D8B-90A5-4AB0-9513-1D458693573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5" name="TextBox 1">
          <a:extLst>
            <a:ext uri="{FF2B5EF4-FFF2-40B4-BE49-F238E27FC236}">
              <a16:creationId xmlns:a16="http://schemas.microsoft.com/office/drawing/2014/main" id="{0CDAB51A-EB52-4B2D-8908-A6B76FB67D3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6" name="TextBox 1">
          <a:extLst>
            <a:ext uri="{FF2B5EF4-FFF2-40B4-BE49-F238E27FC236}">
              <a16:creationId xmlns:a16="http://schemas.microsoft.com/office/drawing/2014/main" id="{17B6F19E-F72C-4092-9D2E-6D50CA64AC3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7" name="TextBox 1">
          <a:extLst>
            <a:ext uri="{FF2B5EF4-FFF2-40B4-BE49-F238E27FC236}">
              <a16:creationId xmlns:a16="http://schemas.microsoft.com/office/drawing/2014/main" id="{D8BD5D97-D195-4033-8D24-7167D2D7C2E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8" name="TextBox 1">
          <a:extLst>
            <a:ext uri="{FF2B5EF4-FFF2-40B4-BE49-F238E27FC236}">
              <a16:creationId xmlns:a16="http://schemas.microsoft.com/office/drawing/2014/main" id="{CBE41AB3-42E4-4DA3-8CEA-1E603730622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51</xdr:row>
      <xdr:rowOff>0</xdr:rowOff>
    </xdr:from>
    <xdr:ext cx="184731" cy="274009"/>
    <xdr:sp macro="" textlink="">
      <xdr:nvSpPr>
        <xdr:cNvPr id="1919" name="TextBox 1">
          <a:extLst>
            <a:ext uri="{FF2B5EF4-FFF2-40B4-BE49-F238E27FC236}">
              <a16:creationId xmlns:a16="http://schemas.microsoft.com/office/drawing/2014/main" id="{9355F36C-7BBB-4E87-A5E2-547C140CB2B2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0" name="TextBox 1">
          <a:extLst>
            <a:ext uri="{FF2B5EF4-FFF2-40B4-BE49-F238E27FC236}">
              <a16:creationId xmlns:a16="http://schemas.microsoft.com/office/drawing/2014/main" id="{52528ED1-188D-4D77-904B-D9C454DC75C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1" name="TextBox 1">
          <a:extLst>
            <a:ext uri="{FF2B5EF4-FFF2-40B4-BE49-F238E27FC236}">
              <a16:creationId xmlns:a16="http://schemas.microsoft.com/office/drawing/2014/main" id="{69937202-5A18-49F5-B3E4-F8B82B2DA16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2" name="TextBox 1">
          <a:extLst>
            <a:ext uri="{FF2B5EF4-FFF2-40B4-BE49-F238E27FC236}">
              <a16:creationId xmlns:a16="http://schemas.microsoft.com/office/drawing/2014/main" id="{1E7701BE-9A81-4323-83A2-92FC2FBE977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3" name="TextBox 1">
          <a:extLst>
            <a:ext uri="{FF2B5EF4-FFF2-40B4-BE49-F238E27FC236}">
              <a16:creationId xmlns:a16="http://schemas.microsoft.com/office/drawing/2014/main" id="{0D327415-6C2F-4C68-95D4-F1780FC1177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4" name="TextBox 1">
          <a:extLst>
            <a:ext uri="{FF2B5EF4-FFF2-40B4-BE49-F238E27FC236}">
              <a16:creationId xmlns:a16="http://schemas.microsoft.com/office/drawing/2014/main" id="{15B12DB3-5057-41D9-9422-DE888E107E8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5" name="TextBox 1">
          <a:extLst>
            <a:ext uri="{FF2B5EF4-FFF2-40B4-BE49-F238E27FC236}">
              <a16:creationId xmlns:a16="http://schemas.microsoft.com/office/drawing/2014/main" id="{38847DCC-8383-471B-9D73-47FCFE78E23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6" name="TextBox 1">
          <a:extLst>
            <a:ext uri="{FF2B5EF4-FFF2-40B4-BE49-F238E27FC236}">
              <a16:creationId xmlns:a16="http://schemas.microsoft.com/office/drawing/2014/main" id="{5BED795D-36DA-4D5A-A433-875D49FA42B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7" name="TextBox 1">
          <a:extLst>
            <a:ext uri="{FF2B5EF4-FFF2-40B4-BE49-F238E27FC236}">
              <a16:creationId xmlns:a16="http://schemas.microsoft.com/office/drawing/2014/main" id="{B9F29796-756F-4D4A-BA3E-19241D0DAB4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8" name="TextBox 1">
          <a:extLst>
            <a:ext uri="{FF2B5EF4-FFF2-40B4-BE49-F238E27FC236}">
              <a16:creationId xmlns:a16="http://schemas.microsoft.com/office/drawing/2014/main" id="{7B1F8CD2-9291-412C-9742-B5AD3187D8E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29" name="TextBox 1">
          <a:extLst>
            <a:ext uri="{FF2B5EF4-FFF2-40B4-BE49-F238E27FC236}">
              <a16:creationId xmlns:a16="http://schemas.microsoft.com/office/drawing/2014/main" id="{97EF3F20-BCBE-4E38-A116-8AB20AC043E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0" name="TextBox 1">
          <a:extLst>
            <a:ext uri="{FF2B5EF4-FFF2-40B4-BE49-F238E27FC236}">
              <a16:creationId xmlns:a16="http://schemas.microsoft.com/office/drawing/2014/main" id="{8A060B93-0709-4AC6-ACAC-6A6434DD6FC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1" name="TextBox 1">
          <a:extLst>
            <a:ext uri="{FF2B5EF4-FFF2-40B4-BE49-F238E27FC236}">
              <a16:creationId xmlns:a16="http://schemas.microsoft.com/office/drawing/2014/main" id="{F05602C0-808C-4F4E-B0B6-563349BA600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2" name="TextBox 1">
          <a:extLst>
            <a:ext uri="{FF2B5EF4-FFF2-40B4-BE49-F238E27FC236}">
              <a16:creationId xmlns:a16="http://schemas.microsoft.com/office/drawing/2014/main" id="{890A5623-420C-452D-B4DB-5E1E37D664A8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3" name="TextBox 1">
          <a:extLst>
            <a:ext uri="{FF2B5EF4-FFF2-40B4-BE49-F238E27FC236}">
              <a16:creationId xmlns:a16="http://schemas.microsoft.com/office/drawing/2014/main" id="{246D666C-4DF8-4C1F-B138-0F93D53E1AD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4" name="TextBox 1">
          <a:extLst>
            <a:ext uri="{FF2B5EF4-FFF2-40B4-BE49-F238E27FC236}">
              <a16:creationId xmlns:a16="http://schemas.microsoft.com/office/drawing/2014/main" id="{BE316ECC-2D25-42AE-88B7-2D49EDB0B1A5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52</xdr:row>
      <xdr:rowOff>0</xdr:rowOff>
    </xdr:from>
    <xdr:ext cx="184731" cy="274009"/>
    <xdr:sp macro="" textlink="">
      <xdr:nvSpPr>
        <xdr:cNvPr id="1935" name="TextBox 1">
          <a:extLst>
            <a:ext uri="{FF2B5EF4-FFF2-40B4-BE49-F238E27FC236}">
              <a16:creationId xmlns:a16="http://schemas.microsoft.com/office/drawing/2014/main" id="{ABF3AF94-A51C-45D8-8AE1-B9CB55157330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36" name="TextBox 1">
          <a:extLst>
            <a:ext uri="{FF2B5EF4-FFF2-40B4-BE49-F238E27FC236}">
              <a16:creationId xmlns:a16="http://schemas.microsoft.com/office/drawing/2014/main" id="{8C3437AE-A6FF-4649-90DE-BB9851354E9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37" name="TextBox 1">
          <a:extLst>
            <a:ext uri="{FF2B5EF4-FFF2-40B4-BE49-F238E27FC236}">
              <a16:creationId xmlns:a16="http://schemas.microsoft.com/office/drawing/2014/main" id="{D390CF51-2E5F-4C14-9A39-730D7A81518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38" name="TextBox 1">
          <a:extLst>
            <a:ext uri="{FF2B5EF4-FFF2-40B4-BE49-F238E27FC236}">
              <a16:creationId xmlns:a16="http://schemas.microsoft.com/office/drawing/2014/main" id="{191E563A-80DA-48F2-8680-88ACFD356E7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39" name="TextBox 1">
          <a:extLst>
            <a:ext uri="{FF2B5EF4-FFF2-40B4-BE49-F238E27FC236}">
              <a16:creationId xmlns:a16="http://schemas.microsoft.com/office/drawing/2014/main" id="{972C54DD-7FD5-4606-8AAE-57FDC17D32D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0" name="TextBox 1">
          <a:extLst>
            <a:ext uri="{FF2B5EF4-FFF2-40B4-BE49-F238E27FC236}">
              <a16:creationId xmlns:a16="http://schemas.microsoft.com/office/drawing/2014/main" id="{0D58F9A0-8240-48BB-A0A7-FCA33C7F543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1" name="TextBox 1">
          <a:extLst>
            <a:ext uri="{FF2B5EF4-FFF2-40B4-BE49-F238E27FC236}">
              <a16:creationId xmlns:a16="http://schemas.microsoft.com/office/drawing/2014/main" id="{A98051AA-9577-4434-83C5-40D2BE689A3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2" name="TextBox 1">
          <a:extLst>
            <a:ext uri="{FF2B5EF4-FFF2-40B4-BE49-F238E27FC236}">
              <a16:creationId xmlns:a16="http://schemas.microsoft.com/office/drawing/2014/main" id="{477FD48A-767E-43DC-816C-99E2B55B874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3" name="TextBox 1">
          <a:extLst>
            <a:ext uri="{FF2B5EF4-FFF2-40B4-BE49-F238E27FC236}">
              <a16:creationId xmlns:a16="http://schemas.microsoft.com/office/drawing/2014/main" id="{37C6595F-9B1D-406F-BA2B-49A112F7B05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4" name="TextBox 1">
          <a:extLst>
            <a:ext uri="{FF2B5EF4-FFF2-40B4-BE49-F238E27FC236}">
              <a16:creationId xmlns:a16="http://schemas.microsoft.com/office/drawing/2014/main" id="{792A478F-E370-4032-A892-A9A9BA49F3C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5" name="TextBox 1">
          <a:extLst>
            <a:ext uri="{FF2B5EF4-FFF2-40B4-BE49-F238E27FC236}">
              <a16:creationId xmlns:a16="http://schemas.microsoft.com/office/drawing/2014/main" id="{F2B32D97-8B00-4683-A5D6-CC53429D4CE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6" name="TextBox 1">
          <a:extLst>
            <a:ext uri="{FF2B5EF4-FFF2-40B4-BE49-F238E27FC236}">
              <a16:creationId xmlns:a16="http://schemas.microsoft.com/office/drawing/2014/main" id="{C253E573-2C47-4420-B4A1-4C01D7543B6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7" name="TextBox 1">
          <a:extLst>
            <a:ext uri="{FF2B5EF4-FFF2-40B4-BE49-F238E27FC236}">
              <a16:creationId xmlns:a16="http://schemas.microsoft.com/office/drawing/2014/main" id="{606FCA4F-972E-4048-ABEF-77CC9433C47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8" name="TextBox 1">
          <a:extLst>
            <a:ext uri="{FF2B5EF4-FFF2-40B4-BE49-F238E27FC236}">
              <a16:creationId xmlns:a16="http://schemas.microsoft.com/office/drawing/2014/main" id="{AEF1DF54-A30E-4074-A9A9-CB2104359CDD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49" name="TextBox 1">
          <a:extLst>
            <a:ext uri="{FF2B5EF4-FFF2-40B4-BE49-F238E27FC236}">
              <a16:creationId xmlns:a16="http://schemas.microsoft.com/office/drawing/2014/main" id="{78E07AB0-54A5-4E5E-95D2-5E0392BF2475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50" name="TextBox 1">
          <a:extLst>
            <a:ext uri="{FF2B5EF4-FFF2-40B4-BE49-F238E27FC236}">
              <a16:creationId xmlns:a16="http://schemas.microsoft.com/office/drawing/2014/main" id="{8FBBE437-5C65-41FE-ACC1-8039A27D11A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53</xdr:row>
      <xdr:rowOff>0</xdr:rowOff>
    </xdr:from>
    <xdr:ext cx="184731" cy="274009"/>
    <xdr:sp macro="" textlink="">
      <xdr:nvSpPr>
        <xdr:cNvPr id="1951" name="TextBox 1">
          <a:extLst>
            <a:ext uri="{FF2B5EF4-FFF2-40B4-BE49-F238E27FC236}">
              <a16:creationId xmlns:a16="http://schemas.microsoft.com/office/drawing/2014/main" id="{1AD2F8AA-8620-4F6E-9EEB-CBFB655AC52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2" name="TextBox 1">
          <a:extLst>
            <a:ext uri="{FF2B5EF4-FFF2-40B4-BE49-F238E27FC236}">
              <a16:creationId xmlns:a16="http://schemas.microsoft.com/office/drawing/2014/main" id="{23B34E78-5182-48C3-A1DC-01E5C1B9E99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3" name="TextBox 1">
          <a:extLst>
            <a:ext uri="{FF2B5EF4-FFF2-40B4-BE49-F238E27FC236}">
              <a16:creationId xmlns:a16="http://schemas.microsoft.com/office/drawing/2014/main" id="{4FD7672D-C65E-46E4-9188-C3C07400C7E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4" name="TextBox 1">
          <a:extLst>
            <a:ext uri="{FF2B5EF4-FFF2-40B4-BE49-F238E27FC236}">
              <a16:creationId xmlns:a16="http://schemas.microsoft.com/office/drawing/2014/main" id="{2CC5E0AB-6EBA-450F-9540-3843F7F00E1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5" name="TextBox 1">
          <a:extLst>
            <a:ext uri="{FF2B5EF4-FFF2-40B4-BE49-F238E27FC236}">
              <a16:creationId xmlns:a16="http://schemas.microsoft.com/office/drawing/2014/main" id="{5CD5607C-EDD0-4556-8D01-21F62FA5ED7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6" name="TextBox 1">
          <a:extLst>
            <a:ext uri="{FF2B5EF4-FFF2-40B4-BE49-F238E27FC236}">
              <a16:creationId xmlns:a16="http://schemas.microsoft.com/office/drawing/2014/main" id="{EF32F3BF-8613-47CE-8FBB-CC16B8B1785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7" name="TextBox 1">
          <a:extLst>
            <a:ext uri="{FF2B5EF4-FFF2-40B4-BE49-F238E27FC236}">
              <a16:creationId xmlns:a16="http://schemas.microsoft.com/office/drawing/2014/main" id="{0106AED9-9C3E-4359-9E9B-471A9C972AB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8" name="TextBox 1">
          <a:extLst>
            <a:ext uri="{FF2B5EF4-FFF2-40B4-BE49-F238E27FC236}">
              <a16:creationId xmlns:a16="http://schemas.microsoft.com/office/drawing/2014/main" id="{70075F3D-B877-4B09-9804-A09B6818D15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59" name="TextBox 1">
          <a:extLst>
            <a:ext uri="{FF2B5EF4-FFF2-40B4-BE49-F238E27FC236}">
              <a16:creationId xmlns:a16="http://schemas.microsoft.com/office/drawing/2014/main" id="{19D1E512-7823-445D-B10D-D318CFD37D3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0" name="TextBox 1">
          <a:extLst>
            <a:ext uri="{FF2B5EF4-FFF2-40B4-BE49-F238E27FC236}">
              <a16:creationId xmlns:a16="http://schemas.microsoft.com/office/drawing/2014/main" id="{043521DE-9EBA-4941-ACCE-0C01CBC3DDF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1" name="TextBox 1">
          <a:extLst>
            <a:ext uri="{FF2B5EF4-FFF2-40B4-BE49-F238E27FC236}">
              <a16:creationId xmlns:a16="http://schemas.microsoft.com/office/drawing/2014/main" id="{4A82CA89-3720-497C-8279-E29CD356B10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2" name="TextBox 1">
          <a:extLst>
            <a:ext uri="{FF2B5EF4-FFF2-40B4-BE49-F238E27FC236}">
              <a16:creationId xmlns:a16="http://schemas.microsoft.com/office/drawing/2014/main" id="{9A2ADDB1-00B0-41C5-A3C3-A609D5DA931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3" name="TextBox 1">
          <a:extLst>
            <a:ext uri="{FF2B5EF4-FFF2-40B4-BE49-F238E27FC236}">
              <a16:creationId xmlns:a16="http://schemas.microsoft.com/office/drawing/2014/main" id="{63A2804F-07CB-4619-AF38-7AFAD7346E3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4" name="TextBox 1">
          <a:extLst>
            <a:ext uri="{FF2B5EF4-FFF2-40B4-BE49-F238E27FC236}">
              <a16:creationId xmlns:a16="http://schemas.microsoft.com/office/drawing/2014/main" id="{62BE9D44-26DA-4DC3-ACAE-70B315F9E78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5" name="TextBox 1">
          <a:extLst>
            <a:ext uri="{FF2B5EF4-FFF2-40B4-BE49-F238E27FC236}">
              <a16:creationId xmlns:a16="http://schemas.microsoft.com/office/drawing/2014/main" id="{A2CF1556-111F-4029-8D51-963A3E8DD54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6" name="TextBox 1">
          <a:extLst>
            <a:ext uri="{FF2B5EF4-FFF2-40B4-BE49-F238E27FC236}">
              <a16:creationId xmlns:a16="http://schemas.microsoft.com/office/drawing/2014/main" id="{0909C532-4949-4FC9-AC31-08CC58032195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54</xdr:row>
      <xdr:rowOff>0</xdr:rowOff>
    </xdr:from>
    <xdr:ext cx="184731" cy="274009"/>
    <xdr:sp macro="" textlink="">
      <xdr:nvSpPr>
        <xdr:cNvPr id="1967" name="TextBox 1">
          <a:extLst>
            <a:ext uri="{FF2B5EF4-FFF2-40B4-BE49-F238E27FC236}">
              <a16:creationId xmlns:a16="http://schemas.microsoft.com/office/drawing/2014/main" id="{674D8731-6196-40BB-9C1E-C4074F816AEF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68" name="TextBox 1">
          <a:extLst>
            <a:ext uri="{FF2B5EF4-FFF2-40B4-BE49-F238E27FC236}">
              <a16:creationId xmlns:a16="http://schemas.microsoft.com/office/drawing/2014/main" id="{BD5AB1B7-36E5-48C3-8E6D-5F4E24C858B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69" name="TextBox 1">
          <a:extLst>
            <a:ext uri="{FF2B5EF4-FFF2-40B4-BE49-F238E27FC236}">
              <a16:creationId xmlns:a16="http://schemas.microsoft.com/office/drawing/2014/main" id="{05FF6975-0574-4719-BC98-FF721F31D94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0" name="TextBox 1">
          <a:extLst>
            <a:ext uri="{FF2B5EF4-FFF2-40B4-BE49-F238E27FC236}">
              <a16:creationId xmlns:a16="http://schemas.microsoft.com/office/drawing/2014/main" id="{D3803A20-2866-4C39-AE87-AF18334F075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1" name="TextBox 1">
          <a:extLst>
            <a:ext uri="{FF2B5EF4-FFF2-40B4-BE49-F238E27FC236}">
              <a16:creationId xmlns:a16="http://schemas.microsoft.com/office/drawing/2014/main" id="{C6ADE688-0012-4305-9B6B-461843FB710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2" name="TextBox 1">
          <a:extLst>
            <a:ext uri="{FF2B5EF4-FFF2-40B4-BE49-F238E27FC236}">
              <a16:creationId xmlns:a16="http://schemas.microsoft.com/office/drawing/2014/main" id="{95D5F5E5-A417-40D7-B941-70E2D21F43B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3" name="TextBox 1">
          <a:extLst>
            <a:ext uri="{FF2B5EF4-FFF2-40B4-BE49-F238E27FC236}">
              <a16:creationId xmlns:a16="http://schemas.microsoft.com/office/drawing/2014/main" id="{876101B7-4520-49B1-BBDB-5FBF7012235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4" name="TextBox 1">
          <a:extLst>
            <a:ext uri="{FF2B5EF4-FFF2-40B4-BE49-F238E27FC236}">
              <a16:creationId xmlns:a16="http://schemas.microsoft.com/office/drawing/2014/main" id="{56579FCF-5130-452A-A773-DC901D56EFC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5" name="TextBox 1">
          <a:extLst>
            <a:ext uri="{FF2B5EF4-FFF2-40B4-BE49-F238E27FC236}">
              <a16:creationId xmlns:a16="http://schemas.microsoft.com/office/drawing/2014/main" id="{9611BE39-4765-4EC5-8941-BB0D8ECD312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6" name="TextBox 1">
          <a:extLst>
            <a:ext uri="{FF2B5EF4-FFF2-40B4-BE49-F238E27FC236}">
              <a16:creationId xmlns:a16="http://schemas.microsoft.com/office/drawing/2014/main" id="{242CC780-140C-40EC-B50A-38FDAD3ED9B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7" name="TextBox 1">
          <a:extLst>
            <a:ext uri="{FF2B5EF4-FFF2-40B4-BE49-F238E27FC236}">
              <a16:creationId xmlns:a16="http://schemas.microsoft.com/office/drawing/2014/main" id="{3BE3F38F-4A38-4866-964C-78360E9090D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8" name="TextBox 1">
          <a:extLst>
            <a:ext uri="{FF2B5EF4-FFF2-40B4-BE49-F238E27FC236}">
              <a16:creationId xmlns:a16="http://schemas.microsoft.com/office/drawing/2014/main" id="{41A1C0FC-7F2C-4EDC-B383-32B0631D918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79" name="TextBox 1">
          <a:extLst>
            <a:ext uri="{FF2B5EF4-FFF2-40B4-BE49-F238E27FC236}">
              <a16:creationId xmlns:a16="http://schemas.microsoft.com/office/drawing/2014/main" id="{3FE7C99A-57E2-484E-836A-F6A48F98CC9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80" name="TextBox 1">
          <a:extLst>
            <a:ext uri="{FF2B5EF4-FFF2-40B4-BE49-F238E27FC236}">
              <a16:creationId xmlns:a16="http://schemas.microsoft.com/office/drawing/2014/main" id="{78D124DD-FCB4-4358-A13D-7CB220725C5C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81" name="TextBox 1">
          <a:extLst>
            <a:ext uri="{FF2B5EF4-FFF2-40B4-BE49-F238E27FC236}">
              <a16:creationId xmlns:a16="http://schemas.microsoft.com/office/drawing/2014/main" id="{5C7B47B1-680E-46AD-94A3-857BF84B775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82" name="TextBox 1">
          <a:extLst>
            <a:ext uri="{FF2B5EF4-FFF2-40B4-BE49-F238E27FC236}">
              <a16:creationId xmlns:a16="http://schemas.microsoft.com/office/drawing/2014/main" id="{52BBF3C6-03CB-4219-BA8D-F1D54109F303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55</xdr:row>
      <xdr:rowOff>0</xdr:rowOff>
    </xdr:from>
    <xdr:ext cx="184731" cy="274009"/>
    <xdr:sp macro="" textlink="">
      <xdr:nvSpPr>
        <xdr:cNvPr id="1983" name="TextBox 1">
          <a:extLst>
            <a:ext uri="{FF2B5EF4-FFF2-40B4-BE49-F238E27FC236}">
              <a16:creationId xmlns:a16="http://schemas.microsoft.com/office/drawing/2014/main" id="{607B7A8C-11DD-4F5D-97F0-CE19CBC7C2D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4" name="TextBox 1">
          <a:extLst>
            <a:ext uri="{FF2B5EF4-FFF2-40B4-BE49-F238E27FC236}">
              <a16:creationId xmlns:a16="http://schemas.microsoft.com/office/drawing/2014/main" id="{934D4A12-D1E2-4086-B73F-E6005FECA17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5" name="TextBox 1">
          <a:extLst>
            <a:ext uri="{FF2B5EF4-FFF2-40B4-BE49-F238E27FC236}">
              <a16:creationId xmlns:a16="http://schemas.microsoft.com/office/drawing/2014/main" id="{4F923F1B-5FEF-4481-A957-97EE519418A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6" name="TextBox 1">
          <a:extLst>
            <a:ext uri="{FF2B5EF4-FFF2-40B4-BE49-F238E27FC236}">
              <a16:creationId xmlns:a16="http://schemas.microsoft.com/office/drawing/2014/main" id="{E6EADFAE-0A79-48CA-A91F-EF9A74C590A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7" name="TextBox 1">
          <a:extLst>
            <a:ext uri="{FF2B5EF4-FFF2-40B4-BE49-F238E27FC236}">
              <a16:creationId xmlns:a16="http://schemas.microsoft.com/office/drawing/2014/main" id="{4E19C17E-6332-4823-B73A-F3D0E9BA642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8" name="TextBox 1">
          <a:extLst>
            <a:ext uri="{FF2B5EF4-FFF2-40B4-BE49-F238E27FC236}">
              <a16:creationId xmlns:a16="http://schemas.microsoft.com/office/drawing/2014/main" id="{78AC183A-BFD7-43B7-ACC6-75517282B1B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89" name="TextBox 1">
          <a:extLst>
            <a:ext uri="{FF2B5EF4-FFF2-40B4-BE49-F238E27FC236}">
              <a16:creationId xmlns:a16="http://schemas.microsoft.com/office/drawing/2014/main" id="{E39C5B9F-4AE0-43F3-9E4D-0628FDE7B94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0" name="TextBox 1">
          <a:extLst>
            <a:ext uri="{FF2B5EF4-FFF2-40B4-BE49-F238E27FC236}">
              <a16:creationId xmlns:a16="http://schemas.microsoft.com/office/drawing/2014/main" id="{53149AC2-8F59-41E7-B858-7E677A661F5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1" name="TextBox 1">
          <a:extLst>
            <a:ext uri="{FF2B5EF4-FFF2-40B4-BE49-F238E27FC236}">
              <a16:creationId xmlns:a16="http://schemas.microsoft.com/office/drawing/2014/main" id="{79A69F1C-5A37-4F19-B4AB-DD38207CE29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2" name="TextBox 1">
          <a:extLst>
            <a:ext uri="{FF2B5EF4-FFF2-40B4-BE49-F238E27FC236}">
              <a16:creationId xmlns:a16="http://schemas.microsoft.com/office/drawing/2014/main" id="{680089E3-7065-44FA-8905-9DA5B8EA523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3" name="TextBox 1">
          <a:extLst>
            <a:ext uri="{FF2B5EF4-FFF2-40B4-BE49-F238E27FC236}">
              <a16:creationId xmlns:a16="http://schemas.microsoft.com/office/drawing/2014/main" id="{76E8CE54-BE4E-48D4-B6E7-101ABEAD848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4" name="TextBox 1">
          <a:extLst>
            <a:ext uri="{FF2B5EF4-FFF2-40B4-BE49-F238E27FC236}">
              <a16:creationId xmlns:a16="http://schemas.microsoft.com/office/drawing/2014/main" id="{BC8B5DE4-4CA1-48CD-8395-F1223EAD4B9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5" name="TextBox 1">
          <a:extLst>
            <a:ext uri="{FF2B5EF4-FFF2-40B4-BE49-F238E27FC236}">
              <a16:creationId xmlns:a16="http://schemas.microsoft.com/office/drawing/2014/main" id="{BEB611B4-F8B6-4C51-B705-5EADF5724D16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6" name="TextBox 1">
          <a:extLst>
            <a:ext uri="{FF2B5EF4-FFF2-40B4-BE49-F238E27FC236}">
              <a16:creationId xmlns:a16="http://schemas.microsoft.com/office/drawing/2014/main" id="{FB23D45E-90A6-4D0D-88FD-230E00F1ED5E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7" name="TextBox 1">
          <a:extLst>
            <a:ext uri="{FF2B5EF4-FFF2-40B4-BE49-F238E27FC236}">
              <a16:creationId xmlns:a16="http://schemas.microsoft.com/office/drawing/2014/main" id="{D3AEF8DD-301B-40EA-9138-FBA942236F8A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8" name="TextBox 1">
          <a:extLst>
            <a:ext uri="{FF2B5EF4-FFF2-40B4-BE49-F238E27FC236}">
              <a16:creationId xmlns:a16="http://schemas.microsoft.com/office/drawing/2014/main" id="{8AC067F2-F6FA-4505-B943-72DF8A6FD28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56</xdr:row>
      <xdr:rowOff>0</xdr:rowOff>
    </xdr:from>
    <xdr:ext cx="184731" cy="274009"/>
    <xdr:sp macro="" textlink="">
      <xdr:nvSpPr>
        <xdr:cNvPr id="1999" name="TextBox 1">
          <a:extLst>
            <a:ext uri="{FF2B5EF4-FFF2-40B4-BE49-F238E27FC236}">
              <a16:creationId xmlns:a16="http://schemas.microsoft.com/office/drawing/2014/main" id="{034B4548-8688-41D0-920A-C0075052321A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0" name="TextBox 1">
          <a:extLst>
            <a:ext uri="{FF2B5EF4-FFF2-40B4-BE49-F238E27FC236}">
              <a16:creationId xmlns:a16="http://schemas.microsoft.com/office/drawing/2014/main" id="{65AEF893-C00A-4914-BFFD-22007B92413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1" name="TextBox 1">
          <a:extLst>
            <a:ext uri="{FF2B5EF4-FFF2-40B4-BE49-F238E27FC236}">
              <a16:creationId xmlns:a16="http://schemas.microsoft.com/office/drawing/2014/main" id="{0CF98C90-026F-4C7A-AFB5-2DF62552808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2" name="TextBox 1">
          <a:extLst>
            <a:ext uri="{FF2B5EF4-FFF2-40B4-BE49-F238E27FC236}">
              <a16:creationId xmlns:a16="http://schemas.microsoft.com/office/drawing/2014/main" id="{8D8BE683-268A-4EE6-BDCE-8BB05CF50CF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3" name="TextBox 1">
          <a:extLst>
            <a:ext uri="{FF2B5EF4-FFF2-40B4-BE49-F238E27FC236}">
              <a16:creationId xmlns:a16="http://schemas.microsoft.com/office/drawing/2014/main" id="{AA78DCC4-0A5A-40E5-A21F-7F4136EF0C0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4" name="TextBox 1">
          <a:extLst>
            <a:ext uri="{FF2B5EF4-FFF2-40B4-BE49-F238E27FC236}">
              <a16:creationId xmlns:a16="http://schemas.microsoft.com/office/drawing/2014/main" id="{E8E6DF15-CE5C-4A69-A37C-4DC76853B19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5" name="TextBox 1">
          <a:extLst>
            <a:ext uri="{FF2B5EF4-FFF2-40B4-BE49-F238E27FC236}">
              <a16:creationId xmlns:a16="http://schemas.microsoft.com/office/drawing/2014/main" id="{5F28C9F5-1B71-4F14-9BEC-EFD61C768AC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6" name="TextBox 1">
          <a:extLst>
            <a:ext uri="{FF2B5EF4-FFF2-40B4-BE49-F238E27FC236}">
              <a16:creationId xmlns:a16="http://schemas.microsoft.com/office/drawing/2014/main" id="{97689BCC-2811-4221-9D0E-918F8F9AFE5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7" name="TextBox 1">
          <a:extLst>
            <a:ext uri="{FF2B5EF4-FFF2-40B4-BE49-F238E27FC236}">
              <a16:creationId xmlns:a16="http://schemas.microsoft.com/office/drawing/2014/main" id="{FEEAA1F3-0043-4C0E-91C1-08FA680FAED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8" name="TextBox 1">
          <a:extLst>
            <a:ext uri="{FF2B5EF4-FFF2-40B4-BE49-F238E27FC236}">
              <a16:creationId xmlns:a16="http://schemas.microsoft.com/office/drawing/2014/main" id="{D513A2DD-9462-4FF4-B5D5-AD0B50C7026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09" name="TextBox 1">
          <a:extLst>
            <a:ext uri="{FF2B5EF4-FFF2-40B4-BE49-F238E27FC236}">
              <a16:creationId xmlns:a16="http://schemas.microsoft.com/office/drawing/2014/main" id="{6627D059-5C5A-4C3B-A5B7-A71F18FC14CB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0" name="TextBox 1">
          <a:extLst>
            <a:ext uri="{FF2B5EF4-FFF2-40B4-BE49-F238E27FC236}">
              <a16:creationId xmlns:a16="http://schemas.microsoft.com/office/drawing/2014/main" id="{B751E450-0605-45E7-B7EA-49AD2C0263F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1" name="TextBox 1">
          <a:extLst>
            <a:ext uri="{FF2B5EF4-FFF2-40B4-BE49-F238E27FC236}">
              <a16:creationId xmlns:a16="http://schemas.microsoft.com/office/drawing/2014/main" id="{95191AEE-E68A-4139-B230-B05ABE74184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2" name="TextBox 1">
          <a:extLst>
            <a:ext uri="{FF2B5EF4-FFF2-40B4-BE49-F238E27FC236}">
              <a16:creationId xmlns:a16="http://schemas.microsoft.com/office/drawing/2014/main" id="{627C2F42-9AB9-4608-9A59-316CA8B8F53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3" name="TextBox 1">
          <a:extLst>
            <a:ext uri="{FF2B5EF4-FFF2-40B4-BE49-F238E27FC236}">
              <a16:creationId xmlns:a16="http://schemas.microsoft.com/office/drawing/2014/main" id="{652D1F36-A1B2-4242-A4AB-AA1F628BB81F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4" name="TextBox 1">
          <a:extLst>
            <a:ext uri="{FF2B5EF4-FFF2-40B4-BE49-F238E27FC236}">
              <a16:creationId xmlns:a16="http://schemas.microsoft.com/office/drawing/2014/main" id="{88C461BF-6F9B-4570-BD7A-5ED2D6994085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57</xdr:row>
      <xdr:rowOff>0</xdr:rowOff>
    </xdr:from>
    <xdr:ext cx="184731" cy="274009"/>
    <xdr:sp macro="" textlink="">
      <xdr:nvSpPr>
        <xdr:cNvPr id="2015" name="TextBox 1">
          <a:extLst>
            <a:ext uri="{FF2B5EF4-FFF2-40B4-BE49-F238E27FC236}">
              <a16:creationId xmlns:a16="http://schemas.microsoft.com/office/drawing/2014/main" id="{505614D1-56BB-49B3-9CF0-97CA4C43FC3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16" name="TextBox 1">
          <a:extLst>
            <a:ext uri="{FF2B5EF4-FFF2-40B4-BE49-F238E27FC236}">
              <a16:creationId xmlns:a16="http://schemas.microsoft.com/office/drawing/2014/main" id="{D6E2D334-C288-4D3B-B03A-17633C220BB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17" name="TextBox 1">
          <a:extLst>
            <a:ext uri="{FF2B5EF4-FFF2-40B4-BE49-F238E27FC236}">
              <a16:creationId xmlns:a16="http://schemas.microsoft.com/office/drawing/2014/main" id="{34EB8FCF-BFA5-476B-B415-97B16E7E2C3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18" name="TextBox 1">
          <a:extLst>
            <a:ext uri="{FF2B5EF4-FFF2-40B4-BE49-F238E27FC236}">
              <a16:creationId xmlns:a16="http://schemas.microsoft.com/office/drawing/2014/main" id="{1A414924-A8C9-44E4-8259-3CE72714D960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19" name="TextBox 1">
          <a:extLst>
            <a:ext uri="{FF2B5EF4-FFF2-40B4-BE49-F238E27FC236}">
              <a16:creationId xmlns:a16="http://schemas.microsoft.com/office/drawing/2014/main" id="{A0F79CF9-9C5F-422B-AC63-545ED72E199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0" name="TextBox 1">
          <a:extLst>
            <a:ext uri="{FF2B5EF4-FFF2-40B4-BE49-F238E27FC236}">
              <a16:creationId xmlns:a16="http://schemas.microsoft.com/office/drawing/2014/main" id="{6759A6A0-90DA-48CE-9833-93630AC7878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1" name="TextBox 1">
          <a:extLst>
            <a:ext uri="{FF2B5EF4-FFF2-40B4-BE49-F238E27FC236}">
              <a16:creationId xmlns:a16="http://schemas.microsoft.com/office/drawing/2014/main" id="{9CF04051-62B7-45FC-8B76-F3D44778DBF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2" name="TextBox 1">
          <a:extLst>
            <a:ext uri="{FF2B5EF4-FFF2-40B4-BE49-F238E27FC236}">
              <a16:creationId xmlns:a16="http://schemas.microsoft.com/office/drawing/2014/main" id="{F8D2467C-9EF8-4B51-A3A2-B3620B14FAE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3" name="TextBox 1">
          <a:extLst>
            <a:ext uri="{FF2B5EF4-FFF2-40B4-BE49-F238E27FC236}">
              <a16:creationId xmlns:a16="http://schemas.microsoft.com/office/drawing/2014/main" id="{E78165DD-7007-4D35-A1F9-9B03C709DE8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4" name="TextBox 1">
          <a:extLst>
            <a:ext uri="{FF2B5EF4-FFF2-40B4-BE49-F238E27FC236}">
              <a16:creationId xmlns:a16="http://schemas.microsoft.com/office/drawing/2014/main" id="{C70DAE0A-ADB4-439A-A71B-57AF4418733A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5" name="TextBox 1">
          <a:extLst>
            <a:ext uri="{FF2B5EF4-FFF2-40B4-BE49-F238E27FC236}">
              <a16:creationId xmlns:a16="http://schemas.microsoft.com/office/drawing/2014/main" id="{820702C8-A127-4C48-A411-5BB61BF15ED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6" name="TextBox 1">
          <a:extLst>
            <a:ext uri="{FF2B5EF4-FFF2-40B4-BE49-F238E27FC236}">
              <a16:creationId xmlns:a16="http://schemas.microsoft.com/office/drawing/2014/main" id="{587100EE-65FA-4BA6-8DFB-C1F9FCB9EE14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7" name="TextBox 1">
          <a:extLst>
            <a:ext uri="{FF2B5EF4-FFF2-40B4-BE49-F238E27FC236}">
              <a16:creationId xmlns:a16="http://schemas.microsoft.com/office/drawing/2014/main" id="{9E7C77E4-CD86-4618-ACAD-83038FB463A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8" name="TextBox 1">
          <a:extLst>
            <a:ext uri="{FF2B5EF4-FFF2-40B4-BE49-F238E27FC236}">
              <a16:creationId xmlns:a16="http://schemas.microsoft.com/office/drawing/2014/main" id="{603853D9-A9AD-42ED-B3CD-4E89D6B764E4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29" name="TextBox 1">
          <a:extLst>
            <a:ext uri="{FF2B5EF4-FFF2-40B4-BE49-F238E27FC236}">
              <a16:creationId xmlns:a16="http://schemas.microsoft.com/office/drawing/2014/main" id="{C592267E-C5CA-4246-B055-8E6D107826A7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30" name="TextBox 1">
          <a:extLst>
            <a:ext uri="{FF2B5EF4-FFF2-40B4-BE49-F238E27FC236}">
              <a16:creationId xmlns:a16="http://schemas.microsoft.com/office/drawing/2014/main" id="{740FB3F8-83F9-4235-8159-129081D9EEA6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58</xdr:row>
      <xdr:rowOff>0</xdr:rowOff>
    </xdr:from>
    <xdr:ext cx="184731" cy="274009"/>
    <xdr:sp macro="" textlink="">
      <xdr:nvSpPr>
        <xdr:cNvPr id="2031" name="TextBox 1">
          <a:extLst>
            <a:ext uri="{FF2B5EF4-FFF2-40B4-BE49-F238E27FC236}">
              <a16:creationId xmlns:a16="http://schemas.microsoft.com/office/drawing/2014/main" id="{F182A714-612A-474F-B24F-E09011B9B80C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2" name="TextBox 1">
          <a:extLst>
            <a:ext uri="{FF2B5EF4-FFF2-40B4-BE49-F238E27FC236}">
              <a16:creationId xmlns:a16="http://schemas.microsoft.com/office/drawing/2014/main" id="{FD0BECD7-856A-4C97-9898-27193FB2FD2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3" name="TextBox 1">
          <a:extLst>
            <a:ext uri="{FF2B5EF4-FFF2-40B4-BE49-F238E27FC236}">
              <a16:creationId xmlns:a16="http://schemas.microsoft.com/office/drawing/2014/main" id="{17349103-C630-4D84-B990-E9E2546B878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4" name="TextBox 1">
          <a:extLst>
            <a:ext uri="{FF2B5EF4-FFF2-40B4-BE49-F238E27FC236}">
              <a16:creationId xmlns:a16="http://schemas.microsoft.com/office/drawing/2014/main" id="{BC53054C-3EE1-4167-9C33-2853C302CE75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5" name="TextBox 1">
          <a:extLst>
            <a:ext uri="{FF2B5EF4-FFF2-40B4-BE49-F238E27FC236}">
              <a16:creationId xmlns:a16="http://schemas.microsoft.com/office/drawing/2014/main" id="{01E74681-F0EB-4B2B-BFA2-497832E1FB2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6" name="TextBox 1">
          <a:extLst>
            <a:ext uri="{FF2B5EF4-FFF2-40B4-BE49-F238E27FC236}">
              <a16:creationId xmlns:a16="http://schemas.microsoft.com/office/drawing/2014/main" id="{B31112DB-FFF4-477E-A6D1-F703A1517F7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7" name="TextBox 1">
          <a:extLst>
            <a:ext uri="{FF2B5EF4-FFF2-40B4-BE49-F238E27FC236}">
              <a16:creationId xmlns:a16="http://schemas.microsoft.com/office/drawing/2014/main" id="{78ABD8DF-AC93-430C-AFB7-400EA4301A0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8" name="TextBox 1">
          <a:extLst>
            <a:ext uri="{FF2B5EF4-FFF2-40B4-BE49-F238E27FC236}">
              <a16:creationId xmlns:a16="http://schemas.microsoft.com/office/drawing/2014/main" id="{2AB77425-247C-4799-8054-2F8E5BAAEBB3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39" name="TextBox 1">
          <a:extLst>
            <a:ext uri="{FF2B5EF4-FFF2-40B4-BE49-F238E27FC236}">
              <a16:creationId xmlns:a16="http://schemas.microsoft.com/office/drawing/2014/main" id="{C5335838-A379-498B-ABB0-3BB4577B6D8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0" name="TextBox 1">
          <a:extLst>
            <a:ext uri="{FF2B5EF4-FFF2-40B4-BE49-F238E27FC236}">
              <a16:creationId xmlns:a16="http://schemas.microsoft.com/office/drawing/2014/main" id="{2C8C51B8-BECD-47EF-A247-9AC4EB2E414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1" name="TextBox 1">
          <a:extLst>
            <a:ext uri="{FF2B5EF4-FFF2-40B4-BE49-F238E27FC236}">
              <a16:creationId xmlns:a16="http://schemas.microsoft.com/office/drawing/2014/main" id="{E257CD05-56C4-4B4E-A656-F869B1716808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2" name="TextBox 1">
          <a:extLst>
            <a:ext uri="{FF2B5EF4-FFF2-40B4-BE49-F238E27FC236}">
              <a16:creationId xmlns:a16="http://schemas.microsoft.com/office/drawing/2014/main" id="{0AEDBC9B-7DC0-43E3-9E27-2DD27364AF6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3" name="TextBox 1">
          <a:extLst>
            <a:ext uri="{FF2B5EF4-FFF2-40B4-BE49-F238E27FC236}">
              <a16:creationId xmlns:a16="http://schemas.microsoft.com/office/drawing/2014/main" id="{A222FD55-6F05-434C-8316-BAE39AA2BA6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4" name="TextBox 1">
          <a:extLst>
            <a:ext uri="{FF2B5EF4-FFF2-40B4-BE49-F238E27FC236}">
              <a16:creationId xmlns:a16="http://schemas.microsoft.com/office/drawing/2014/main" id="{65A67B3B-4168-4CDD-B13D-589266120B59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5" name="TextBox 1">
          <a:extLst>
            <a:ext uri="{FF2B5EF4-FFF2-40B4-BE49-F238E27FC236}">
              <a16:creationId xmlns:a16="http://schemas.microsoft.com/office/drawing/2014/main" id="{E4127815-C89A-4E57-9700-D7B2AD049B82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6" name="TextBox 1">
          <a:extLst>
            <a:ext uri="{FF2B5EF4-FFF2-40B4-BE49-F238E27FC236}">
              <a16:creationId xmlns:a16="http://schemas.microsoft.com/office/drawing/2014/main" id="{B7EECC3B-D6CA-4204-908A-2F4F83F918ED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59</xdr:row>
      <xdr:rowOff>0</xdr:rowOff>
    </xdr:from>
    <xdr:ext cx="184731" cy="274009"/>
    <xdr:sp macro="" textlink="">
      <xdr:nvSpPr>
        <xdr:cNvPr id="2047" name="TextBox 1">
          <a:extLst>
            <a:ext uri="{FF2B5EF4-FFF2-40B4-BE49-F238E27FC236}">
              <a16:creationId xmlns:a16="http://schemas.microsoft.com/office/drawing/2014/main" id="{A6DCA2C3-5CB6-4ED6-853E-E72CC3F0B62B}"/>
            </a:ext>
          </a:extLst>
        </xdr:cNvPr>
        <xdr:cNvSpPr txBox="1"/>
      </xdr:nvSpPr>
      <xdr:spPr>
        <a:xfrm>
          <a:off x="28263043" y="38766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48" name="TextBox 1">
          <a:extLst>
            <a:ext uri="{FF2B5EF4-FFF2-40B4-BE49-F238E27FC236}">
              <a16:creationId xmlns:a16="http://schemas.microsoft.com/office/drawing/2014/main" id="{BF368657-7AD3-4514-AB41-6040FA3B7BE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49" name="TextBox 1">
          <a:extLst>
            <a:ext uri="{FF2B5EF4-FFF2-40B4-BE49-F238E27FC236}">
              <a16:creationId xmlns:a16="http://schemas.microsoft.com/office/drawing/2014/main" id="{9E6336A0-B5FC-4809-890B-074724162E97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0" name="TextBox 1">
          <a:extLst>
            <a:ext uri="{FF2B5EF4-FFF2-40B4-BE49-F238E27FC236}">
              <a16:creationId xmlns:a16="http://schemas.microsoft.com/office/drawing/2014/main" id="{340FF59A-328A-45BC-9F57-D42A2A8150CF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1" name="TextBox 1">
          <a:extLst>
            <a:ext uri="{FF2B5EF4-FFF2-40B4-BE49-F238E27FC236}">
              <a16:creationId xmlns:a16="http://schemas.microsoft.com/office/drawing/2014/main" id="{5C2D606D-C9E2-4483-9B70-53C3F748002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2" name="TextBox 1">
          <a:extLst>
            <a:ext uri="{FF2B5EF4-FFF2-40B4-BE49-F238E27FC236}">
              <a16:creationId xmlns:a16="http://schemas.microsoft.com/office/drawing/2014/main" id="{E0B5D062-C964-416A-8863-BB52129221A2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3" name="TextBox 1">
          <a:extLst>
            <a:ext uri="{FF2B5EF4-FFF2-40B4-BE49-F238E27FC236}">
              <a16:creationId xmlns:a16="http://schemas.microsoft.com/office/drawing/2014/main" id="{A013DD76-ACF4-40DD-B59F-C75E2A551279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4" name="TextBox 1">
          <a:extLst>
            <a:ext uri="{FF2B5EF4-FFF2-40B4-BE49-F238E27FC236}">
              <a16:creationId xmlns:a16="http://schemas.microsoft.com/office/drawing/2014/main" id="{655C3E56-4937-4ECE-A708-70B35611F05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5" name="TextBox 1">
          <a:extLst>
            <a:ext uri="{FF2B5EF4-FFF2-40B4-BE49-F238E27FC236}">
              <a16:creationId xmlns:a16="http://schemas.microsoft.com/office/drawing/2014/main" id="{0DD0D3C9-17F7-4766-BC6A-86CA709A64D1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6" name="TextBox 1">
          <a:extLst>
            <a:ext uri="{FF2B5EF4-FFF2-40B4-BE49-F238E27FC236}">
              <a16:creationId xmlns:a16="http://schemas.microsoft.com/office/drawing/2014/main" id="{AD517888-E754-4445-B4FE-8B4650B15D3D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7" name="TextBox 1">
          <a:extLst>
            <a:ext uri="{FF2B5EF4-FFF2-40B4-BE49-F238E27FC236}">
              <a16:creationId xmlns:a16="http://schemas.microsoft.com/office/drawing/2014/main" id="{5E1AE1BF-8180-4C12-AEC6-5D42DD5B9B3C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25</xdr:col>
      <xdr:colOff>2368</xdr:colOff>
      <xdr:row>60</xdr:row>
      <xdr:rowOff>0</xdr:rowOff>
    </xdr:from>
    <xdr:ext cx="184731" cy="274009"/>
    <xdr:sp macro="" textlink="">
      <xdr:nvSpPr>
        <xdr:cNvPr id="2058" name="TextBox 1">
          <a:extLst>
            <a:ext uri="{FF2B5EF4-FFF2-40B4-BE49-F238E27FC236}">
              <a16:creationId xmlns:a16="http://schemas.microsoft.com/office/drawing/2014/main" id="{388D57E8-4F30-46CF-9F0F-2973E09A0E3E}"/>
            </a:ext>
          </a:extLst>
        </xdr:cNvPr>
        <xdr:cNvSpPr txBox="1"/>
      </xdr:nvSpPr>
      <xdr:spPr>
        <a:xfrm>
          <a:off x="28263043" y="402907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2060" name="Imagen 2059">
          <a:extLst>
            <a:ext uri="{FF2B5EF4-FFF2-40B4-BE49-F238E27FC236}">
              <a16:creationId xmlns:a16="http://schemas.microsoft.com/office/drawing/2014/main" id="{44C6EF79-BBF9-4FA0-A3D0-E3C7DF315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  <xdr:twoCellAnchor>
    <xdr:from>
      <xdr:col>1</xdr:col>
      <xdr:colOff>466725</xdr:colOff>
      <xdr:row>68</xdr:row>
      <xdr:rowOff>20319</xdr:rowOff>
    </xdr:from>
    <xdr:to>
      <xdr:col>1</xdr:col>
      <xdr:colOff>3705207</xdr:colOff>
      <xdr:row>70</xdr:row>
      <xdr:rowOff>53284</xdr:rowOff>
    </xdr:to>
    <xdr:sp macro="" textlink="" fLocksText="0">
      <xdr:nvSpPr>
        <xdr:cNvPr id="2061" name="7 Rectángulo">
          <a:extLst>
            <a:ext uri="{FF2B5EF4-FFF2-40B4-BE49-F238E27FC236}">
              <a16:creationId xmlns:a16="http://schemas.microsoft.com/office/drawing/2014/main" id="{05F5E837-4BC4-405C-913D-1EAF2569B0BF}"/>
            </a:ext>
          </a:extLst>
        </xdr:cNvPr>
        <xdr:cNvSpPr>
          <a:spLocks noChangeArrowheads="1"/>
        </xdr:cNvSpPr>
      </xdr:nvSpPr>
      <xdr:spPr bwMode="auto">
        <a:xfrm>
          <a:off x="1228725" y="11050269"/>
          <a:ext cx="3238482" cy="4139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Revisado por</a:t>
          </a:r>
        </a:p>
      </xdr:txBody>
    </xdr:sp>
    <xdr:clientData/>
  </xdr:twoCellAnchor>
  <xdr:twoCellAnchor>
    <xdr:from>
      <xdr:col>1</xdr:col>
      <xdr:colOff>466725</xdr:colOff>
      <xdr:row>70</xdr:row>
      <xdr:rowOff>32197</xdr:rowOff>
    </xdr:from>
    <xdr:to>
      <xdr:col>1</xdr:col>
      <xdr:colOff>3705207</xdr:colOff>
      <xdr:row>72</xdr:row>
      <xdr:rowOff>178613</xdr:rowOff>
    </xdr:to>
    <xdr:sp macro="" textlink="" fLocksText="0">
      <xdr:nvSpPr>
        <xdr:cNvPr id="2062" name="8 Rectángulo">
          <a:extLst>
            <a:ext uri="{FF2B5EF4-FFF2-40B4-BE49-F238E27FC236}">
              <a16:creationId xmlns:a16="http://schemas.microsoft.com/office/drawing/2014/main" id="{10021788-A9C7-4028-8F5C-81263CE1F055}"/>
            </a:ext>
          </a:extLst>
        </xdr:cNvPr>
        <xdr:cNvSpPr>
          <a:spLocks noChangeArrowheads="1"/>
        </xdr:cNvSpPr>
      </xdr:nvSpPr>
      <xdr:spPr bwMode="auto">
        <a:xfrm>
          <a:off x="1228725" y="11443147"/>
          <a:ext cx="323848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Jefe del Área encargada</a:t>
          </a:r>
          <a:r>
            <a:rPr lang="es-ES" sz="300" b="0" i="0" u="none" strike="noStrike" baseline="0">
              <a:solidFill>
                <a:srgbClr val="FFFFFF"/>
              </a:solidFill>
              <a:latin typeface="Calibri"/>
              <a:cs typeface="Calibri"/>
            </a:rPr>
            <a:t>Área</a:t>
          </a:r>
        </a:p>
      </xdr:txBody>
    </xdr:sp>
    <xdr:clientData/>
  </xdr:twoCellAnchor>
  <xdr:twoCellAnchor>
    <xdr:from>
      <xdr:col>1</xdr:col>
      <xdr:colOff>3991745</xdr:colOff>
      <xdr:row>68</xdr:row>
      <xdr:rowOff>20318</xdr:rowOff>
    </xdr:from>
    <xdr:to>
      <xdr:col>2</xdr:col>
      <xdr:colOff>2261492</xdr:colOff>
      <xdr:row>70</xdr:row>
      <xdr:rowOff>40583</xdr:rowOff>
    </xdr:to>
    <xdr:sp macro="" textlink="" fLocksText="0">
      <xdr:nvSpPr>
        <xdr:cNvPr id="2063" name="9 Rectángulo">
          <a:extLst>
            <a:ext uri="{FF2B5EF4-FFF2-40B4-BE49-F238E27FC236}">
              <a16:creationId xmlns:a16="http://schemas.microsoft.com/office/drawing/2014/main" id="{FF9F34C5-C4CD-48A8-A554-2D8D5C39240C}"/>
            </a:ext>
          </a:extLst>
        </xdr:cNvPr>
        <xdr:cNvSpPr>
          <a:spLocks noChangeArrowheads="1"/>
        </xdr:cNvSpPr>
      </xdr:nvSpPr>
      <xdr:spPr bwMode="auto">
        <a:xfrm>
          <a:off x="4753745" y="11050268"/>
          <a:ext cx="3003672" cy="4012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</a:t>
          </a:r>
        </a:p>
      </xdr:txBody>
    </xdr:sp>
    <xdr:clientData/>
  </xdr:twoCellAnchor>
  <xdr:twoCellAnchor>
    <xdr:from>
      <xdr:col>1</xdr:col>
      <xdr:colOff>3991745</xdr:colOff>
      <xdr:row>70</xdr:row>
      <xdr:rowOff>32197</xdr:rowOff>
    </xdr:from>
    <xdr:to>
      <xdr:col>2</xdr:col>
      <xdr:colOff>2261492</xdr:colOff>
      <xdr:row>72</xdr:row>
      <xdr:rowOff>178613</xdr:rowOff>
    </xdr:to>
    <xdr:sp macro="" textlink="" fLocksText="0">
      <xdr:nvSpPr>
        <xdr:cNvPr id="2064" name="10 Rectángulo">
          <a:extLst>
            <a:ext uri="{FF2B5EF4-FFF2-40B4-BE49-F238E27FC236}">
              <a16:creationId xmlns:a16="http://schemas.microsoft.com/office/drawing/2014/main" id="{81F3A3E7-A153-471A-823C-84A2E1534CF3}"/>
            </a:ext>
          </a:extLst>
        </xdr:cNvPr>
        <xdr:cNvSpPr>
          <a:spLocks noChangeArrowheads="1"/>
        </xdr:cNvSpPr>
      </xdr:nvSpPr>
      <xdr:spPr bwMode="auto">
        <a:xfrm>
          <a:off x="4753745" y="11443147"/>
          <a:ext cx="300367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Rrsponsable de elaboracion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466725</xdr:colOff>
      <xdr:row>72</xdr:row>
      <xdr:rowOff>171897</xdr:rowOff>
    </xdr:from>
    <xdr:to>
      <xdr:col>1</xdr:col>
      <xdr:colOff>3705207</xdr:colOff>
      <xdr:row>75</xdr:row>
      <xdr:rowOff>57963</xdr:rowOff>
    </xdr:to>
    <xdr:sp macro="" textlink="" fLocksText="0">
      <xdr:nvSpPr>
        <xdr:cNvPr id="2065" name="8 Rectángulo">
          <a:extLst>
            <a:ext uri="{FF2B5EF4-FFF2-40B4-BE49-F238E27FC236}">
              <a16:creationId xmlns:a16="http://schemas.microsoft.com/office/drawing/2014/main" id="{676E98C1-B165-438D-A461-6BE9D788A8E5}"/>
            </a:ext>
          </a:extLst>
        </xdr:cNvPr>
        <xdr:cNvSpPr>
          <a:spLocks noChangeArrowheads="1"/>
        </xdr:cNvSpPr>
      </xdr:nvSpPr>
      <xdr:spPr bwMode="auto">
        <a:xfrm>
          <a:off x="1228725" y="11963847"/>
          <a:ext cx="323848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</xdr:txBody>
    </xdr:sp>
    <xdr:clientData/>
  </xdr:twoCellAnchor>
  <xdr:twoCellAnchor>
    <xdr:from>
      <xdr:col>1</xdr:col>
      <xdr:colOff>3991745</xdr:colOff>
      <xdr:row>72</xdr:row>
      <xdr:rowOff>171897</xdr:rowOff>
    </xdr:from>
    <xdr:to>
      <xdr:col>2</xdr:col>
      <xdr:colOff>2261492</xdr:colOff>
      <xdr:row>75</xdr:row>
      <xdr:rowOff>57963</xdr:rowOff>
    </xdr:to>
    <xdr:sp macro="" textlink="" fLocksText="0">
      <xdr:nvSpPr>
        <xdr:cNvPr id="2066" name="10 Rectángulo">
          <a:extLst>
            <a:ext uri="{FF2B5EF4-FFF2-40B4-BE49-F238E27FC236}">
              <a16:creationId xmlns:a16="http://schemas.microsoft.com/office/drawing/2014/main" id="{FA447828-B6A0-4488-B8DC-3C4BB3B5E50A}"/>
            </a:ext>
          </a:extLst>
        </xdr:cNvPr>
        <xdr:cNvSpPr>
          <a:spLocks noChangeArrowheads="1"/>
        </xdr:cNvSpPr>
      </xdr:nvSpPr>
      <xdr:spPr bwMode="auto">
        <a:xfrm>
          <a:off x="4753745" y="11963847"/>
          <a:ext cx="300367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  <a:p>
          <a:pPr marL="0" indent="0" algn="l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2760537</xdr:colOff>
      <xdr:row>68</xdr:row>
      <xdr:rowOff>9525</xdr:rowOff>
    </xdr:from>
    <xdr:to>
      <xdr:col>7</xdr:col>
      <xdr:colOff>307369</xdr:colOff>
      <xdr:row>70</xdr:row>
      <xdr:rowOff>43008</xdr:rowOff>
    </xdr:to>
    <xdr:sp macro="" textlink="" fLocksText="0">
      <xdr:nvSpPr>
        <xdr:cNvPr id="2067" name="9 Rectángulo">
          <a:extLst>
            <a:ext uri="{FF2B5EF4-FFF2-40B4-BE49-F238E27FC236}">
              <a16:creationId xmlns:a16="http://schemas.microsoft.com/office/drawing/2014/main" id="{A4299DF5-C702-4D9E-9576-2225CF87B95F}"/>
            </a:ext>
          </a:extLst>
        </xdr:cNvPr>
        <xdr:cNvSpPr>
          <a:spLocks noChangeArrowheads="1"/>
        </xdr:cNvSpPr>
      </xdr:nvSpPr>
      <xdr:spPr bwMode="auto">
        <a:xfrm>
          <a:off x="8256462" y="11039475"/>
          <a:ext cx="28808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Revisado por</a:t>
          </a:r>
        </a:p>
      </xdr:txBody>
    </xdr:sp>
    <xdr:clientData/>
  </xdr:twoCellAnchor>
  <xdr:twoCellAnchor>
    <xdr:from>
      <xdr:col>2</xdr:col>
      <xdr:colOff>2760537</xdr:colOff>
      <xdr:row>70</xdr:row>
      <xdr:rowOff>38701</xdr:rowOff>
    </xdr:from>
    <xdr:to>
      <xdr:col>7</xdr:col>
      <xdr:colOff>307369</xdr:colOff>
      <xdr:row>72</xdr:row>
      <xdr:rowOff>134619</xdr:rowOff>
    </xdr:to>
    <xdr:sp macro="" textlink="" fLocksText="0">
      <xdr:nvSpPr>
        <xdr:cNvPr id="2068" name="9 Rectángulo">
          <a:extLst>
            <a:ext uri="{FF2B5EF4-FFF2-40B4-BE49-F238E27FC236}">
              <a16:creationId xmlns:a16="http://schemas.microsoft.com/office/drawing/2014/main" id="{F857B217-D0A1-44AD-AE97-BF87D3D77359}"/>
            </a:ext>
          </a:extLst>
        </xdr:cNvPr>
        <xdr:cNvSpPr>
          <a:spLocks noChangeArrowheads="1"/>
        </xdr:cNvSpPr>
      </xdr:nvSpPr>
      <xdr:spPr bwMode="auto">
        <a:xfrm>
          <a:off x="8256462" y="11449651"/>
          <a:ext cx="2880832" cy="47691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/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lang="es-ES" sz="1100" b="0" i="0" u="none" strike="noStrike" baseline="0">
              <a:solidFill>
                <a:sysClr val="windowText" lastClr="00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 Subdirector Financiero Luis Herrera</a:t>
          </a:r>
          <a:endParaRPr lang="es-CO" sz="1050">
            <a:effectLst/>
            <a:latin typeface="Trebuchet MS" panose="020B0603020202020204" pitchFamily="34" charset="0"/>
          </a:endParaRPr>
        </a:p>
      </xdr:txBody>
    </xdr:sp>
    <xdr:clientData/>
  </xdr:twoCellAnchor>
  <xdr:twoCellAnchor>
    <xdr:from>
      <xdr:col>2</xdr:col>
      <xdr:colOff>2760537</xdr:colOff>
      <xdr:row>72</xdr:row>
      <xdr:rowOff>123577</xdr:rowOff>
    </xdr:from>
    <xdr:to>
      <xdr:col>7</xdr:col>
      <xdr:colOff>307369</xdr:colOff>
      <xdr:row>75</xdr:row>
      <xdr:rowOff>23958</xdr:rowOff>
    </xdr:to>
    <xdr:sp macro="" textlink="" fLocksText="0">
      <xdr:nvSpPr>
        <xdr:cNvPr id="2069" name="10 Rectángulo">
          <a:extLst>
            <a:ext uri="{FF2B5EF4-FFF2-40B4-BE49-F238E27FC236}">
              <a16:creationId xmlns:a16="http://schemas.microsoft.com/office/drawing/2014/main" id="{9FD7521C-BE01-43BF-B7ED-9AABE02287A8}"/>
            </a:ext>
          </a:extLst>
        </xdr:cNvPr>
        <xdr:cNvSpPr>
          <a:spLocks noChangeArrowheads="1"/>
        </xdr:cNvSpPr>
      </xdr:nvSpPr>
      <xdr:spPr bwMode="auto">
        <a:xfrm>
          <a:off x="8256462" y="11915527"/>
          <a:ext cx="2880832" cy="471881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b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 Fecha Noviembre 13 de 2020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7</xdr:col>
      <xdr:colOff>771525</xdr:colOff>
      <xdr:row>68</xdr:row>
      <xdr:rowOff>0</xdr:rowOff>
    </xdr:from>
    <xdr:to>
      <xdr:col>12</xdr:col>
      <xdr:colOff>118582</xdr:colOff>
      <xdr:row>70</xdr:row>
      <xdr:rowOff>33483</xdr:rowOff>
    </xdr:to>
    <xdr:sp macro="" textlink="" fLocksText="0">
      <xdr:nvSpPr>
        <xdr:cNvPr id="2072" name="9 Rectángulo">
          <a:extLst>
            <a:ext uri="{FF2B5EF4-FFF2-40B4-BE49-F238E27FC236}">
              <a16:creationId xmlns:a16="http://schemas.microsoft.com/office/drawing/2014/main" id="{8F972341-3CA5-486D-865E-80EE1E96F30E}"/>
            </a:ext>
          </a:extLst>
        </xdr:cNvPr>
        <xdr:cNvSpPr>
          <a:spLocks noChangeArrowheads="1"/>
        </xdr:cNvSpPr>
      </xdr:nvSpPr>
      <xdr:spPr bwMode="auto">
        <a:xfrm>
          <a:off x="11601450" y="11725275"/>
          <a:ext cx="28808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</a:t>
          </a:r>
        </a:p>
      </xdr:txBody>
    </xdr:sp>
    <xdr:clientData/>
  </xdr:twoCellAnchor>
  <xdr:twoCellAnchor>
    <xdr:from>
      <xdr:col>7</xdr:col>
      <xdr:colOff>790575</xdr:colOff>
      <xdr:row>70</xdr:row>
      <xdr:rowOff>57150</xdr:rowOff>
    </xdr:from>
    <xdr:to>
      <xdr:col>12</xdr:col>
      <xdr:colOff>137632</xdr:colOff>
      <xdr:row>72</xdr:row>
      <xdr:rowOff>90633</xdr:rowOff>
    </xdr:to>
    <xdr:sp macro="" textlink="" fLocksText="0">
      <xdr:nvSpPr>
        <xdr:cNvPr id="2080" name="9 Rectángulo">
          <a:extLst>
            <a:ext uri="{FF2B5EF4-FFF2-40B4-BE49-F238E27FC236}">
              <a16:creationId xmlns:a16="http://schemas.microsoft.com/office/drawing/2014/main" id="{DAA552A5-5EDD-4E86-99DB-8571C8678374}"/>
            </a:ext>
          </a:extLst>
        </xdr:cNvPr>
        <xdr:cNvSpPr>
          <a:spLocks noChangeArrowheads="1"/>
        </xdr:cNvSpPr>
      </xdr:nvSpPr>
      <xdr:spPr bwMode="auto">
        <a:xfrm>
          <a:off x="11620500" y="12163425"/>
          <a:ext cx="28808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Profesional Subdireccion Fianciera Luis Leal</a:t>
          </a:r>
        </a:p>
      </xdr:txBody>
    </xdr:sp>
    <xdr:clientData/>
  </xdr:twoCellAnchor>
  <xdr:twoCellAnchor>
    <xdr:from>
      <xdr:col>7</xdr:col>
      <xdr:colOff>781050</xdr:colOff>
      <xdr:row>72</xdr:row>
      <xdr:rowOff>142875</xdr:rowOff>
    </xdr:from>
    <xdr:to>
      <xdr:col>12</xdr:col>
      <xdr:colOff>280507</xdr:colOff>
      <xdr:row>74</xdr:row>
      <xdr:rowOff>176358</xdr:rowOff>
    </xdr:to>
    <xdr:sp macro="" textlink="" fLocksText="0">
      <xdr:nvSpPr>
        <xdr:cNvPr id="2091" name="9 Rectángulo">
          <a:extLst>
            <a:ext uri="{FF2B5EF4-FFF2-40B4-BE49-F238E27FC236}">
              <a16:creationId xmlns:a16="http://schemas.microsoft.com/office/drawing/2014/main" id="{0775760E-FA7F-40CE-8588-D3E7460C861D}"/>
            </a:ext>
          </a:extLst>
        </xdr:cNvPr>
        <xdr:cNvSpPr>
          <a:spLocks noChangeArrowheads="1"/>
        </xdr:cNvSpPr>
      </xdr:nvSpPr>
      <xdr:spPr bwMode="auto">
        <a:xfrm>
          <a:off x="11610975" y="12630150"/>
          <a:ext cx="30332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Fecha  Noviembre 13 de 2020</a:t>
          </a:r>
        </a:p>
      </xdr:txBody>
    </xdr:sp>
    <xdr:clientData/>
  </xdr:twoCellAnchor>
  <xdr:twoCellAnchor editAs="oneCell">
    <xdr:from>
      <xdr:col>3</xdr:col>
      <xdr:colOff>733424</xdr:colOff>
      <xdr:row>67</xdr:row>
      <xdr:rowOff>47625</xdr:rowOff>
    </xdr:from>
    <xdr:to>
      <xdr:col>7</xdr:col>
      <xdr:colOff>161467</xdr:colOff>
      <xdr:row>69</xdr:row>
      <xdr:rowOff>168199</xdr:rowOff>
    </xdr:to>
    <xdr:pic>
      <xdr:nvPicPr>
        <xdr:cNvPr id="2059" name="Imagen 2058">
          <a:extLst>
            <a:ext uri="{FF2B5EF4-FFF2-40B4-BE49-F238E27FC236}">
              <a16:creationId xmlns:a16="http://schemas.microsoft.com/office/drawing/2014/main" id="{7CAA5CD5-6C50-4F1C-AE89-284207D1E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72599" y="11582400"/>
          <a:ext cx="1618793" cy="501574"/>
        </a:xfrm>
        <a:prstGeom prst="rect">
          <a:avLst/>
        </a:prstGeom>
      </xdr:spPr>
    </xdr:pic>
    <xdr:clientData/>
  </xdr:twoCellAnchor>
  <xdr:twoCellAnchor editAs="oneCell">
    <xdr:from>
      <xdr:col>8</xdr:col>
      <xdr:colOff>596144</xdr:colOff>
      <xdr:row>66</xdr:row>
      <xdr:rowOff>180975</xdr:rowOff>
    </xdr:from>
    <xdr:to>
      <xdr:col>12</xdr:col>
      <xdr:colOff>18149</xdr:colOff>
      <xdr:row>70</xdr:row>
      <xdr:rowOff>95250</xdr:rowOff>
    </xdr:to>
    <xdr:pic>
      <xdr:nvPicPr>
        <xdr:cNvPr id="2094" name="Imagen 2093">
          <a:extLst>
            <a:ext uri="{FF2B5EF4-FFF2-40B4-BE49-F238E27FC236}">
              <a16:creationId xmlns:a16="http://schemas.microsoft.com/office/drawing/2014/main" id="{8107E436-6C9F-431A-8AE7-F8729CE75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45244" y="11525250"/>
          <a:ext cx="1936605" cy="6762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1866900</xdr:colOff>
      <xdr:row>14</xdr:row>
      <xdr:rowOff>0</xdr:rowOff>
    </xdr:from>
    <xdr:to>
      <xdr:col>1</xdr:col>
      <xdr:colOff>1873063</xdr:colOff>
      <xdr:row>14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A09C0AE6-FD07-4F0E-B950-1DC7582D6F9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429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14</xdr:row>
      <xdr:rowOff>0</xdr:rowOff>
    </xdr:from>
    <xdr:to>
      <xdr:col>1</xdr:col>
      <xdr:colOff>1873063</xdr:colOff>
      <xdr:row>14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BFDD8F2B-C4C3-41DC-A099-499DF770DDB2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42900"/>
          <a:ext cx="6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4" name="Imagen 3">
          <a:extLst>
            <a:ext uri="{FF2B5EF4-FFF2-40B4-BE49-F238E27FC236}">
              <a16:creationId xmlns:a16="http://schemas.microsoft.com/office/drawing/2014/main" id="{6CB63673-3B37-4CD5-B57C-EF011ECA9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1866900</xdr:colOff>
      <xdr:row>15</xdr:row>
      <xdr:rowOff>0</xdr:rowOff>
    </xdr:from>
    <xdr:to>
      <xdr:col>1</xdr:col>
      <xdr:colOff>1867176</xdr:colOff>
      <xdr:row>15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FCF3A476-01D3-4405-9A4D-B4732E682CB5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4867275"/>
          <a:ext cx="27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15</xdr:row>
      <xdr:rowOff>0</xdr:rowOff>
    </xdr:from>
    <xdr:to>
      <xdr:col>1</xdr:col>
      <xdr:colOff>1867176</xdr:colOff>
      <xdr:row>15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73FE0091-7ECD-4EEF-B275-DFE796F9CED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4867275"/>
          <a:ext cx="27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6</xdr:col>
      <xdr:colOff>3031318</xdr:colOff>
      <xdr:row>15</xdr:row>
      <xdr:rowOff>0</xdr:rowOff>
    </xdr:from>
    <xdr:ext cx="184731" cy="264560"/>
    <xdr:sp macro="" textlink="">
      <xdr:nvSpPr>
        <xdr:cNvPr id="4" name="TextBox 1">
          <a:extLst>
            <a:ext uri="{FF2B5EF4-FFF2-40B4-BE49-F238E27FC236}">
              <a16:creationId xmlns:a16="http://schemas.microsoft.com/office/drawing/2014/main" id="{310528AF-38B5-44D8-9FE9-0FF3899A5E84}"/>
            </a:ext>
          </a:extLst>
        </xdr:cNvPr>
        <xdr:cNvSpPr txBox="1"/>
      </xdr:nvSpPr>
      <xdr:spPr>
        <a:xfrm>
          <a:off x="8670118" y="486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id="{9C167127-4326-419F-B8A2-E467CBDFE76E}"/>
            </a:ext>
          </a:extLst>
        </xdr:cNvPr>
        <xdr:cNvSpPr txBox="1"/>
      </xdr:nvSpPr>
      <xdr:spPr>
        <a:xfrm>
          <a:off x="8670118" y="870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15</xdr:row>
      <xdr:rowOff>0</xdr:rowOff>
    </xdr:from>
    <xdr:ext cx="184731" cy="264560"/>
    <xdr:sp macro="" textlink="">
      <xdr:nvSpPr>
        <xdr:cNvPr id="6" name="TextBox 1">
          <a:extLst>
            <a:ext uri="{FF2B5EF4-FFF2-40B4-BE49-F238E27FC236}">
              <a16:creationId xmlns:a16="http://schemas.microsoft.com/office/drawing/2014/main" id="{FE4F98A0-DD33-4A1E-A6B0-EA076CF19AC9}"/>
            </a:ext>
          </a:extLst>
        </xdr:cNvPr>
        <xdr:cNvSpPr txBox="1"/>
      </xdr:nvSpPr>
      <xdr:spPr>
        <a:xfrm>
          <a:off x="8670118" y="486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3031318</xdr:colOff>
      <xdr:row>19</xdr:row>
      <xdr:rowOff>0</xdr:rowOff>
    </xdr:from>
    <xdr:ext cx="184731" cy="264560"/>
    <xdr:sp macro="" textlink="">
      <xdr:nvSpPr>
        <xdr:cNvPr id="7" name="TextBox 1">
          <a:extLst>
            <a:ext uri="{FF2B5EF4-FFF2-40B4-BE49-F238E27FC236}">
              <a16:creationId xmlns:a16="http://schemas.microsoft.com/office/drawing/2014/main" id="{F05ED827-9243-40BA-8FD9-B15750CF5AE5}"/>
            </a:ext>
          </a:extLst>
        </xdr:cNvPr>
        <xdr:cNvSpPr txBox="1"/>
      </xdr:nvSpPr>
      <xdr:spPr>
        <a:xfrm>
          <a:off x="8670118" y="870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9" name="Imagen 8">
          <a:extLst>
            <a:ext uri="{FF2B5EF4-FFF2-40B4-BE49-F238E27FC236}">
              <a16:creationId xmlns:a16="http://schemas.microsoft.com/office/drawing/2014/main" id="{F4275F60-A6B8-4510-93DE-50AAC10DF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  <xdr:twoCellAnchor>
    <xdr:from>
      <xdr:col>1</xdr:col>
      <xdr:colOff>0</xdr:colOff>
      <xdr:row>32</xdr:row>
      <xdr:rowOff>10794</xdr:rowOff>
    </xdr:from>
    <xdr:to>
      <xdr:col>2</xdr:col>
      <xdr:colOff>742932</xdr:colOff>
      <xdr:row>34</xdr:row>
      <xdr:rowOff>43759</xdr:rowOff>
    </xdr:to>
    <xdr:sp macro="" textlink="" fLocksText="0">
      <xdr:nvSpPr>
        <xdr:cNvPr id="10" name="7 Rectángulo">
          <a:extLst>
            <a:ext uri="{FF2B5EF4-FFF2-40B4-BE49-F238E27FC236}">
              <a16:creationId xmlns:a16="http://schemas.microsoft.com/office/drawing/2014/main" id="{021E821B-8D29-41B2-922C-2E218A80E411}"/>
            </a:ext>
          </a:extLst>
        </xdr:cNvPr>
        <xdr:cNvSpPr>
          <a:spLocks noChangeArrowheads="1"/>
        </xdr:cNvSpPr>
      </xdr:nvSpPr>
      <xdr:spPr bwMode="auto">
        <a:xfrm>
          <a:off x="762000" y="7735569"/>
          <a:ext cx="3238482" cy="4139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Revisado por</a:t>
          </a:r>
        </a:p>
      </xdr:txBody>
    </xdr:sp>
    <xdr:clientData/>
  </xdr:twoCellAnchor>
  <xdr:twoCellAnchor>
    <xdr:from>
      <xdr:col>1</xdr:col>
      <xdr:colOff>0</xdr:colOff>
      <xdr:row>34</xdr:row>
      <xdr:rowOff>22672</xdr:rowOff>
    </xdr:from>
    <xdr:to>
      <xdr:col>2</xdr:col>
      <xdr:colOff>742932</xdr:colOff>
      <xdr:row>36</xdr:row>
      <xdr:rowOff>169088</xdr:rowOff>
    </xdr:to>
    <xdr:sp macro="" textlink="" fLocksText="0">
      <xdr:nvSpPr>
        <xdr:cNvPr id="11" name="8 Rectángulo">
          <a:extLst>
            <a:ext uri="{FF2B5EF4-FFF2-40B4-BE49-F238E27FC236}">
              <a16:creationId xmlns:a16="http://schemas.microsoft.com/office/drawing/2014/main" id="{77FE5636-3156-4CDA-BB90-9146FA459583}"/>
            </a:ext>
          </a:extLst>
        </xdr:cNvPr>
        <xdr:cNvSpPr>
          <a:spLocks noChangeArrowheads="1"/>
        </xdr:cNvSpPr>
      </xdr:nvSpPr>
      <xdr:spPr bwMode="auto">
        <a:xfrm>
          <a:off x="762000" y="8128447"/>
          <a:ext cx="323848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Jefe del Área encargada</a:t>
          </a:r>
          <a:r>
            <a:rPr lang="es-ES" sz="300" b="0" i="0" u="none" strike="noStrike" baseline="0">
              <a:solidFill>
                <a:srgbClr val="FFFFFF"/>
              </a:solidFill>
              <a:latin typeface="Calibri"/>
              <a:cs typeface="Calibri"/>
            </a:rPr>
            <a:t>Área</a:t>
          </a:r>
        </a:p>
      </xdr:txBody>
    </xdr:sp>
    <xdr:clientData/>
  </xdr:twoCellAnchor>
  <xdr:twoCellAnchor>
    <xdr:from>
      <xdr:col>3</xdr:col>
      <xdr:colOff>267470</xdr:colOff>
      <xdr:row>32</xdr:row>
      <xdr:rowOff>10793</xdr:rowOff>
    </xdr:from>
    <xdr:to>
      <xdr:col>5</xdr:col>
      <xdr:colOff>4067</xdr:colOff>
      <xdr:row>34</xdr:row>
      <xdr:rowOff>31058</xdr:rowOff>
    </xdr:to>
    <xdr:sp macro="" textlink="" fLocksText="0">
      <xdr:nvSpPr>
        <xdr:cNvPr id="12" name="9 Rectángulo">
          <a:extLst>
            <a:ext uri="{FF2B5EF4-FFF2-40B4-BE49-F238E27FC236}">
              <a16:creationId xmlns:a16="http://schemas.microsoft.com/office/drawing/2014/main" id="{2736D672-487A-4DDD-9612-5D1D9F9AA5C3}"/>
            </a:ext>
          </a:extLst>
        </xdr:cNvPr>
        <xdr:cNvSpPr>
          <a:spLocks noChangeArrowheads="1"/>
        </xdr:cNvSpPr>
      </xdr:nvSpPr>
      <xdr:spPr bwMode="auto">
        <a:xfrm>
          <a:off x="4287020" y="7735568"/>
          <a:ext cx="3003672" cy="401265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</a:t>
          </a:r>
        </a:p>
      </xdr:txBody>
    </xdr:sp>
    <xdr:clientData/>
  </xdr:twoCellAnchor>
  <xdr:twoCellAnchor>
    <xdr:from>
      <xdr:col>3</xdr:col>
      <xdr:colOff>267470</xdr:colOff>
      <xdr:row>34</xdr:row>
      <xdr:rowOff>22672</xdr:rowOff>
    </xdr:from>
    <xdr:to>
      <xdr:col>5</xdr:col>
      <xdr:colOff>4067</xdr:colOff>
      <xdr:row>36</xdr:row>
      <xdr:rowOff>169088</xdr:rowOff>
    </xdr:to>
    <xdr:sp macro="" textlink="" fLocksText="0">
      <xdr:nvSpPr>
        <xdr:cNvPr id="13" name="10 Rectángulo">
          <a:extLst>
            <a:ext uri="{FF2B5EF4-FFF2-40B4-BE49-F238E27FC236}">
              <a16:creationId xmlns:a16="http://schemas.microsoft.com/office/drawing/2014/main" id="{69BB6A7F-173B-4439-9FB8-26BEDD3FEEA1}"/>
            </a:ext>
          </a:extLst>
        </xdr:cNvPr>
        <xdr:cNvSpPr>
          <a:spLocks noChangeArrowheads="1"/>
        </xdr:cNvSpPr>
      </xdr:nvSpPr>
      <xdr:spPr bwMode="auto">
        <a:xfrm>
          <a:off x="4287020" y="8128447"/>
          <a:ext cx="3003672" cy="52741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Responsable de elaboracion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0</xdr:colOff>
      <xdr:row>36</xdr:row>
      <xdr:rowOff>162372</xdr:rowOff>
    </xdr:from>
    <xdr:to>
      <xdr:col>2</xdr:col>
      <xdr:colOff>742932</xdr:colOff>
      <xdr:row>39</xdr:row>
      <xdr:rowOff>48438</xdr:rowOff>
    </xdr:to>
    <xdr:sp macro="" textlink="" fLocksText="0">
      <xdr:nvSpPr>
        <xdr:cNvPr id="14" name="8 Rectángulo">
          <a:extLst>
            <a:ext uri="{FF2B5EF4-FFF2-40B4-BE49-F238E27FC236}">
              <a16:creationId xmlns:a16="http://schemas.microsoft.com/office/drawing/2014/main" id="{2E661A83-4FB1-44C4-B21E-370A530DFCA0}"/>
            </a:ext>
          </a:extLst>
        </xdr:cNvPr>
        <xdr:cNvSpPr>
          <a:spLocks noChangeArrowheads="1"/>
        </xdr:cNvSpPr>
      </xdr:nvSpPr>
      <xdr:spPr bwMode="auto">
        <a:xfrm>
          <a:off x="762000" y="8649147"/>
          <a:ext cx="323848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</xdr:txBody>
    </xdr:sp>
    <xdr:clientData/>
  </xdr:twoCellAnchor>
  <xdr:twoCellAnchor>
    <xdr:from>
      <xdr:col>3</xdr:col>
      <xdr:colOff>267470</xdr:colOff>
      <xdr:row>36</xdr:row>
      <xdr:rowOff>162372</xdr:rowOff>
    </xdr:from>
    <xdr:to>
      <xdr:col>5</xdr:col>
      <xdr:colOff>4067</xdr:colOff>
      <xdr:row>39</xdr:row>
      <xdr:rowOff>48438</xdr:rowOff>
    </xdr:to>
    <xdr:sp macro="" textlink="" fLocksText="0">
      <xdr:nvSpPr>
        <xdr:cNvPr id="15" name="10 Rectángulo">
          <a:extLst>
            <a:ext uri="{FF2B5EF4-FFF2-40B4-BE49-F238E27FC236}">
              <a16:creationId xmlns:a16="http://schemas.microsoft.com/office/drawing/2014/main" id="{6B958BBB-FE92-434E-89B4-31A5AD545BD2}"/>
            </a:ext>
          </a:extLst>
        </xdr:cNvPr>
        <xdr:cNvSpPr>
          <a:spLocks noChangeArrowheads="1"/>
        </xdr:cNvSpPr>
      </xdr:nvSpPr>
      <xdr:spPr bwMode="auto">
        <a:xfrm>
          <a:off x="4287020" y="8649147"/>
          <a:ext cx="3003672" cy="457566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marL="0" indent="0"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  <a:ea typeface="+mn-ea"/>
              <a:cs typeface="+mn-cs"/>
            </a:rPr>
            <a:t>Fecha</a:t>
          </a:r>
        </a:p>
        <a:p>
          <a:pPr marL="0" indent="0" algn="l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503112</xdr:colOff>
      <xdr:row>32</xdr:row>
      <xdr:rowOff>0</xdr:rowOff>
    </xdr:from>
    <xdr:to>
      <xdr:col>8</xdr:col>
      <xdr:colOff>888394</xdr:colOff>
      <xdr:row>34</xdr:row>
      <xdr:rowOff>33483</xdr:rowOff>
    </xdr:to>
    <xdr:sp macro="" textlink="" fLocksText="0">
      <xdr:nvSpPr>
        <xdr:cNvPr id="16" name="9 Rectángulo">
          <a:extLst>
            <a:ext uri="{FF2B5EF4-FFF2-40B4-BE49-F238E27FC236}">
              <a16:creationId xmlns:a16="http://schemas.microsoft.com/office/drawing/2014/main" id="{DDC98F13-1F2C-4B53-A1B4-73E92F1C0CB1}"/>
            </a:ext>
          </a:extLst>
        </xdr:cNvPr>
        <xdr:cNvSpPr>
          <a:spLocks noChangeArrowheads="1"/>
        </xdr:cNvSpPr>
      </xdr:nvSpPr>
      <xdr:spPr bwMode="auto">
        <a:xfrm>
          <a:off x="7789737" y="7724775"/>
          <a:ext cx="2880832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Revisado por</a:t>
          </a:r>
        </a:p>
      </xdr:txBody>
    </xdr:sp>
    <xdr:clientData/>
  </xdr:twoCellAnchor>
  <xdr:twoCellAnchor>
    <xdr:from>
      <xdr:col>6</xdr:col>
      <xdr:colOff>503112</xdr:colOff>
      <xdr:row>34</xdr:row>
      <xdr:rowOff>29176</xdr:rowOff>
    </xdr:from>
    <xdr:to>
      <xdr:col>8</xdr:col>
      <xdr:colOff>888394</xdr:colOff>
      <xdr:row>36</xdr:row>
      <xdr:rowOff>125094</xdr:rowOff>
    </xdr:to>
    <xdr:sp macro="" textlink="" fLocksText="0">
      <xdr:nvSpPr>
        <xdr:cNvPr id="17" name="9 Rectángulo">
          <a:extLst>
            <a:ext uri="{FF2B5EF4-FFF2-40B4-BE49-F238E27FC236}">
              <a16:creationId xmlns:a16="http://schemas.microsoft.com/office/drawing/2014/main" id="{BDCF0673-B41C-4FDA-B27C-A764A97ACB26}"/>
            </a:ext>
          </a:extLst>
        </xdr:cNvPr>
        <xdr:cNvSpPr>
          <a:spLocks noChangeArrowheads="1"/>
        </xdr:cNvSpPr>
      </xdr:nvSpPr>
      <xdr:spPr bwMode="auto">
        <a:xfrm>
          <a:off x="7789737" y="8134951"/>
          <a:ext cx="2880832" cy="476918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/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lang="es-ES" sz="1100" b="0" i="0" u="none" strike="noStrike" baseline="0">
              <a:solidFill>
                <a:sysClr val="windowText" lastClr="000000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Subdirector Financiero Luis Herrara</a:t>
          </a:r>
          <a:endParaRPr lang="es-CO" sz="1050">
            <a:effectLst/>
            <a:latin typeface="Trebuchet MS" panose="020B0603020202020204" pitchFamily="34" charset="0"/>
          </a:endParaRPr>
        </a:p>
      </xdr:txBody>
    </xdr:sp>
    <xdr:clientData/>
  </xdr:twoCellAnchor>
  <xdr:twoCellAnchor>
    <xdr:from>
      <xdr:col>6</xdr:col>
      <xdr:colOff>503112</xdr:colOff>
      <xdr:row>36</xdr:row>
      <xdr:rowOff>114052</xdr:rowOff>
    </xdr:from>
    <xdr:to>
      <xdr:col>8</xdr:col>
      <xdr:colOff>888394</xdr:colOff>
      <xdr:row>39</xdr:row>
      <xdr:rowOff>14433</xdr:rowOff>
    </xdr:to>
    <xdr:sp macro="" textlink="" fLocksText="0">
      <xdr:nvSpPr>
        <xdr:cNvPr id="18" name="10 Rectángulo">
          <a:extLst>
            <a:ext uri="{FF2B5EF4-FFF2-40B4-BE49-F238E27FC236}">
              <a16:creationId xmlns:a16="http://schemas.microsoft.com/office/drawing/2014/main" id="{A6377F8B-2B2B-4A5B-8783-5E7AE432E72A}"/>
            </a:ext>
          </a:extLst>
        </xdr:cNvPr>
        <xdr:cNvSpPr>
          <a:spLocks noChangeArrowheads="1"/>
        </xdr:cNvSpPr>
      </xdr:nvSpPr>
      <xdr:spPr bwMode="auto">
        <a:xfrm>
          <a:off x="7789737" y="8600827"/>
          <a:ext cx="2880832" cy="471881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b"/>
        <a:lstStyle/>
        <a:p>
          <a:pPr algn="l" rtl="0">
            <a:defRPr sz="1000"/>
          </a:pPr>
          <a:r>
            <a:rPr lang="es-ES" sz="1100" b="0" i="0" u="none" strike="noStrike" baseline="0">
              <a:solidFill>
                <a:srgbClr val="000000"/>
              </a:solidFill>
              <a:latin typeface="Trebuchet MS"/>
            </a:rPr>
            <a:t>Fecha Noviembre 13 de 2020</a:t>
          </a:r>
        </a:p>
        <a:p>
          <a:pPr algn="ctr" rtl="0">
            <a:defRPr sz="1000"/>
          </a:pPr>
          <a:endParaRPr lang="es-ES" sz="1100" b="0" i="0" u="none" strike="noStrike" baseline="0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8</xdr:col>
      <xdr:colOff>1247775</xdr:colOff>
      <xdr:row>31</xdr:row>
      <xdr:rowOff>171450</xdr:rowOff>
    </xdr:from>
    <xdr:to>
      <xdr:col>12</xdr:col>
      <xdr:colOff>547207</xdr:colOff>
      <xdr:row>34</xdr:row>
      <xdr:rowOff>14433</xdr:rowOff>
    </xdr:to>
    <xdr:sp macro="" textlink="" fLocksText="0">
      <xdr:nvSpPr>
        <xdr:cNvPr id="19" name="9 Rectángulo">
          <a:extLst>
            <a:ext uri="{FF2B5EF4-FFF2-40B4-BE49-F238E27FC236}">
              <a16:creationId xmlns:a16="http://schemas.microsoft.com/office/drawing/2014/main" id="{B6B40FFA-4574-45E7-B8AE-69AE56094F65}"/>
            </a:ext>
          </a:extLst>
        </xdr:cNvPr>
        <xdr:cNvSpPr>
          <a:spLocks noChangeArrowheads="1"/>
        </xdr:cNvSpPr>
      </xdr:nvSpPr>
      <xdr:spPr bwMode="auto">
        <a:xfrm>
          <a:off x="11029950" y="8524875"/>
          <a:ext cx="2890357" cy="414483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</a:t>
          </a:r>
        </a:p>
      </xdr:txBody>
    </xdr:sp>
    <xdr:clientData/>
  </xdr:twoCellAnchor>
  <xdr:twoCellAnchor>
    <xdr:from>
      <xdr:col>8</xdr:col>
      <xdr:colOff>1257300</xdr:colOff>
      <xdr:row>34</xdr:row>
      <xdr:rowOff>66676</xdr:rowOff>
    </xdr:from>
    <xdr:to>
      <xdr:col>12</xdr:col>
      <xdr:colOff>571500</xdr:colOff>
      <xdr:row>36</xdr:row>
      <xdr:rowOff>47626</xdr:rowOff>
    </xdr:to>
    <xdr:sp macro="" textlink="" fLocksText="0">
      <xdr:nvSpPr>
        <xdr:cNvPr id="20" name="9 Rectángulo">
          <a:extLst>
            <a:ext uri="{FF2B5EF4-FFF2-40B4-BE49-F238E27FC236}">
              <a16:creationId xmlns:a16="http://schemas.microsoft.com/office/drawing/2014/main" id="{CF673ECF-DD91-4F35-85E5-C2E50EA0714D}"/>
            </a:ext>
          </a:extLst>
        </xdr:cNvPr>
        <xdr:cNvSpPr>
          <a:spLocks noChangeArrowheads="1"/>
        </xdr:cNvSpPr>
      </xdr:nvSpPr>
      <xdr:spPr bwMode="auto">
        <a:xfrm>
          <a:off x="11039475" y="8991601"/>
          <a:ext cx="2905125" cy="361950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Profesional Subdireccion Financiera Luis Leal</a:t>
          </a:r>
        </a:p>
      </xdr:txBody>
    </xdr:sp>
    <xdr:clientData/>
  </xdr:twoCellAnchor>
  <xdr:twoCellAnchor>
    <xdr:from>
      <xdr:col>8</xdr:col>
      <xdr:colOff>1238250</xdr:colOff>
      <xdr:row>36</xdr:row>
      <xdr:rowOff>76200</xdr:rowOff>
    </xdr:from>
    <xdr:to>
      <xdr:col>12</xdr:col>
      <xdr:colOff>609600</xdr:colOff>
      <xdr:row>38</xdr:row>
      <xdr:rowOff>57150</xdr:rowOff>
    </xdr:to>
    <xdr:sp macro="" textlink="" fLocksText="0">
      <xdr:nvSpPr>
        <xdr:cNvPr id="24" name="9 Rectángulo">
          <a:extLst>
            <a:ext uri="{FF2B5EF4-FFF2-40B4-BE49-F238E27FC236}">
              <a16:creationId xmlns:a16="http://schemas.microsoft.com/office/drawing/2014/main" id="{28E9BFFB-AE25-4551-B107-0DAD4B9E2A6D}"/>
            </a:ext>
          </a:extLst>
        </xdr:cNvPr>
        <xdr:cNvSpPr>
          <a:spLocks noChangeArrowheads="1"/>
        </xdr:cNvSpPr>
      </xdr:nvSpPr>
      <xdr:spPr bwMode="auto">
        <a:xfrm>
          <a:off x="11020425" y="9382125"/>
          <a:ext cx="2962275" cy="361950"/>
        </a:xfrm>
        <a:prstGeom prst="rect">
          <a:avLst/>
        </a:prstGeom>
        <a:solidFill>
          <a:srgbClr val="FFFFFF"/>
        </a:solidFill>
        <a:ln w="3810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s-ES" sz="1050" b="0" i="0" u="none" strike="noStrike" baseline="0">
              <a:solidFill>
                <a:srgbClr val="000000"/>
              </a:solidFill>
              <a:latin typeface="Trebuchet MS"/>
            </a:rPr>
            <a:t> </a:t>
          </a:r>
          <a:r>
            <a:rPr kumimoji="0" lang="es-ES" sz="105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rebuchet MS"/>
              <a:ea typeface="+mn-ea"/>
              <a:cs typeface="+mn-cs"/>
            </a:rPr>
            <a:t>Elaborado por Noviembre 13 de 2020</a:t>
          </a:r>
        </a:p>
      </xdr:txBody>
    </xdr:sp>
    <xdr:clientData/>
  </xdr:twoCellAnchor>
  <xdr:twoCellAnchor editAs="oneCell">
    <xdr:from>
      <xdr:col>7</xdr:col>
      <xdr:colOff>61497</xdr:colOff>
      <xdr:row>31</xdr:row>
      <xdr:rowOff>19050</xdr:rowOff>
    </xdr:from>
    <xdr:to>
      <xdr:col>8</xdr:col>
      <xdr:colOff>913943</xdr:colOff>
      <xdr:row>34</xdr:row>
      <xdr:rowOff>9525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94B54B1-2CAB-4870-9DDB-75E33CA00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86397" y="8372475"/>
          <a:ext cx="1909721" cy="561975"/>
        </a:xfrm>
        <a:prstGeom prst="rect">
          <a:avLst/>
        </a:prstGeom>
      </xdr:spPr>
    </xdr:pic>
    <xdr:clientData/>
  </xdr:twoCellAnchor>
  <xdr:twoCellAnchor editAs="oneCell">
    <xdr:from>
      <xdr:col>9</xdr:col>
      <xdr:colOff>866308</xdr:colOff>
      <xdr:row>31</xdr:row>
      <xdr:rowOff>19050</xdr:rowOff>
    </xdr:from>
    <xdr:to>
      <xdr:col>12</xdr:col>
      <xdr:colOff>332475</xdr:colOff>
      <xdr:row>34</xdr:row>
      <xdr:rowOff>9525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1C5E4D58-1FDF-4736-8CD4-F67D1ECA8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96283" y="8372475"/>
          <a:ext cx="1609292" cy="5619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1866900</xdr:colOff>
      <xdr:row>14</xdr:row>
      <xdr:rowOff>0</xdr:rowOff>
    </xdr:from>
    <xdr:to>
      <xdr:col>1</xdr:col>
      <xdr:colOff>1867176</xdr:colOff>
      <xdr:row>14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1B6783B-53C5-412E-B846-D29BDC82144F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42900"/>
          <a:ext cx="27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twoCellAnchor editAs="oneCell">
    <xdr:from>
      <xdr:col>1</xdr:col>
      <xdr:colOff>1866900</xdr:colOff>
      <xdr:row>14</xdr:row>
      <xdr:rowOff>0</xdr:rowOff>
    </xdr:from>
    <xdr:to>
      <xdr:col>1</xdr:col>
      <xdr:colOff>1867176</xdr:colOff>
      <xdr:row>14</xdr:row>
      <xdr:rowOff>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AB7E4150-0162-4C86-BC7F-50CCA3FCD001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42900"/>
          <a:ext cx="27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4" name="Imagen 3">
          <a:extLst>
            <a:ext uri="{FF2B5EF4-FFF2-40B4-BE49-F238E27FC236}">
              <a16:creationId xmlns:a16="http://schemas.microsoft.com/office/drawing/2014/main" id="{F2F9634F-11F7-4E77-AF98-39C2941F9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352425</xdr:colOff>
      <xdr:row>0</xdr:row>
      <xdr:rowOff>238126</xdr:rowOff>
    </xdr:from>
    <xdr:ext cx="1257143" cy="819150"/>
    <xdr:pic>
      <xdr:nvPicPr>
        <xdr:cNvPr id="2" name="Imagen 1">
          <a:extLst>
            <a:ext uri="{FF2B5EF4-FFF2-40B4-BE49-F238E27FC236}">
              <a16:creationId xmlns:a16="http://schemas.microsoft.com/office/drawing/2014/main" id="{07443E9C-626E-462A-9FC6-B0B38B380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238126"/>
          <a:ext cx="1257143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58"/>
  <sheetViews>
    <sheetView showGridLines="0" topLeftCell="P7" zoomScale="110" zoomScaleNormal="110" workbookViewId="0">
      <selection activeCell="A41" sqref="A41"/>
    </sheetView>
  </sheetViews>
  <sheetFormatPr baseColWidth="10" defaultRowHeight="12" customHeight="1" x14ac:dyDescent="0.25"/>
  <cols>
    <col min="2" max="2" width="41" customWidth="1"/>
    <col min="3" max="3" width="13" customWidth="1"/>
    <col min="4" max="4" width="71.85546875" customWidth="1"/>
    <col min="5" max="5" width="3.42578125" customWidth="1"/>
    <col min="6" max="6" width="0" hidden="1" customWidth="1"/>
    <col min="7" max="7" width="16.140625" customWidth="1"/>
    <col min="8" max="8" width="16.85546875" customWidth="1"/>
    <col min="9" max="9" width="16.140625" customWidth="1"/>
    <col min="10" max="10" width="19.140625" customWidth="1"/>
    <col min="11" max="11" width="5" customWidth="1"/>
    <col min="12" max="12" width="13.28515625" hidden="1" customWidth="1"/>
    <col min="13" max="13" width="14.7109375" customWidth="1"/>
    <col min="14" max="15" width="14.28515625" customWidth="1"/>
    <col min="16" max="16" width="21" customWidth="1"/>
    <col min="17" max="17" width="3.42578125" customWidth="1"/>
    <col min="18" max="18" width="14" hidden="1" customWidth="1"/>
    <col min="19" max="19" width="16.7109375" customWidth="1"/>
    <col min="20" max="20" width="14.42578125" customWidth="1"/>
    <col min="21" max="21" width="16.28515625" customWidth="1"/>
    <col min="22" max="22" width="16.140625" customWidth="1"/>
    <col min="23" max="23" width="5.85546875" customWidth="1"/>
    <col min="24" max="27" width="16.140625" customWidth="1"/>
    <col min="28" max="28" width="4.7109375" customWidth="1"/>
    <col min="29" max="29" width="12" bestFit="1" customWidth="1"/>
    <col min="30" max="30" width="15.42578125" customWidth="1"/>
    <col min="31" max="31" width="14.140625" customWidth="1"/>
    <col min="32" max="32" width="23.140625" customWidth="1"/>
  </cols>
  <sheetData>
    <row r="1" spans="1:33" ht="99.95" customHeight="1" x14ac:dyDescent="0.25">
      <c r="A1" s="166" t="s">
        <v>226</v>
      </c>
      <c r="B1" s="166"/>
      <c r="C1" s="166"/>
      <c r="D1" s="166"/>
      <c r="E1" s="166"/>
      <c r="F1" s="166"/>
      <c r="G1" s="166"/>
      <c r="H1" s="166"/>
    </row>
    <row r="2" spans="1:33" ht="99.95" customHeight="1" x14ac:dyDescent="0.25">
      <c r="A2" s="166" t="s">
        <v>227</v>
      </c>
      <c r="B2" s="166"/>
      <c r="C2" s="166"/>
      <c r="D2" s="176" t="s">
        <v>225</v>
      </c>
      <c r="E2" s="177"/>
      <c r="F2" s="177"/>
      <c r="G2" s="177"/>
      <c r="H2" s="178"/>
    </row>
    <row r="3" spans="1:33" ht="48.75" customHeight="1" x14ac:dyDescent="0.25">
      <c r="A3" s="182" t="s">
        <v>218</v>
      </c>
      <c r="B3" s="182"/>
      <c r="C3" s="182"/>
      <c r="D3" s="182"/>
      <c r="E3" s="182"/>
      <c r="F3" s="182"/>
      <c r="G3" s="182"/>
      <c r="H3" s="182"/>
    </row>
    <row r="5" spans="1:33" ht="12" customHeight="1" x14ac:dyDescent="0.25">
      <c r="C5" s="180" t="s">
        <v>229</v>
      </c>
      <c r="D5" s="180"/>
      <c r="E5" s="180"/>
      <c r="F5" s="180"/>
      <c r="G5" s="129" t="s">
        <v>4</v>
      </c>
    </row>
    <row r="6" spans="1:33" ht="12" customHeight="1" x14ac:dyDescent="0.35">
      <c r="C6" s="181" t="s">
        <v>230</v>
      </c>
      <c r="D6" s="181"/>
      <c r="E6" s="181"/>
      <c r="F6" s="181"/>
      <c r="G6" s="130">
        <v>3</v>
      </c>
    </row>
    <row r="7" spans="1:33" ht="12" customHeight="1" x14ac:dyDescent="0.35">
      <c r="C7" s="181" t="s">
        <v>231</v>
      </c>
      <c r="D7" s="181"/>
      <c r="E7" s="181"/>
      <c r="F7" s="181"/>
      <c r="G7" s="130">
        <v>0</v>
      </c>
    </row>
    <row r="8" spans="1:33" ht="12" customHeight="1" x14ac:dyDescent="0.35">
      <c r="C8" s="181" t="s">
        <v>232</v>
      </c>
      <c r="D8" s="181"/>
      <c r="E8" s="181"/>
      <c r="F8" s="181"/>
      <c r="G8" s="130">
        <v>0</v>
      </c>
    </row>
    <row r="9" spans="1:33" ht="12" customHeight="1" x14ac:dyDescent="0.25">
      <c r="A9" s="179" t="s">
        <v>228</v>
      </c>
      <c r="B9" s="179"/>
      <c r="C9" s="179"/>
      <c r="D9" s="179"/>
      <c r="E9" s="179"/>
      <c r="F9" s="179"/>
      <c r="G9" s="179"/>
      <c r="H9" s="179"/>
    </row>
    <row r="10" spans="1:33" ht="12" customHeight="1" x14ac:dyDescent="0.25">
      <c r="A10" s="179"/>
      <c r="B10" s="179"/>
      <c r="C10" s="179"/>
      <c r="D10" s="179"/>
      <c r="E10" s="179"/>
      <c r="F10" s="179"/>
      <c r="G10" s="179"/>
      <c r="H10" s="179"/>
    </row>
    <row r="11" spans="1:33" ht="12" customHeight="1" x14ac:dyDescent="0.25">
      <c r="A11" s="179"/>
      <c r="B11" s="179"/>
      <c r="C11" s="179"/>
      <c r="D11" s="179"/>
      <c r="E11" s="179"/>
      <c r="F11" s="179"/>
      <c r="G11" s="179"/>
      <c r="H11" s="179"/>
    </row>
    <row r="12" spans="1:33" ht="12" customHeight="1" x14ac:dyDescent="0.25">
      <c r="A12" s="131"/>
      <c r="B12" s="131"/>
      <c r="C12" s="131"/>
      <c r="D12" s="131"/>
      <c r="E12" s="131"/>
      <c r="F12" s="131"/>
      <c r="G12" s="131"/>
      <c r="H12" s="131"/>
    </row>
    <row r="13" spans="1:33" ht="12" customHeight="1" x14ac:dyDescent="0.25">
      <c r="A13" s="173" t="s">
        <v>0</v>
      </c>
      <c r="B13" s="174"/>
      <c r="C13" s="174"/>
      <c r="D13" s="175"/>
    </row>
    <row r="14" spans="1:33" ht="12" hidden="1" customHeight="1" x14ac:dyDescent="0.25">
      <c r="A14" s="170" t="s">
        <v>1</v>
      </c>
      <c r="B14" s="171"/>
      <c r="C14" s="171"/>
      <c r="D14" s="172"/>
    </row>
    <row r="15" spans="1:33" ht="15" customHeight="1" x14ac:dyDescent="0.25">
      <c r="A15" s="30"/>
      <c r="B15" s="30"/>
      <c r="C15" s="30"/>
      <c r="D15" s="30"/>
      <c r="F15" s="169" t="s">
        <v>70</v>
      </c>
      <c r="G15" s="169"/>
      <c r="H15" s="169"/>
      <c r="I15" s="169"/>
      <c r="J15" s="169"/>
      <c r="L15" s="169" t="s">
        <v>71</v>
      </c>
      <c r="M15" s="169"/>
      <c r="N15" s="169"/>
      <c r="O15" s="169"/>
      <c r="P15" s="169"/>
      <c r="R15" s="169" t="s">
        <v>80</v>
      </c>
      <c r="S15" s="169"/>
      <c r="T15" s="169"/>
      <c r="U15" s="169"/>
      <c r="V15" s="169"/>
      <c r="X15" s="187" t="s">
        <v>233</v>
      </c>
      <c r="Y15" s="187"/>
      <c r="Z15" s="187"/>
      <c r="AA15" s="187"/>
      <c r="AC15" s="185" t="s">
        <v>239</v>
      </c>
      <c r="AD15" s="186"/>
      <c r="AE15" s="186"/>
      <c r="AF15" s="186"/>
      <c r="AG15" s="186"/>
    </row>
    <row r="16" spans="1:33" ht="26.25" customHeight="1" x14ac:dyDescent="0.25">
      <c r="A16" s="1" t="s">
        <v>2</v>
      </c>
      <c r="B16" s="2" t="s">
        <v>3</v>
      </c>
      <c r="C16" s="1" t="s">
        <v>4</v>
      </c>
      <c r="D16" s="3" t="s">
        <v>5</v>
      </c>
      <c r="F16" s="4" t="s">
        <v>6</v>
      </c>
      <c r="G16" s="4" t="s">
        <v>7</v>
      </c>
      <c r="H16" s="5" t="s">
        <v>8</v>
      </c>
      <c r="I16" s="5" t="s">
        <v>9</v>
      </c>
      <c r="J16" s="6" t="s">
        <v>10</v>
      </c>
      <c r="L16" s="4" t="s">
        <v>6</v>
      </c>
      <c r="M16" s="4" t="s">
        <v>7</v>
      </c>
      <c r="N16" s="5" t="s">
        <v>8</v>
      </c>
      <c r="O16" s="5" t="s">
        <v>9</v>
      </c>
      <c r="P16" s="6" t="s">
        <v>10</v>
      </c>
      <c r="R16" s="4" t="s">
        <v>6</v>
      </c>
      <c r="S16" s="4" t="s">
        <v>7</v>
      </c>
      <c r="T16" s="5" t="s">
        <v>8</v>
      </c>
      <c r="U16" s="5" t="s">
        <v>9</v>
      </c>
      <c r="V16" s="6" t="s">
        <v>10</v>
      </c>
      <c r="X16" s="135" t="s">
        <v>234</v>
      </c>
      <c r="Y16" s="135" t="s">
        <v>235</v>
      </c>
      <c r="Z16" s="135" t="s">
        <v>236</v>
      </c>
      <c r="AA16" s="135" t="s">
        <v>237</v>
      </c>
      <c r="AC16" s="127" t="s">
        <v>82</v>
      </c>
      <c r="AD16" s="127" t="s">
        <v>84</v>
      </c>
      <c r="AE16" s="127" t="s">
        <v>83</v>
      </c>
      <c r="AF16" s="38" t="s">
        <v>85</v>
      </c>
      <c r="AG16" s="140" t="s">
        <v>240</v>
      </c>
    </row>
    <row r="17" spans="1:33" ht="12" customHeight="1" x14ac:dyDescent="0.25">
      <c r="A17" s="7">
        <v>1</v>
      </c>
      <c r="B17" s="8" t="s">
        <v>11</v>
      </c>
      <c r="C17" s="7">
        <v>2</v>
      </c>
      <c r="D17" s="9" t="s">
        <v>12</v>
      </c>
      <c r="F17" s="7" t="s">
        <v>13</v>
      </c>
      <c r="G17" s="10">
        <v>3570000</v>
      </c>
      <c r="H17" s="126">
        <f>ROUND(G17*19%,0)</f>
        <v>678300</v>
      </c>
      <c r="I17" s="12">
        <f>G17+H17</f>
        <v>4248300</v>
      </c>
      <c r="J17" s="13">
        <f t="shared" ref="J17:J37" si="0">I17*C17</f>
        <v>8496600</v>
      </c>
      <c r="L17" s="7" t="s">
        <v>13</v>
      </c>
      <c r="M17" s="10">
        <v>3250000</v>
      </c>
      <c r="N17" s="11">
        <f>ROUND(M17*19%,0)</f>
        <v>617500</v>
      </c>
      <c r="O17" s="12">
        <f>M17+N17</f>
        <v>3867500</v>
      </c>
      <c r="P17" s="13">
        <f>+O17*C17</f>
        <v>7735000</v>
      </c>
      <c r="R17" s="7" t="s">
        <v>72</v>
      </c>
      <c r="S17" s="32">
        <v>560000</v>
      </c>
      <c r="T17" s="11">
        <f>ROUND(S17*19%,0)</f>
        <v>106400</v>
      </c>
      <c r="U17" s="34">
        <f>+T17+S17</f>
        <v>666400</v>
      </c>
      <c r="V17" s="34">
        <f>+U17*C17</f>
        <v>1332800</v>
      </c>
      <c r="X17" s="136">
        <f>ROUND(AVERAGE(G17,M17,S17),0)</f>
        <v>2460000</v>
      </c>
      <c r="Y17" s="137">
        <f>ROUND(X17*0.19,0)</f>
        <v>467400</v>
      </c>
      <c r="Z17" s="138">
        <f>+Y17+X17</f>
        <v>2927400</v>
      </c>
      <c r="AA17" s="138">
        <f>+Z17*C17</f>
        <v>5854800</v>
      </c>
      <c r="AC17" s="39">
        <f>+MIN(I17,O17,U17)</f>
        <v>666400</v>
      </c>
      <c r="AD17" s="39">
        <f>+MAX(I17,O17,U17)</f>
        <v>4248300</v>
      </c>
      <c r="AE17" s="39">
        <f>+AVERAGE(I17,O17,U17)</f>
        <v>2927400</v>
      </c>
      <c r="AF17" s="40">
        <f>+STDEVP(I17,O17,U17)</f>
        <v>1606309.0009916108</v>
      </c>
      <c r="AG17" s="139">
        <f>AF17/AE17</f>
        <v>0.54871524253317305</v>
      </c>
    </row>
    <row r="18" spans="1:33" ht="12" hidden="1" customHeight="1" x14ac:dyDescent="0.25">
      <c r="A18" s="7">
        <v>2</v>
      </c>
      <c r="B18" s="14" t="s">
        <v>14</v>
      </c>
      <c r="C18" s="15">
        <v>2</v>
      </c>
      <c r="D18" s="16" t="s">
        <v>15</v>
      </c>
      <c r="F18" s="17" t="s">
        <v>16</v>
      </c>
      <c r="G18" s="10">
        <v>4950000</v>
      </c>
      <c r="H18" s="126">
        <f t="shared" ref="H18:H37" si="1">ROUND(G18*19%,0)</f>
        <v>940500</v>
      </c>
      <c r="I18" s="12">
        <f t="shared" ref="I18:I37" si="2">G18+H18</f>
        <v>5890500</v>
      </c>
      <c r="J18" s="13">
        <f t="shared" si="0"/>
        <v>11781000</v>
      </c>
      <c r="L18" s="17" t="s">
        <v>16</v>
      </c>
      <c r="M18" s="10">
        <v>4600000</v>
      </c>
      <c r="N18" s="11">
        <f t="shared" ref="N18:N37" si="3">ROUND(M18*19%,0)</f>
        <v>874000</v>
      </c>
      <c r="O18" s="12">
        <f t="shared" ref="O18:O37" si="4">M18+N18</f>
        <v>5474000</v>
      </c>
      <c r="P18" s="13">
        <f t="shared" ref="P18:P37" si="5">+O18*C18</f>
        <v>10948000</v>
      </c>
      <c r="R18" s="15" t="s">
        <v>73</v>
      </c>
      <c r="S18" s="32">
        <v>3270000</v>
      </c>
      <c r="T18" s="11">
        <f t="shared" ref="T18:T37" si="6">ROUND(S18*19%,0)</f>
        <v>621300</v>
      </c>
      <c r="U18" s="34">
        <f t="shared" ref="U18:U35" si="7">+T18+S18</f>
        <v>3891300</v>
      </c>
      <c r="V18" s="34">
        <f t="shared" ref="V18:V37" si="8">+U18*C18</f>
        <v>7782600</v>
      </c>
      <c r="X18" s="136">
        <f t="shared" ref="X18:X32" si="9">ROUND(AVERAGE(G18,M18,S18),0)</f>
        <v>4273333</v>
      </c>
      <c r="Y18" s="137">
        <f t="shared" ref="Y18:Y32" si="10">ROUND(X18*0.19,0)</f>
        <v>811933</v>
      </c>
      <c r="Z18" s="138">
        <f t="shared" ref="Z18:Z32" si="11">+Y18+X18</f>
        <v>5085266</v>
      </c>
      <c r="AA18" s="138">
        <f t="shared" ref="AA18:AA30" si="12">+Z18*C18</f>
        <v>10170532</v>
      </c>
      <c r="AC18" s="39">
        <f t="shared" ref="AC18:AC32" si="13">+MIN(I18,O18,U18)</f>
        <v>3891300</v>
      </c>
      <c r="AD18" s="39">
        <f t="shared" ref="AD18:AD32" si="14">+MAX(I18,O18,U18)</f>
        <v>5890500</v>
      </c>
      <c r="AE18" s="39">
        <f t="shared" ref="AE18:AE32" si="15">+AVERAGE(I18,O18,U18)</f>
        <v>5085266.666666667</v>
      </c>
      <c r="AF18" s="40">
        <f t="shared" ref="AF18:AF37" si="16">+STDEVP(I18,O18,U18)</f>
        <v>861214.39968350634</v>
      </c>
      <c r="AG18" s="139">
        <f t="shared" ref="AG18:AG30" si="17">AF18/AE18</f>
        <v>0.16935481581106981</v>
      </c>
    </row>
    <row r="19" spans="1:33" ht="12" hidden="1" customHeight="1" x14ac:dyDescent="0.25">
      <c r="A19" s="7">
        <v>3</v>
      </c>
      <c r="B19" s="14" t="s">
        <v>17</v>
      </c>
      <c r="C19" s="15">
        <v>2</v>
      </c>
      <c r="D19" s="16" t="s">
        <v>18</v>
      </c>
      <c r="F19" s="17" t="s">
        <v>19</v>
      </c>
      <c r="G19" s="10">
        <v>2550000</v>
      </c>
      <c r="H19" s="126">
        <f t="shared" si="1"/>
        <v>484500</v>
      </c>
      <c r="I19" s="12">
        <f t="shared" si="2"/>
        <v>3034500</v>
      </c>
      <c r="J19" s="13">
        <f t="shared" si="0"/>
        <v>6069000</v>
      </c>
      <c r="L19" s="17" t="s">
        <v>19</v>
      </c>
      <c r="M19" s="10">
        <v>2300000</v>
      </c>
      <c r="N19" s="11">
        <f t="shared" si="3"/>
        <v>437000</v>
      </c>
      <c r="O19" s="12">
        <f t="shared" si="4"/>
        <v>2737000</v>
      </c>
      <c r="P19" s="13">
        <f t="shared" si="5"/>
        <v>5474000</v>
      </c>
      <c r="R19" s="17" t="s">
        <v>72</v>
      </c>
      <c r="S19" s="32">
        <v>1599000</v>
      </c>
      <c r="T19" s="11">
        <f t="shared" si="6"/>
        <v>303810</v>
      </c>
      <c r="U19" s="34">
        <f t="shared" si="7"/>
        <v>1902810</v>
      </c>
      <c r="V19" s="34">
        <f t="shared" si="8"/>
        <v>3805620</v>
      </c>
      <c r="X19" s="136">
        <f t="shared" si="9"/>
        <v>2149667</v>
      </c>
      <c r="Y19" s="137">
        <f t="shared" si="10"/>
        <v>408437</v>
      </c>
      <c r="Z19" s="138">
        <f t="shared" si="11"/>
        <v>2558104</v>
      </c>
      <c r="AA19" s="138">
        <f t="shared" si="12"/>
        <v>5116208</v>
      </c>
      <c r="AC19" s="39">
        <f t="shared" si="13"/>
        <v>1902810</v>
      </c>
      <c r="AD19" s="39">
        <f t="shared" si="14"/>
        <v>3034500</v>
      </c>
      <c r="AE19" s="39">
        <f>+AVERAGE(I19,O19,U19)</f>
        <v>2558103.3333333335</v>
      </c>
      <c r="AF19" s="40">
        <f t="shared" si="16"/>
        <v>479015.36303361109</v>
      </c>
      <c r="AG19" s="139">
        <f t="shared" si="17"/>
        <v>0.18725411002433223</v>
      </c>
    </row>
    <row r="20" spans="1:33" ht="12" hidden="1" customHeight="1" x14ac:dyDescent="0.25">
      <c r="A20" s="7">
        <v>4</v>
      </c>
      <c r="B20" s="8" t="s">
        <v>20</v>
      </c>
      <c r="C20" s="7">
        <v>10</v>
      </c>
      <c r="D20" s="9" t="s">
        <v>21</v>
      </c>
      <c r="F20" s="7" t="s">
        <v>22</v>
      </c>
      <c r="G20" s="10">
        <v>985000</v>
      </c>
      <c r="H20" s="126">
        <f t="shared" si="1"/>
        <v>187150</v>
      </c>
      <c r="I20" s="12">
        <f t="shared" si="2"/>
        <v>1172150</v>
      </c>
      <c r="J20" s="13">
        <f t="shared" si="0"/>
        <v>11721500</v>
      </c>
      <c r="L20" s="7" t="s">
        <v>22</v>
      </c>
      <c r="M20" s="10">
        <v>900000</v>
      </c>
      <c r="N20" s="11">
        <f t="shared" si="3"/>
        <v>171000</v>
      </c>
      <c r="O20" s="12">
        <f t="shared" si="4"/>
        <v>1071000</v>
      </c>
      <c r="P20" s="13">
        <f t="shared" si="5"/>
        <v>10710000</v>
      </c>
      <c r="R20" s="7" t="s">
        <v>74</v>
      </c>
      <c r="S20" s="32">
        <v>1040000</v>
      </c>
      <c r="T20" s="11">
        <f t="shared" si="6"/>
        <v>197600</v>
      </c>
      <c r="U20" s="34">
        <f t="shared" si="7"/>
        <v>1237600</v>
      </c>
      <c r="V20" s="34">
        <f t="shared" si="8"/>
        <v>12376000</v>
      </c>
      <c r="X20" s="136">
        <f t="shared" si="9"/>
        <v>975000</v>
      </c>
      <c r="Y20" s="137">
        <f t="shared" si="10"/>
        <v>185250</v>
      </c>
      <c r="Z20" s="138">
        <f t="shared" si="11"/>
        <v>1160250</v>
      </c>
      <c r="AA20" s="138">
        <f t="shared" si="12"/>
        <v>11602500</v>
      </c>
      <c r="AC20" s="39">
        <f t="shared" si="13"/>
        <v>1071000</v>
      </c>
      <c r="AD20" s="39">
        <f t="shared" si="14"/>
        <v>1237600</v>
      </c>
      <c r="AE20" s="39">
        <f t="shared" si="15"/>
        <v>1160250</v>
      </c>
      <c r="AF20" s="40">
        <f t="shared" si="16"/>
        <v>68532.705087911614</v>
      </c>
      <c r="AG20" s="139">
        <f t="shared" si="17"/>
        <v>5.906718818178118E-2</v>
      </c>
    </row>
    <row r="21" spans="1:33" ht="12" customHeight="1" x14ac:dyDescent="0.25">
      <c r="A21" s="7">
        <v>2</v>
      </c>
      <c r="B21" s="8" t="s">
        <v>23</v>
      </c>
      <c r="C21" s="7">
        <v>5</v>
      </c>
      <c r="D21" s="9" t="s">
        <v>24</v>
      </c>
      <c r="F21" s="7" t="s">
        <v>25</v>
      </c>
      <c r="G21" s="10">
        <v>120000</v>
      </c>
      <c r="H21" s="126">
        <f t="shared" si="1"/>
        <v>22800</v>
      </c>
      <c r="I21" s="12">
        <f t="shared" si="2"/>
        <v>142800</v>
      </c>
      <c r="J21" s="13">
        <f t="shared" si="0"/>
        <v>714000</v>
      </c>
      <c r="L21" s="7" t="s">
        <v>25</v>
      </c>
      <c r="M21" s="10">
        <v>110000</v>
      </c>
      <c r="N21" s="11">
        <f t="shared" si="3"/>
        <v>20900</v>
      </c>
      <c r="O21" s="12">
        <f t="shared" si="4"/>
        <v>130900</v>
      </c>
      <c r="P21" s="13">
        <f t="shared" si="5"/>
        <v>654500</v>
      </c>
      <c r="R21" s="7" t="s">
        <v>75</v>
      </c>
      <c r="S21" s="32">
        <v>573000</v>
      </c>
      <c r="T21" s="11">
        <f t="shared" si="6"/>
        <v>108870</v>
      </c>
      <c r="U21" s="34">
        <f t="shared" si="7"/>
        <v>681870</v>
      </c>
      <c r="V21" s="34">
        <f t="shared" si="8"/>
        <v>3409350</v>
      </c>
      <c r="X21" s="136">
        <f t="shared" si="9"/>
        <v>267667</v>
      </c>
      <c r="Y21" s="137">
        <f t="shared" si="10"/>
        <v>50857</v>
      </c>
      <c r="Z21" s="138">
        <f t="shared" si="11"/>
        <v>318524</v>
      </c>
      <c r="AA21" s="138">
        <f t="shared" si="12"/>
        <v>1592620</v>
      </c>
      <c r="AC21" s="39">
        <f t="shared" si="13"/>
        <v>130900</v>
      </c>
      <c r="AD21" s="39">
        <f t="shared" si="14"/>
        <v>681870</v>
      </c>
      <c r="AE21" s="39">
        <f t="shared" si="15"/>
        <v>318523.33333333331</v>
      </c>
      <c r="AF21" s="40">
        <f t="shared" si="16"/>
        <v>256970.81887941199</v>
      </c>
      <c r="AG21" s="139">
        <f t="shared" si="17"/>
        <v>0.80675665481151149</v>
      </c>
    </row>
    <row r="22" spans="1:33" ht="12" customHeight="1" x14ac:dyDescent="0.25">
      <c r="A22" s="7">
        <v>3</v>
      </c>
      <c r="B22" s="8" t="s">
        <v>26</v>
      </c>
      <c r="C22" s="7">
        <v>1</v>
      </c>
      <c r="D22" s="18" t="s">
        <v>27</v>
      </c>
      <c r="F22" s="7" t="s">
        <v>28</v>
      </c>
      <c r="G22" s="10">
        <v>7320000</v>
      </c>
      <c r="H22" s="126">
        <f t="shared" si="1"/>
        <v>1390800</v>
      </c>
      <c r="I22" s="12">
        <f t="shared" si="2"/>
        <v>8710800</v>
      </c>
      <c r="J22" s="13">
        <f t="shared" si="0"/>
        <v>8710800</v>
      </c>
      <c r="L22" s="7" t="s">
        <v>28</v>
      </c>
      <c r="M22" s="10">
        <v>6750000</v>
      </c>
      <c r="N22" s="11">
        <f t="shared" si="3"/>
        <v>1282500</v>
      </c>
      <c r="O22" s="12">
        <f t="shared" si="4"/>
        <v>8032500</v>
      </c>
      <c r="P22" s="13">
        <f t="shared" si="5"/>
        <v>8032500</v>
      </c>
      <c r="R22" s="7" t="s">
        <v>76</v>
      </c>
      <c r="S22" s="32">
        <v>5357000</v>
      </c>
      <c r="T22" s="11">
        <f t="shared" si="6"/>
        <v>1017830</v>
      </c>
      <c r="U22" s="34">
        <f t="shared" si="7"/>
        <v>6374830</v>
      </c>
      <c r="V22" s="34">
        <f t="shared" si="8"/>
        <v>6374830</v>
      </c>
      <c r="X22" s="136">
        <f t="shared" si="9"/>
        <v>6475667</v>
      </c>
      <c r="Y22" s="137">
        <f t="shared" si="10"/>
        <v>1230377</v>
      </c>
      <c r="Z22" s="138">
        <f t="shared" si="11"/>
        <v>7706044</v>
      </c>
      <c r="AA22" s="138">
        <f t="shared" si="12"/>
        <v>7706044</v>
      </c>
      <c r="AC22" s="39">
        <f t="shared" si="13"/>
        <v>6374830</v>
      </c>
      <c r="AD22" s="39">
        <f t="shared" si="14"/>
        <v>8710800</v>
      </c>
      <c r="AE22" s="39">
        <f t="shared" si="15"/>
        <v>7706043.333333333</v>
      </c>
      <c r="AF22" s="40">
        <f t="shared" si="16"/>
        <v>981196.35365314223</v>
      </c>
      <c r="AG22" s="139">
        <f t="shared" si="17"/>
        <v>0.12732816455999801</v>
      </c>
    </row>
    <row r="23" spans="1:33" ht="12" customHeight="1" x14ac:dyDescent="0.25">
      <c r="A23" s="7">
        <v>4</v>
      </c>
      <c r="B23" s="8" t="s">
        <v>29</v>
      </c>
      <c r="C23" s="7">
        <v>1</v>
      </c>
      <c r="D23" s="8" t="s">
        <v>30</v>
      </c>
      <c r="F23" s="7" t="s">
        <v>31</v>
      </c>
      <c r="G23" s="10">
        <v>6440000</v>
      </c>
      <c r="H23" s="126">
        <f t="shared" si="1"/>
        <v>1223600</v>
      </c>
      <c r="I23" s="12">
        <f t="shared" si="2"/>
        <v>7663600</v>
      </c>
      <c r="J23" s="13">
        <f t="shared" si="0"/>
        <v>7663600</v>
      </c>
      <c r="L23" s="7" t="s">
        <v>31</v>
      </c>
      <c r="M23" s="10">
        <v>6050000</v>
      </c>
      <c r="N23" s="11">
        <f t="shared" si="3"/>
        <v>1149500</v>
      </c>
      <c r="O23" s="12">
        <f t="shared" si="4"/>
        <v>7199500</v>
      </c>
      <c r="P23" s="13">
        <f t="shared" si="5"/>
        <v>7199500</v>
      </c>
      <c r="R23" s="7" t="s">
        <v>74</v>
      </c>
      <c r="S23" s="32">
        <v>3655000</v>
      </c>
      <c r="T23" s="11">
        <f t="shared" si="6"/>
        <v>694450</v>
      </c>
      <c r="U23" s="34">
        <f t="shared" si="7"/>
        <v>4349450</v>
      </c>
      <c r="V23" s="34">
        <f t="shared" si="8"/>
        <v>4349450</v>
      </c>
      <c r="X23" s="136">
        <f t="shared" si="9"/>
        <v>5381667</v>
      </c>
      <c r="Y23" s="137">
        <f t="shared" si="10"/>
        <v>1022517</v>
      </c>
      <c r="Z23" s="138">
        <f t="shared" si="11"/>
        <v>6404184</v>
      </c>
      <c r="AA23" s="138">
        <f t="shared" si="12"/>
        <v>6404184</v>
      </c>
      <c r="AC23" s="39">
        <f t="shared" si="13"/>
        <v>4349450</v>
      </c>
      <c r="AD23" s="39">
        <f t="shared" si="14"/>
        <v>7663600</v>
      </c>
      <c r="AE23" s="39">
        <f t="shared" si="15"/>
        <v>6404183.333333333</v>
      </c>
      <c r="AF23" s="40">
        <f t="shared" si="16"/>
        <v>1465217.6188387701</v>
      </c>
      <c r="AG23" s="139">
        <f t="shared" si="17"/>
        <v>0.22879070485262551</v>
      </c>
    </row>
    <row r="24" spans="1:33" ht="12" hidden="1" customHeight="1" x14ac:dyDescent="0.25">
      <c r="A24" s="7">
        <v>8</v>
      </c>
      <c r="B24" s="8" t="s">
        <v>32</v>
      </c>
      <c r="C24" s="7">
        <v>8</v>
      </c>
      <c r="D24" s="8" t="s">
        <v>33</v>
      </c>
      <c r="F24" s="7" t="s">
        <v>34</v>
      </c>
      <c r="G24" s="10">
        <v>2980000</v>
      </c>
      <c r="H24" s="126">
        <f t="shared" si="1"/>
        <v>566200</v>
      </c>
      <c r="I24" s="12">
        <f t="shared" si="2"/>
        <v>3546200</v>
      </c>
      <c r="J24" s="13">
        <f t="shared" si="0"/>
        <v>28369600</v>
      </c>
      <c r="L24" s="7" t="s">
        <v>34</v>
      </c>
      <c r="M24" s="10">
        <v>2700000</v>
      </c>
      <c r="N24" s="11">
        <f t="shared" si="3"/>
        <v>513000</v>
      </c>
      <c r="O24" s="12">
        <f t="shared" si="4"/>
        <v>3213000</v>
      </c>
      <c r="P24" s="13">
        <f t="shared" si="5"/>
        <v>25704000</v>
      </c>
      <c r="R24" s="7"/>
      <c r="S24" s="32"/>
      <c r="T24" s="11">
        <f t="shared" si="6"/>
        <v>0</v>
      </c>
      <c r="U24" s="34">
        <f t="shared" si="7"/>
        <v>0</v>
      </c>
      <c r="V24" s="34">
        <f t="shared" si="8"/>
        <v>0</v>
      </c>
      <c r="X24" s="136">
        <f t="shared" si="9"/>
        <v>2840000</v>
      </c>
      <c r="Y24" s="137">
        <f t="shared" si="10"/>
        <v>539600</v>
      </c>
      <c r="Z24" s="138">
        <f t="shared" si="11"/>
        <v>3379600</v>
      </c>
      <c r="AA24" s="138">
        <f t="shared" si="12"/>
        <v>27036800</v>
      </c>
      <c r="AC24" s="39">
        <f>+MIN(I24,O24)</f>
        <v>3213000</v>
      </c>
      <c r="AD24" s="39">
        <f>+MAX(I24,O24)</f>
        <v>3546200</v>
      </c>
      <c r="AE24" s="39">
        <f>+AVERAGE(I24,O24)</f>
        <v>3379600</v>
      </c>
      <c r="AF24" s="40">
        <f>+STDEVP(I24,O24)</f>
        <v>166600</v>
      </c>
      <c r="AG24" s="139">
        <f t="shared" si="17"/>
        <v>4.9295774647887321E-2</v>
      </c>
    </row>
    <row r="25" spans="1:33" ht="12" customHeight="1" x14ac:dyDescent="0.25">
      <c r="A25" s="7">
        <v>5</v>
      </c>
      <c r="B25" s="8" t="s">
        <v>35</v>
      </c>
      <c r="C25" s="7">
        <v>10</v>
      </c>
      <c r="D25" s="16" t="s">
        <v>36</v>
      </c>
      <c r="F25" s="19" t="s">
        <v>37</v>
      </c>
      <c r="G25" s="10">
        <v>50000</v>
      </c>
      <c r="H25" s="126">
        <f t="shared" si="1"/>
        <v>9500</v>
      </c>
      <c r="I25" s="12">
        <f t="shared" si="2"/>
        <v>59500</v>
      </c>
      <c r="J25" s="13">
        <f t="shared" si="0"/>
        <v>595000</v>
      </c>
      <c r="L25" s="19" t="s">
        <v>37</v>
      </c>
      <c r="M25" s="10">
        <v>45000</v>
      </c>
      <c r="N25" s="11">
        <f t="shared" si="3"/>
        <v>8550</v>
      </c>
      <c r="O25" s="12">
        <f t="shared" si="4"/>
        <v>53550</v>
      </c>
      <c r="P25" s="13">
        <f t="shared" si="5"/>
        <v>535500</v>
      </c>
      <c r="R25" s="19" t="s">
        <v>73</v>
      </c>
      <c r="S25" s="32">
        <v>93000</v>
      </c>
      <c r="T25" s="11">
        <f t="shared" si="6"/>
        <v>17670</v>
      </c>
      <c r="U25" s="34">
        <f t="shared" si="7"/>
        <v>110670</v>
      </c>
      <c r="V25" s="34">
        <f t="shared" si="8"/>
        <v>1106700</v>
      </c>
      <c r="X25" s="136">
        <f t="shared" si="9"/>
        <v>62667</v>
      </c>
      <c r="Y25" s="137">
        <f t="shared" si="10"/>
        <v>11907</v>
      </c>
      <c r="Z25" s="138">
        <f t="shared" si="11"/>
        <v>74574</v>
      </c>
      <c r="AA25" s="138">
        <f t="shared" si="12"/>
        <v>745740</v>
      </c>
      <c r="AC25" s="39">
        <f t="shared" si="13"/>
        <v>53550</v>
      </c>
      <c r="AD25" s="39">
        <f t="shared" si="14"/>
        <v>110670</v>
      </c>
      <c r="AE25" s="39">
        <f t="shared" si="15"/>
        <v>74573.333333333328</v>
      </c>
      <c r="AF25" s="40">
        <f t="shared" si="16"/>
        <v>25639.522009758468</v>
      </c>
      <c r="AG25" s="139">
        <f t="shared" si="17"/>
        <v>0.34381622577004922</v>
      </c>
    </row>
    <row r="26" spans="1:33" ht="12" hidden="1" customHeight="1" x14ac:dyDescent="0.25">
      <c r="A26" s="7">
        <v>10</v>
      </c>
      <c r="B26" s="8" t="s">
        <v>38</v>
      </c>
      <c r="C26" s="7">
        <v>20</v>
      </c>
      <c r="D26" s="16" t="s">
        <v>39</v>
      </c>
      <c r="F26" s="19" t="s">
        <v>37</v>
      </c>
      <c r="G26" s="10">
        <v>65000</v>
      </c>
      <c r="H26" s="126">
        <f t="shared" si="1"/>
        <v>12350</v>
      </c>
      <c r="I26" s="12">
        <f t="shared" si="2"/>
        <v>77350</v>
      </c>
      <c r="J26" s="13">
        <f t="shared" si="0"/>
        <v>1547000</v>
      </c>
      <c r="L26" s="19" t="s">
        <v>37</v>
      </c>
      <c r="M26" s="10">
        <v>60000</v>
      </c>
      <c r="N26" s="11">
        <f t="shared" si="3"/>
        <v>11400</v>
      </c>
      <c r="O26" s="12">
        <f t="shared" si="4"/>
        <v>71400</v>
      </c>
      <c r="P26" s="13">
        <f t="shared" si="5"/>
        <v>1428000</v>
      </c>
      <c r="R26" s="19" t="s">
        <v>77</v>
      </c>
      <c r="S26" s="32">
        <v>481000</v>
      </c>
      <c r="T26" s="11">
        <f t="shared" si="6"/>
        <v>91390</v>
      </c>
      <c r="U26" s="34">
        <f t="shared" si="7"/>
        <v>572390</v>
      </c>
      <c r="V26" s="34">
        <f t="shared" si="8"/>
        <v>11447800</v>
      </c>
      <c r="X26" s="136">
        <f t="shared" si="9"/>
        <v>202000</v>
      </c>
      <c r="Y26" s="137">
        <f t="shared" si="10"/>
        <v>38380</v>
      </c>
      <c r="Z26" s="138">
        <f t="shared" si="11"/>
        <v>240380</v>
      </c>
      <c r="AA26" s="138">
        <f t="shared" si="12"/>
        <v>4807600</v>
      </c>
      <c r="AC26" s="39">
        <f t="shared" si="13"/>
        <v>71400</v>
      </c>
      <c r="AD26" s="39">
        <f t="shared" si="14"/>
        <v>572390</v>
      </c>
      <c r="AE26" s="39">
        <f t="shared" si="15"/>
        <v>240380</v>
      </c>
      <c r="AF26" s="40">
        <f t="shared" si="16"/>
        <v>234779.0886485989</v>
      </c>
      <c r="AG26" s="139">
        <f t="shared" si="17"/>
        <v>0.97669976141359061</v>
      </c>
    </row>
    <row r="27" spans="1:33" ht="12" customHeight="1" x14ac:dyDescent="0.25">
      <c r="A27" s="7">
        <v>6</v>
      </c>
      <c r="B27" s="8" t="s">
        <v>40</v>
      </c>
      <c r="C27" s="7">
        <v>6</v>
      </c>
      <c r="D27" s="16" t="s">
        <v>41</v>
      </c>
      <c r="F27" s="19" t="s">
        <v>37</v>
      </c>
      <c r="G27" s="10">
        <v>57000</v>
      </c>
      <c r="H27" s="126">
        <f t="shared" si="1"/>
        <v>10830</v>
      </c>
      <c r="I27" s="12">
        <f t="shared" si="2"/>
        <v>67830</v>
      </c>
      <c r="J27" s="13">
        <f t="shared" si="0"/>
        <v>406980</v>
      </c>
      <c r="L27" s="19" t="s">
        <v>37</v>
      </c>
      <c r="M27" s="10">
        <v>53000</v>
      </c>
      <c r="N27" s="11">
        <f t="shared" si="3"/>
        <v>10070</v>
      </c>
      <c r="O27" s="12">
        <f t="shared" si="4"/>
        <v>63070</v>
      </c>
      <c r="P27" s="13">
        <f t="shared" si="5"/>
        <v>378420</v>
      </c>
      <c r="R27" s="19" t="s">
        <v>73</v>
      </c>
      <c r="S27" s="32">
        <v>23300</v>
      </c>
      <c r="T27" s="11">
        <f t="shared" si="6"/>
        <v>4427</v>
      </c>
      <c r="U27" s="34">
        <f t="shared" si="7"/>
        <v>27727</v>
      </c>
      <c r="V27" s="34">
        <f t="shared" si="8"/>
        <v>166362</v>
      </c>
      <c r="X27" s="136">
        <f t="shared" si="9"/>
        <v>44433</v>
      </c>
      <c r="Y27" s="137">
        <f t="shared" si="10"/>
        <v>8442</v>
      </c>
      <c r="Z27" s="138">
        <f t="shared" si="11"/>
        <v>52875</v>
      </c>
      <c r="AA27" s="138">
        <f t="shared" si="12"/>
        <v>317250</v>
      </c>
      <c r="AC27" s="39">
        <f t="shared" si="13"/>
        <v>27727</v>
      </c>
      <c r="AD27" s="39">
        <f t="shared" si="14"/>
        <v>67830</v>
      </c>
      <c r="AE27" s="39">
        <f t="shared" si="15"/>
        <v>52875.666666666664</v>
      </c>
      <c r="AF27" s="40">
        <f t="shared" si="16"/>
        <v>17888.655182048264</v>
      </c>
      <c r="AG27" s="139">
        <f t="shared" si="17"/>
        <v>0.33831545415436715</v>
      </c>
    </row>
    <row r="28" spans="1:33" ht="12" customHeight="1" x14ac:dyDescent="0.25">
      <c r="A28" s="7">
        <v>7</v>
      </c>
      <c r="B28" s="8" t="s">
        <v>42</v>
      </c>
      <c r="C28" s="7">
        <v>6</v>
      </c>
      <c r="D28" s="16" t="s">
        <v>41</v>
      </c>
      <c r="F28" s="19" t="s">
        <v>37</v>
      </c>
      <c r="G28" s="10">
        <v>57000</v>
      </c>
      <c r="H28" s="126">
        <f t="shared" si="1"/>
        <v>10830</v>
      </c>
      <c r="I28" s="12">
        <f t="shared" si="2"/>
        <v>67830</v>
      </c>
      <c r="J28" s="13">
        <f t="shared" si="0"/>
        <v>406980</v>
      </c>
      <c r="L28" s="19" t="s">
        <v>37</v>
      </c>
      <c r="M28" s="10">
        <v>53000</v>
      </c>
      <c r="N28" s="11">
        <f t="shared" si="3"/>
        <v>10070</v>
      </c>
      <c r="O28" s="12">
        <f t="shared" si="4"/>
        <v>63070</v>
      </c>
      <c r="P28" s="13">
        <f t="shared" si="5"/>
        <v>378420</v>
      </c>
      <c r="R28" s="19" t="s">
        <v>73</v>
      </c>
      <c r="S28" s="32">
        <v>24500</v>
      </c>
      <c r="T28" s="11">
        <f t="shared" si="6"/>
        <v>4655</v>
      </c>
      <c r="U28" s="34">
        <f t="shared" si="7"/>
        <v>29155</v>
      </c>
      <c r="V28" s="34">
        <f t="shared" si="8"/>
        <v>174930</v>
      </c>
      <c r="X28" s="136">
        <f t="shared" si="9"/>
        <v>44833</v>
      </c>
      <c r="Y28" s="137">
        <f t="shared" si="10"/>
        <v>8518</v>
      </c>
      <c r="Z28" s="138">
        <f t="shared" si="11"/>
        <v>53351</v>
      </c>
      <c r="AA28" s="138">
        <f t="shared" si="12"/>
        <v>320106</v>
      </c>
      <c r="AC28" s="39">
        <f t="shared" si="13"/>
        <v>29155</v>
      </c>
      <c r="AD28" s="39">
        <f t="shared" si="14"/>
        <v>67830</v>
      </c>
      <c r="AE28" s="39">
        <f t="shared" si="15"/>
        <v>53351.666666666664</v>
      </c>
      <c r="AF28" s="40">
        <f t="shared" si="16"/>
        <v>17219.628496444271</v>
      </c>
      <c r="AG28" s="139">
        <f t="shared" si="17"/>
        <v>0.32275708655982516</v>
      </c>
    </row>
    <row r="29" spans="1:33" ht="12" customHeight="1" x14ac:dyDescent="0.25">
      <c r="A29" s="7">
        <v>8</v>
      </c>
      <c r="B29" s="8" t="s">
        <v>43</v>
      </c>
      <c r="C29" s="7">
        <v>6</v>
      </c>
      <c r="D29" s="16" t="s">
        <v>44</v>
      </c>
      <c r="F29" s="19" t="s">
        <v>37</v>
      </c>
      <c r="G29" s="10">
        <v>114000</v>
      </c>
      <c r="H29" s="126">
        <f t="shared" si="1"/>
        <v>21660</v>
      </c>
      <c r="I29" s="12">
        <f t="shared" si="2"/>
        <v>135660</v>
      </c>
      <c r="J29" s="13">
        <f t="shared" si="0"/>
        <v>813960</v>
      </c>
      <c r="L29" s="19" t="s">
        <v>37</v>
      </c>
      <c r="M29" s="10">
        <v>105000</v>
      </c>
      <c r="N29" s="11">
        <f t="shared" si="3"/>
        <v>19950</v>
      </c>
      <c r="O29" s="12">
        <f t="shared" si="4"/>
        <v>124950</v>
      </c>
      <c r="P29" s="13">
        <f t="shared" si="5"/>
        <v>749700</v>
      </c>
      <c r="R29" s="19" t="s">
        <v>73</v>
      </c>
      <c r="S29" s="32">
        <v>43000</v>
      </c>
      <c r="T29" s="11">
        <f t="shared" si="6"/>
        <v>8170</v>
      </c>
      <c r="U29" s="34">
        <f t="shared" si="7"/>
        <v>51170</v>
      </c>
      <c r="V29" s="34">
        <f t="shared" si="8"/>
        <v>307020</v>
      </c>
      <c r="X29" s="136">
        <f t="shared" si="9"/>
        <v>87333</v>
      </c>
      <c r="Y29" s="137">
        <f t="shared" si="10"/>
        <v>16593</v>
      </c>
      <c r="Z29" s="138">
        <f t="shared" si="11"/>
        <v>103926</v>
      </c>
      <c r="AA29" s="138">
        <f t="shared" si="12"/>
        <v>623556</v>
      </c>
      <c r="AC29" s="39">
        <f t="shared" si="13"/>
        <v>51170</v>
      </c>
      <c r="AD29" s="39">
        <f t="shared" si="14"/>
        <v>135660</v>
      </c>
      <c r="AE29" s="39">
        <f t="shared" si="15"/>
        <v>103926.66666666667</v>
      </c>
      <c r="AF29" s="40">
        <f t="shared" si="16"/>
        <v>37559.955922350186</v>
      </c>
      <c r="AG29" s="139">
        <f t="shared" si="17"/>
        <v>0.36140826148903249</v>
      </c>
    </row>
    <row r="30" spans="1:33" ht="12" customHeight="1" x14ac:dyDescent="0.25">
      <c r="A30" s="7">
        <v>9</v>
      </c>
      <c r="B30" s="8" t="s">
        <v>45</v>
      </c>
      <c r="C30" s="7">
        <v>4</v>
      </c>
      <c r="D30" s="16" t="s">
        <v>44</v>
      </c>
      <c r="F30" s="19" t="s">
        <v>37</v>
      </c>
      <c r="G30" s="10">
        <v>100000</v>
      </c>
      <c r="H30" s="126">
        <f t="shared" si="1"/>
        <v>19000</v>
      </c>
      <c r="I30" s="12">
        <f t="shared" si="2"/>
        <v>119000</v>
      </c>
      <c r="J30" s="13">
        <f t="shared" si="0"/>
        <v>476000</v>
      </c>
      <c r="L30" s="19" t="s">
        <v>37</v>
      </c>
      <c r="M30" s="10">
        <v>90000</v>
      </c>
      <c r="N30" s="11">
        <f t="shared" si="3"/>
        <v>17100</v>
      </c>
      <c r="O30" s="12">
        <f t="shared" si="4"/>
        <v>107100</v>
      </c>
      <c r="P30" s="13">
        <f t="shared" si="5"/>
        <v>428400</v>
      </c>
      <c r="R30" s="19" t="s">
        <v>73</v>
      </c>
      <c r="S30" s="32">
        <v>35600</v>
      </c>
      <c r="T30" s="11">
        <f t="shared" si="6"/>
        <v>6764</v>
      </c>
      <c r="U30" s="34">
        <f t="shared" si="7"/>
        <v>42364</v>
      </c>
      <c r="V30" s="34">
        <f t="shared" si="8"/>
        <v>169456</v>
      </c>
      <c r="X30" s="136">
        <f t="shared" si="9"/>
        <v>75200</v>
      </c>
      <c r="Y30" s="137">
        <f t="shared" si="10"/>
        <v>14288</v>
      </c>
      <c r="Z30" s="138">
        <f t="shared" si="11"/>
        <v>89488</v>
      </c>
      <c r="AA30" s="138">
        <f t="shared" si="12"/>
        <v>357952</v>
      </c>
      <c r="AC30" s="39">
        <f t="shared" si="13"/>
        <v>42364</v>
      </c>
      <c r="AD30" s="39">
        <f t="shared" si="14"/>
        <v>119000</v>
      </c>
      <c r="AE30" s="39">
        <f t="shared" si="15"/>
        <v>89488</v>
      </c>
      <c r="AF30" s="40">
        <f t="shared" si="16"/>
        <v>33673.986319808748</v>
      </c>
      <c r="AG30" s="139">
        <f t="shared" si="17"/>
        <v>0.37629611031432986</v>
      </c>
    </row>
    <row r="31" spans="1:33" ht="12" hidden="1" customHeight="1" x14ac:dyDescent="0.25">
      <c r="A31" s="7">
        <v>15</v>
      </c>
      <c r="B31" s="20" t="s">
        <v>46</v>
      </c>
      <c r="C31" s="21">
        <v>4</v>
      </c>
      <c r="D31" s="8" t="s">
        <v>47</v>
      </c>
      <c r="F31" s="19" t="s">
        <v>37</v>
      </c>
      <c r="G31" s="10">
        <v>86000</v>
      </c>
      <c r="H31" s="126">
        <f t="shared" si="1"/>
        <v>16340</v>
      </c>
      <c r="I31" s="12">
        <f t="shared" si="2"/>
        <v>102340</v>
      </c>
      <c r="J31" s="13">
        <f t="shared" si="0"/>
        <v>409360</v>
      </c>
      <c r="L31" s="19" t="s">
        <v>37</v>
      </c>
      <c r="M31" s="10">
        <v>80000</v>
      </c>
      <c r="N31" s="11">
        <f t="shared" si="3"/>
        <v>15200</v>
      </c>
      <c r="O31" s="12">
        <f t="shared" si="4"/>
        <v>95200</v>
      </c>
      <c r="P31" s="13">
        <f t="shared" si="5"/>
        <v>380800</v>
      </c>
      <c r="R31" s="19" t="s">
        <v>73</v>
      </c>
      <c r="S31" s="32">
        <v>71000</v>
      </c>
      <c r="T31" s="11">
        <f t="shared" si="6"/>
        <v>13490</v>
      </c>
      <c r="U31" s="34">
        <f t="shared" si="7"/>
        <v>84490</v>
      </c>
      <c r="V31" s="34">
        <f t="shared" si="8"/>
        <v>337960</v>
      </c>
      <c r="X31" s="136">
        <f t="shared" si="9"/>
        <v>79000</v>
      </c>
      <c r="Y31" s="137">
        <f t="shared" si="10"/>
        <v>15010</v>
      </c>
      <c r="Z31" s="138">
        <f t="shared" si="11"/>
        <v>94010</v>
      </c>
      <c r="AA31" s="34"/>
      <c r="AC31" s="39">
        <f t="shared" si="13"/>
        <v>84490</v>
      </c>
      <c r="AD31" s="39">
        <f t="shared" si="14"/>
        <v>102340</v>
      </c>
      <c r="AE31" s="39">
        <f t="shared" si="15"/>
        <v>94010</v>
      </c>
      <c r="AF31" s="40">
        <f t="shared" si="16"/>
        <v>7335.652663533082</v>
      </c>
      <c r="AG31" s="41"/>
    </row>
    <row r="32" spans="1:33" ht="12" hidden="1" customHeight="1" x14ac:dyDescent="0.25">
      <c r="A32" s="7">
        <v>16</v>
      </c>
      <c r="B32" s="20" t="s">
        <v>48</v>
      </c>
      <c r="C32" s="21">
        <v>4</v>
      </c>
      <c r="D32" s="8" t="s">
        <v>49</v>
      </c>
      <c r="F32" s="19" t="s">
        <v>37</v>
      </c>
      <c r="G32" s="10">
        <v>50000</v>
      </c>
      <c r="H32" s="126">
        <f t="shared" si="1"/>
        <v>9500</v>
      </c>
      <c r="I32" s="12">
        <f t="shared" si="2"/>
        <v>59500</v>
      </c>
      <c r="J32" s="13">
        <f t="shared" si="0"/>
        <v>238000</v>
      </c>
      <c r="L32" s="19" t="s">
        <v>37</v>
      </c>
      <c r="M32" s="10">
        <v>46000</v>
      </c>
      <c r="N32" s="11">
        <f t="shared" si="3"/>
        <v>8740</v>
      </c>
      <c r="O32" s="12">
        <f t="shared" si="4"/>
        <v>54740</v>
      </c>
      <c r="P32" s="13">
        <f t="shared" si="5"/>
        <v>218960</v>
      </c>
      <c r="R32" s="19" t="s">
        <v>73</v>
      </c>
      <c r="S32" s="32">
        <v>56000</v>
      </c>
      <c r="T32" s="11">
        <f t="shared" si="6"/>
        <v>10640</v>
      </c>
      <c r="U32" s="34">
        <f t="shared" si="7"/>
        <v>66640</v>
      </c>
      <c r="V32" s="34">
        <f t="shared" si="8"/>
        <v>266560</v>
      </c>
      <c r="X32" s="136">
        <f t="shared" si="9"/>
        <v>50667</v>
      </c>
      <c r="Y32" s="137">
        <f t="shared" si="10"/>
        <v>9627</v>
      </c>
      <c r="Z32" s="138">
        <f t="shared" si="11"/>
        <v>60294</v>
      </c>
      <c r="AA32" s="34"/>
      <c r="AC32" s="39">
        <f t="shared" si="13"/>
        <v>54740</v>
      </c>
      <c r="AD32" s="39">
        <f t="shared" si="14"/>
        <v>66640</v>
      </c>
      <c r="AE32" s="39">
        <f t="shared" si="15"/>
        <v>60293.333333333336</v>
      </c>
      <c r="AF32" s="40">
        <f t="shared" si="16"/>
        <v>4890.4351090220543</v>
      </c>
      <c r="AG32" s="41"/>
    </row>
    <row r="33" spans="1:33" ht="12" customHeight="1" x14ac:dyDescent="0.25">
      <c r="A33" s="132">
        <v>10</v>
      </c>
      <c r="B33" s="20" t="s">
        <v>50</v>
      </c>
      <c r="C33" s="15">
        <v>3</v>
      </c>
      <c r="D33" s="16" t="s">
        <v>51</v>
      </c>
      <c r="F33" s="19" t="s">
        <v>37</v>
      </c>
      <c r="G33" s="10">
        <v>79000</v>
      </c>
      <c r="H33" s="126">
        <f t="shared" si="1"/>
        <v>15010</v>
      </c>
      <c r="I33" s="12">
        <f t="shared" si="2"/>
        <v>94010</v>
      </c>
      <c r="J33" s="13">
        <f t="shared" si="0"/>
        <v>282030</v>
      </c>
      <c r="L33" s="19" t="s">
        <v>37</v>
      </c>
      <c r="M33" s="10">
        <v>72000</v>
      </c>
      <c r="N33" s="11">
        <f t="shared" si="3"/>
        <v>13680</v>
      </c>
      <c r="O33" s="12">
        <f t="shared" si="4"/>
        <v>85680</v>
      </c>
      <c r="P33" s="13">
        <f t="shared" si="5"/>
        <v>257040</v>
      </c>
      <c r="R33" s="19" t="s">
        <v>78</v>
      </c>
      <c r="S33" s="32">
        <v>78000</v>
      </c>
      <c r="T33" s="11">
        <f t="shared" si="6"/>
        <v>14820</v>
      </c>
      <c r="U33" s="34">
        <f t="shared" si="7"/>
        <v>92820</v>
      </c>
      <c r="V33" s="34">
        <f t="shared" si="8"/>
        <v>278460</v>
      </c>
      <c r="X33" s="136">
        <f>ROUND(AVERAGE(G33,M33,S33),0)</f>
        <v>76333</v>
      </c>
      <c r="Y33" s="137">
        <f>ROUND(X33*0.19,0)</f>
        <v>14503</v>
      </c>
      <c r="Z33" s="138">
        <f>+Y33+X33</f>
        <v>90836</v>
      </c>
      <c r="AA33" s="138">
        <f>+Z33*C33</f>
        <v>272508</v>
      </c>
      <c r="AC33" s="39">
        <f>+MIN(G33,M33,S33)</f>
        <v>72000</v>
      </c>
      <c r="AD33" s="39">
        <f>+MAX(G33,M33,S33)</f>
        <v>79000</v>
      </c>
      <c r="AE33" s="39">
        <f>+AVERAGE(G33,M33,S33)</f>
        <v>76333.333333333328</v>
      </c>
      <c r="AF33" s="40">
        <f>+STDEVP(I33,O33,U33)</f>
        <v>3678.535336546629</v>
      </c>
      <c r="AG33" s="139">
        <f>AF33/AE33</f>
        <v>4.8190419256069379E-2</v>
      </c>
    </row>
    <row r="34" spans="1:33" ht="12" customHeight="1" x14ac:dyDescent="0.25">
      <c r="A34" s="7">
        <v>11</v>
      </c>
      <c r="B34" s="20" t="s">
        <v>52</v>
      </c>
      <c r="C34" s="15">
        <v>2</v>
      </c>
      <c r="D34" s="16" t="s">
        <v>53</v>
      </c>
      <c r="F34" s="19" t="s">
        <v>37</v>
      </c>
      <c r="G34" s="10">
        <v>123000</v>
      </c>
      <c r="H34" s="126">
        <f t="shared" si="1"/>
        <v>23370</v>
      </c>
      <c r="I34" s="12">
        <f t="shared" si="2"/>
        <v>146370</v>
      </c>
      <c r="J34" s="13">
        <f t="shared" si="0"/>
        <v>292740</v>
      </c>
      <c r="L34" s="19" t="s">
        <v>37</v>
      </c>
      <c r="M34" s="10">
        <v>115000</v>
      </c>
      <c r="N34" s="11">
        <f t="shared" si="3"/>
        <v>21850</v>
      </c>
      <c r="O34" s="12">
        <f t="shared" si="4"/>
        <v>136850</v>
      </c>
      <c r="P34" s="13">
        <f t="shared" si="5"/>
        <v>273700</v>
      </c>
      <c r="R34" s="19" t="s">
        <v>73</v>
      </c>
      <c r="S34" s="32">
        <v>51200</v>
      </c>
      <c r="T34" s="11">
        <f t="shared" si="6"/>
        <v>9728</v>
      </c>
      <c r="U34" s="34">
        <f t="shared" si="7"/>
        <v>60928</v>
      </c>
      <c r="V34" s="34">
        <f t="shared" si="8"/>
        <v>121856</v>
      </c>
      <c r="X34" s="136">
        <f t="shared" ref="X34:X42" si="18">ROUND(AVERAGE(G34,M34,S34),0)</f>
        <v>96400</v>
      </c>
      <c r="Y34" s="137">
        <f t="shared" ref="Y34:Y42" si="19">ROUND(X34*0.19,0)</f>
        <v>18316</v>
      </c>
      <c r="Z34" s="138">
        <f t="shared" ref="Z34:Z42" si="20">+Y34+X34</f>
        <v>114716</v>
      </c>
      <c r="AA34" s="138">
        <f t="shared" ref="AA34:AA41" si="21">+Z34*C34</f>
        <v>229432</v>
      </c>
      <c r="AC34" s="39">
        <f t="shared" ref="AC34:AC42" si="22">+MIN(G34,M34,S34)</f>
        <v>51200</v>
      </c>
      <c r="AD34" s="39">
        <f t="shared" ref="AD34:AD42" si="23">+MAX(G34,M34,S34)</f>
        <v>123000</v>
      </c>
      <c r="AE34" s="39">
        <f t="shared" ref="AE34:AE42" si="24">+AVERAGE(G34,M34,S34)</f>
        <v>96400</v>
      </c>
      <c r="AF34" s="40">
        <f t="shared" si="16"/>
        <v>38231.917800009287</v>
      </c>
      <c r="AG34" s="139">
        <f t="shared" ref="AG34:AG42" si="25">AF34/AE34</f>
        <v>0.39659665767644486</v>
      </c>
    </row>
    <row r="35" spans="1:33" ht="12" customHeight="1" x14ac:dyDescent="0.25">
      <c r="A35" s="7">
        <v>12</v>
      </c>
      <c r="B35" s="20" t="s">
        <v>52</v>
      </c>
      <c r="C35" s="15">
        <v>2</v>
      </c>
      <c r="D35" s="16" t="s">
        <v>53</v>
      </c>
      <c r="F35" s="19" t="s">
        <v>37</v>
      </c>
      <c r="G35" s="10">
        <v>123000</v>
      </c>
      <c r="H35" s="126">
        <f t="shared" si="1"/>
        <v>23370</v>
      </c>
      <c r="I35" s="12">
        <f t="shared" si="2"/>
        <v>146370</v>
      </c>
      <c r="J35" s="13">
        <f t="shared" si="0"/>
        <v>292740</v>
      </c>
      <c r="L35" s="19" t="s">
        <v>37</v>
      </c>
      <c r="M35" s="10">
        <v>115000</v>
      </c>
      <c r="N35" s="11">
        <f t="shared" si="3"/>
        <v>21850</v>
      </c>
      <c r="O35" s="12">
        <f t="shared" si="4"/>
        <v>136850</v>
      </c>
      <c r="P35" s="13">
        <f t="shared" si="5"/>
        <v>273700</v>
      </c>
      <c r="R35" s="19" t="s">
        <v>73</v>
      </c>
      <c r="S35" s="32">
        <v>51200</v>
      </c>
      <c r="T35" s="11">
        <f t="shared" si="6"/>
        <v>9728</v>
      </c>
      <c r="U35" s="34">
        <f t="shared" si="7"/>
        <v>60928</v>
      </c>
      <c r="V35" s="34">
        <f t="shared" si="8"/>
        <v>121856</v>
      </c>
      <c r="X35" s="136">
        <f t="shared" si="18"/>
        <v>96400</v>
      </c>
      <c r="Y35" s="137">
        <f t="shared" si="19"/>
        <v>18316</v>
      </c>
      <c r="Z35" s="138">
        <f t="shared" si="20"/>
        <v>114716</v>
      </c>
      <c r="AA35" s="138">
        <f t="shared" si="21"/>
        <v>229432</v>
      </c>
      <c r="AC35" s="39">
        <f t="shared" si="22"/>
        <v>51200</v>
      </c>
      <c r="AD35" s="39">
        <f t="shared" si="23"/>
        <v>123000</v>
      </c>
      <c r="AE35" s="39">
        <f t="shared" si="24"/>
        <v>96400</v>
      </c>
      <c r="AF35" s="40">
        <f t="shared" si="16"/>
        <v>38231.917800009287</v>
      </c>
      <c r="AG35" s="139">
        <f t="shared" si="25"/>
        <v>0.39659665767644486</v>
      </c>
    </row>
    <row r="36" spans="1:33" ht="12" hidden="1" customHeight="1" x14ac:dyDescent="0.25">
      <c r="A36" s="7">
        <v>20</v>
      </c>
      <c r="B36" s="20" t="s">
        <v>54</v>
      </c>
      <c r="C36" s="15">
        <v>3</v>
      </c>
      <c r="D36" s="16" t="s">
        <v>55</v>
      </c>
      <c r="F36" s="19" t="s">
        <v>37</v>
      </c>
      <c r="G36" s="10">
        <v>50000</v>
      </c>
      <c r="H36" s="126">
        <f t="shared" si="1"/>
        <v>9500</v>
      </c>
      <c r="I36" s="12">
        <f t="shared" si="2"/>
        <v>59500</v>
      </c>
      <c r="J36" s="13">
        <f t="shared" si="0"/>
        <v>178500</v>
      </c>
      <c r="L36" s="19" t="s">
        <v>37</v>
      </c>
      <c r="M36" s="10">
        <v>46000</v>
      </c>
      <c r="N36" s="11">
        <f t="shared" si="3"/>
        <v>8740</v>
      </c>
      <c r="O36" s="12">
        <f t="shared" si="4"/>
        <v>54740</v>
      </c>
      <c r="P36" s="13">
        <f t="shared" si="5"/>
        <v>164220</v>
      </c>
      <c r="R36" s="15"/>
      <c r="S36" s="32"/>
      <c r="T36" s="11">
        <f t="shared" si="6"/>
        <v>0</v>
      </c>
      <c r="U36" s="34">
        <f t="shared" ref="U36:U37" si="26">+T36+S36</f>
        <v>0</v>
      </c>
      <c r="V36" s="34">
        <f t="shared" si="8"/>
        <v>0</v>
      </c>
      <c r="X36" s="136">
        <f t="shared" si="18"/>
        <v>48000</v>
      </c>
      <c r="Y36" s="137">
        <f t="shared" si="19"/>
        <v>9120</v>
      </c>
      <c r="Z36" s="138">
        <f t="shared" si="20"/>
        <v>57120</v>
      </c>
      <c r="AA36" s="138">
        <f t="shared" si="21"/>
        <v>171360</v>
      </c>
      <c r="AC36" s="39">
        <f t="shared" si="22"/>
        <v>46000</v>
      </c>
      <c r="AD36" s="39">
        <f t="shared" si="23"/>
        <v>50000</v>
      </c>
      <c r="AE36" s="39">
        <f t="shared" si="24"/>
        <v>48000</v>
      </c>
      <c r="AF36" s="40">
        <f>+STDEVP(I36,O36)</f>
        <v>2380</v>
      </c>
      <c r="AG36" s="139">
        <f t="shared" si="25"/>
        <v>4.9583333333333333E-2</v>
      </c>
    </row>
    <row r="37" spans="1:33" ht="12" customHeight="1" x14ac:dyDescent="0.25">
      <c r="A37" s="132">
        <v>13</v>
      </c>
      <c r="B37" s="8" t="s">
        <v>56</v>
      </c>
      <c r="C37" s="7">
        <v>5</v>
      </c>
      <c r="D37" s="8" t="s">
        <v>57</v>
      </c>
      <c r="F37" s="19" t="s">
        <v>37</v>
      </c>
      <c r="G37" s="10">
        <v>120000</v>
      </c>
      <c r="H37" s="126">
        <f t="shared" si="1"/>
        <v>22800</v>
      </c>
      <c r="I37" s="12">
        <f t="shared" si="2"/>
        <v>142800</v>
      </c>
      <c r="J37" s="13">
        <f t="shared" si="0"/>
        <v>714000</v>
      </c>
      <c r="L37" s="19" t="s">
        <v>37</v>
      </c>
      <c r="M37" s="10">
        <v>110000</v>
      </c>
      <c r="N37" s="11">
        <f t="shared" si="3"/>
        <v>20900</v>
      </c>
      <c r="O37" s="12">
        <f t="shared" si="4"/>
        <v>130900</v>
      </c>
      <c r="P37" s="13">
        <f t="shared" si="5"/>
        <v>654500</v>
      </c>
      <c r="R37" s="15" t="s">
        <v>79</v>
      </c>
      <c r="S37" s="32">
        <v>128000</v>
      </c>
      <c r="T37" s="11">
        <f t="shared" si="6"/>
        <v>24320</v>
      </c>
      <c r="U37" s="34">
        <f t="shared" si="26"/>
        <v>152320</v>
      </c>
      <c r="V37" s="34">
        <f t="shared" si="8"/>
        <v>761600</v>
      </c>
      <c r="X37" s="136">
        <f t="shared" si="18"/>
        <v>119333</v>
      </c>
      <c r="Y37" s="137">
        <f t="shared" si="19"/>
        <v>22673</v>
      </c>
      <c r="Z37" s="138">
        <f t="shared" si="20"/>
        <v>142006</v>
      </c>
      <c r="AA37" s="138">
        <f t="shared" si="21"/>
        <v>710030</v>
      </c>
      <c r="AC37" s="39">
        <f t="shared" si="22"/>
        <v>110000</v>
      </c>
      <c r="AD37" s="39">
        <f t="shared" si="23"/>
        <v>128000</v>
      </c>
      <c r="AE37" s="39">
        <f t="shared" si="24"/>
        <v>119333.33333333333</v>
      </c>
      <c r="AF37" s="40">
        <f t="shared" si="16"/>
        <v>8762.653073635227</v>
      </c>
      <c r="AG37" s="139">
        <f t="shared" si="25"/>
        <v>7.3430053689680683E-2</v>
      </c>
    </row>
    <row r="38" spans="1:33" ht="12" hidden="1" customHeight="1" x14ac:dyDescent="0.25">
      <c r="A38" s="167" t="s">
        <v>58</v>
      </c>
      <c r="B38" s="168"/>
      <c r="C38" s="168"/>
      <c r="D38" s="168"/>
      <c r="F38" s="90"/>
      <c r="G38" s="90"/>
      <c r="H38" s="90"/>
      <c r="I38" s="90"/>
      <c r="J38" s="90"/>
      <c r="X38" s="136" t="e">
        <f t="shared" si="18"/>
        <v>#DIV/0!</v>
      </c>
      <c r="Y38" s="137" t="e">
        <f t="shared" si="19"/>
        <v>#DIV/0!</v>
      </c>
      <c r="Z38" s="138" t="e">
        <f t="shared" si="20"/>
        <v>#DIV/0!</v>
      </c>
      <c r="AA38" s="138" t="e">
        <f t="shared" si="21"/>
        <v>#DIV/0!</v>
      </c>
      <c r="AC38" s="39">
        <f t="shared" si="22"/>
        <v>0</v>
      </c>
      <c r="AD38" s="39">
        <f t="shared" si="23"/>
        <v>0</v>
      </c>
      <c r="AE38" s="39" t="e">
        <f t="shared" si="24"/>
        <v>#DIV/0!</v>
      </c>
      <c r="AF38" s="41"/>
      <c r="AG38" s="139" t="e">
        <f t="shared" si="25"/>
        <v>#DIV/0!</v>
      </c>
    </row>
    <row r="39" spans="1:33" ht="12" hidden="1" customHeight="1" x14ac:dyDescent="0.25">
      <c r="A39" s="22" t="s">
        <v>2</v>
      </c>
      <c r="B39" s="22" t="s">
        <v>3</v>
      </c>
      <c r="C39" s="22" t="s">
        <v>59</v>
      </c>
      <c r="D39" s="23" t="s">
        <v>60</v>
      </c>
      <c r="F39" s="24" t="s">
        <v>6</v>
      </c>
      <c r="G39" s="24" t="s">
        <v>7</v>
      </c>
      <c r="H39" s="5" t="s">
        <v>8</v>
      </c>
      <c r="I39" s="25" t="s">
        <v>9</v>
      </c>
      <c r="J39" s="26" t="s">
        <v>10</v>
      </c>
      <c r="L39" s="24" t="s">
        <v>6</v>
      </c>
      <c r="M39" s="24" t="s">
        <v>7</v>
      </c>
      <c r="N39" s="5" t="s">
        <v>8</v>
      </c>
      <c r="O39" s="25" t="s">
        <v>9</v>
      </c>
      <c r="P39" s="26" t="s">
        <v>10</v>
      </c>
      <c r="R39" s="24" t="s">
        <v>6</v>
      </c>
      <c r="S39" s="24" t="s">
        <v>7</v>
      </c>
      <c r="T39" s="5" t="s">
        <v>8</v>
      </c>
      <c r="U39" s="25" t="s">
        <v>9</v>
      </c>
      <c r="V39" s="26" t="s">
        <v>10</v>
      </c>
      <c r="X39" s="136" t="e">
        <f t="shared" si="18"/>
        <v>#DIV/0!</v>
      </c>
      <c r="Y39" s="137" t="e">
        <f t="shared" si="19"/>
        <v>#DIV/0!</v>
      </c>
      <c r="Z39" s="138" t="e">
        <f t="shared" si="20"/>
        <v>#DIV/0!</v>
      </c>
      <c r="AA39" s="138" t="e">
        <f t="shared" si="21"/>
        <v>#DIV/0!</v>
      </c>
      <c r="AC39" s="39">
        <f t="shared" si="22"/>
        <v>0</v>
      </c>
      <c r="AD39" s="39">
        <f t="shared" si="23"/>
        <v>0</v>
      </c>
      <c r="AE39" s="39" t="e">
        <f t="shared" si="24"/>
        <v>#DIV/0!</v>
      </c>
      <c r="AF39" s="41"/>
      <c r="AG39" s="139" t="e">
        <f t="shared" si="25"/>
        <v>#DIV/0!</v>
      </c>
    </row>
    <row r="40" spans="1:33" ht="12" customHeight="1" x14ac:dyDescent="0.25">
      <c r="A40" s="133">
        <v>14</v>
      </c>
      <c r="B40" s="27" t="s">
        <v>61</v>
      </c>
      <c r="C40" s="7">
        <v>1</v>
      </c>
      <c r="D40" s="8" t="s">
        <v>62</v>
      </c>
      <c r="F40" s="7" t="s">
        <v>63</v>
      </c>
      <c r="G40" s="10">
        <v>405000</v>
      </c>
      <c r="H40" s="126">
        <f t="shared" ref="H40:H42" si="27">ROUND(G40*19%,0)</f>
        <v>76950</v>
      </c>
      <c r="I40" s="12">
        <f>G40+H40</f>
        <v>481950</v>
      </c>
      <c r="J40" s="13">
        <f>I40*C40</f>
        <v>481950</v>
      </c>
      <c r="L40" s="7" t="s">
        <v>63</v>
      </c>
      <c r="M40" s="10">
        <v>365000</v>
      </c>
      <c r="N40" s="11">
        <f t="shared" ref="N40:N42" si="28">ROUND(M40*19%,0)</f>
        <v>69350</v>
      </c>
      <c r="O40" s="12">
        <f>M40+N40</f>
        <v>434350</v>
      </c>
      <c r="P40" s="31">
        <f>+O40*C40</f>
        <v>434350</v>
      </c>
      <c r="R40" s="7"/>
      <c r="S40" s="7"/>
      <c r="T40" s="33"/>
      <c r="U40" s="35">
        <f t="shared" ref="U40:U42" si="29">ROUND(S40+S40*T40,0)</f>
        <v>0</v>
      </c>
      <c r="V40" s="13">
        <f t="shared" ref="V40:V42" si="30">P40*U40</f>
        <v>0</v>
      </c>
      <c r="X40" s="136">
        <f t="shared" si="18"/>
        <v>385000</v>
      </c>
      <c r="Y40" s="137">
        <f t="shared" si="19"/>
        <v>73150</v>
      </c>
      <c r="Z40" s="138">
        <f t="shared" si="20"/>
        <v>458150</v>
      </c>
      <c r="AA40" s="138">
        <f t="shared" si="21"/>
        <v>458150</v>
      </c>
      <c r="AC40" s="39">
        <f t="shared" si="22"/>
        <v>365000</v>
      </c>
      <c r="AD40" s="39">
        <f t="shared" si="23"/>
        <v>405000</v>
      </c>
      <c r="AE40" s="39">
        <f t="shared" si="24"/>
        <v>385000</v>
      </c>
      <c r="AF40" s="40">
        <f>+STDEVP(I40,O40)</f>
        <v>23800</v>
      </c>
      <c r="AG40" s="139">
        <f t="shared" si="25"/>
        <v>6.1818181818181821E-2</v>
      </c>
    </row>
    <row r="41" spans="1:33" ht="12" customHeight="1" x14ac:dyDescent="0.25">
      <c r="A41" s="133">
        <v>15</v>
      </c>
      <c r="B41" s="27" t="s">
        <v>64</v>
      </c>
      <c r="C41" s="7">
        <v>1</v>
      </c>
      <c r="D41" s="8" t="s">
        <v>65</v>
      </c>
      <c r="F41" s="7" t="s">
        <v>66</v>
      </c>
      <c r="G41" s="10">
        <v>9150000</v>
      </c>
      <c r="H41" s="126">
        <f t="shared" si="27"/>
        <v>1738500</v>
      </c>
      <c r="I41" s="12">
        <f>G41+H41</f>
        <v>10888500</v>
      </c>
      <c r="J41" s="13">
        <f>I41*C41</f>
        <v>10888500</v>
      </c>
      <c r="L41" s="7" t="s">
        <v>66</v>
      </c>
      <c r="M41" s="10">
        <v>8400000</v>
      </c>
      <c r="N41" s="11">
        <f t="shared" si="28"/>
        <v>1596000</v>
      </c>
      <c r="O41" s="12">
        <f>M41+N41</f>
        <v>9996000</v>
      </c>
      <c r="P41" s="31">
        <f t="shared" ref="P41:P42" si="31">+O41*C41</f>
        <v>9996000</v>
      </c>
      <c r="R41" s="21"/>
      <c r="S41" s="7"/>
      <c r="T41" s="33"/>
      <c r="U41" s="35">
        <f t="shared" si="29"/>
        <v>0</v>
      </c>
      <c r="V41" s="13">
        <f t="shared" si="30"/>
        <v>0</v>
      </c>
      <c r="X41" s="136">
        <f t="shared" si="18"/>
        <v>8775000</v>
      </c>
      <c r="Y41" s="137">
        <f t="shared" si="19"/>
        <v>1667250</v>
      </c>
      <c r="Z41" s="138">
        <f t="shared" si="20"/>
        <v>10442250</v>
      </c>
      <c r="AA41" s="138">
        <f t="shared" si="21"/>
        <v>10442250</v>
      </c>
      <c r="AC41" s="39">
        <f t="shared" si="22"/>
        <v>8400000</v>
      </c>
      <c r="AD41" s="39">
        <f t="shared" si="23"/>
        <v>9150000</v>
      </c>
      <c r="AE41" s="39">
        <f>+AVERAGE(G41,M41)</f>
        <v>8775000</v>
      </c>
      <c r="AF41" s="40">
        <f t="shared" ref="AF41:AF42" si="32">+STDEVP(I41,O41)</f>
        <v>446250</v>
      </c>
      <c r="AG41" s="139">
        <f t="shared" si="25"/>
        <v>5.0854700854700854E-2</v>
      </c>
    </row>
    <row r="42" spans="1:33" ht="12" customHeight="1" x14ac:dyDescent="0.25">
      <c r="A42" s="133">
        <v>16</v>
      </c>
      <c r="B42" s="28" t="s">
        <v>67</v>
      </c>
      <c r="C42" s="21">
        <v>7</v>
      </c>
      <c r="D42" s="29" t="s">
        <v>68</v>
      </c>
      <c r="F42" s="7" t="s">
        <v>69</v>
      </c>
      <c r="G42" s="10">
        <v>405000</v>
      </c>
      <c r="H42" s="126">
        <f t="shared" si="27"/>
        <v>76950</v>
      </c>
      <c r="I42" s="12">
        <f>G42+H42</f>
        <v>481950</v>
      </c>
      <c r="J42" s="13">
        <f>I42*C42</f>
        <v>3373650</v>
      </c>
      <c r="L42" s="7" t="s">
        <v>69</v>
      </c>
      <c r="M42" s="10">
        <v>365000</v>
      </c>
      <c r="N42" s="11">
        <f t="shared" si="28"/>
        <v>69350</v>
      </c>
      <c r="O42" s="12">
        <f>M42+N42</f>
        <v>434350</v>
      </c>
      <c r="P42" s="31">
        <f t="shared" si="31"/>
        <v>3040450</v>
      </c>
      <c r="R42" s="21"/>
      <c r="S42" s="7"/>
      <c r="T42" s="33"/>
      <c r="U42" s="35">
        <f t="shared" si="29"/>
        <v>0</v>
      </c>
      <c r="V42" s="13">
        <f t="shared" si="30"/>
        <v>0</v>
      </c>
      <c r="X42" s="136">
        <f t="shared" si="18"/>
        <v>385000</v>
      </c>
      <c r="Y42" s="137">
        <f t="shared" si="19"/>
        <v>73150</v>
      </c>
      <c r="Z42" s="138">
        <f t="shared" si="20"/>
        <v>458150</v>
      </c>
      <c r="AA42" s="138">
        <f>+Z42*C42</f>
        <v>3207050</v>
      </c>
      <c r="AC42" s="39">
        <f t="shared" si="22"/>
        <v>365000</v>
      </c>
      <c r="AD42" s="39">
        <f t="shared" si="23"/>
        <v>405000</v>
      </c>
      <c r="AE42" s="39">
        <f t="shared" si="24"/>
        <v>385000</v>
      </c>
      <c r="AF42" s="40">
        <f t="shared" si="32"/>
        <v>23800</v>
      </c>
      <c r="AG42" s="139">
        <f t="shared" si="25"/>
        <v>6.1818181818181821E-2</v>
      </c>
    </row>
    <row r="43" spans="1:33" ht="12" customHeight="1" x14ac:dyDescent="0.25">
      <c r="X43" s="184" t="s">
        <v>238</v>
      </c>
      <c r="Y43" s="184"/>
      <c r="Z43" s="184"/>
      <c r="AA43" s="49">
        <f>+AA17+AA21+AA22+AA23+AA25+AA27+AA28+AA29+AA30+AA33+AA34+AA35+AA37+AA40+AA41+AA42</f>
        <v>39471104</v>
      </c>
    </row>
    <row r="45" spans="1:33" ht="62.25" customHeight="1" x14ac:dyDescent="0.25">
      <c r="A45" s="183" t="s">
        <v>242</v>
      </c>
      <c r="B45" s="183"/>
      <c r="C45" s="183"/>
      <c r="D45" s="183"/>
    </row>
    <row r="58" spans="9:9" ht="12" customHeight="1" x14ac:dyDescent="0.3">
      <c r="I58" s="163"/>
    </row>
  </sheetData>
  <mergeCells count="19">
    <mergeCell ref="A45:D45"/>
    <mergeCell ref="X43:Z43"/>
    <mergeCell ref="AC15:AG15"/>
    <mergeCell ref="F15:J15"/>
    <mergeCell ref="L15:P15"/>
    <mergeCell ref="X15:AA15"/>
    <mergeCell ref="A1:H1"/>
    <mergeCell ref="A38:D38"/>
    <mergeCell ref="R15:V15"/>
    <mergeCell ref="A14:D14"/>
    <mergeCell ref="A13:D13"/>
    <mergeCell ref="D2:H2"/>
    <mergeCell ref="A9:H11"/>
    <mergeCell ref="C5:F5"/>
    <mergeCell ref="C6:F6"/>
    <mergeCell ref="C7:F7"/>
    <mergeCell ref="C8:F8"/>
    <mergeCell ref="A3:H3"/>
    <mergeCell ref="A2:C2"/>
  </mergeCells>
  <conditionalFormatting sqref="AG33:AG42">
    <cfRule type="colorScale" priority="2">
      <colorScale>
        <cfvo type="min"/>
        <cfvo type="max"/>
        <color rgb="FF92D050"/>
        <color rgb="FFFF0000"/>
      </colorScale>
    </cfRule>
  </conditionalFormatting>
  <conditionalFormatting sqref="AG17:AG30">
    <cfRule type="colorScale" priority="1">
      <colorScale>
        <cfvo type="min"/>
        <cfvo type="max"/>
        <color rgb="FF92D050"/>
        <color rgb="FFFF0000"/>
      </colorScale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2"/>
  <sheetViews>
    <sheetView showGridLines="0" topLeftCell="A2" workbookViewId="0">
      <selection activeCell="A42" sqref="A42:E42"/>
    </sheetView>
  </sheetViews>
  <sheetFormatPr baseColWidth="10" defaultRowHeight="15" x14ac:dyDescent="0.25"/>
  <cols>
    <col min="2" max="2" width="57.5703125" customWidth="1"/>
    <col min="4" max="4" width="56" customWidth="1"/>
    <col min="5" max="5" width="15.140625" customWidth="1"/>
    <col min="6" max="6" width="18.5703125" customWidth="1"/>
  </cols>
  <sheetData>
    <row r="1" spans="1:8" ht="15" hidden="1" customHeight="1" x14ac:dyDescent="0.25">
      <c r="A1" s="188" t="s">
        <v>1</v>
      </c>
      <c r="B1" s="189"/>
      <c r="C1" s="189"/>
      <c r="D1" s="189"/>
      <c r="E1" s="189"/>
      <c r="F1" s="189"/>
    </row>
    <row r="2" spans="1:8" ht="99.95" customHeight="1" x14ac:dyDescent="0.25">
      <c r="A2" s="166" t="s">
        <v>226</v>
      </c>
      <c r="B2" s="166"/>
      <c r="C2" s="166"/>
      <c r="D2" s="166"/>
      <c r="E2" s="166"/>
      <c r="F2" s="166"/>
      <c r="G2" s="166"/>
      <c r="H2" s="166"/>
    </row>
    <row r="3" spans="1:8" ht="99.95" customHeight="1" x14ac:dyDescent="0.25">
      <c r="A3" s="166" t="s">
        <v>227</v>
      </c>
      <c r="B3" s="166"/>
      <c r="C3" s="166"/>
      <c r="D3" s="176" t="s">
        <v>225</v>
      </c>
      <c r="E3" s="177"/>
      <c r="F3" s="177"/>
      <c r="G3" s="177"/>
      <c r="H3" s="178"/>
    </row>
    <row r="4" spans="1:8" ht="54.75" customHeight="1" x14ac:dyDescent="0.25">
      <c r="A4" s="182" t="s">
        <v>218</v>
      </c>
      <c r="B4" s="182"/>
      <c r="C4" s="182"/>
      <c r="D4" s="182"/>
      <c r="E4" s="182"/>
      <c r="F4" s="182"/>
      <c r="G4" s="182"/>
      <c r="H4" s="182"/>
    </row>
    <row r="5" spans="1:8" ht="15" customHeight="1" x14ac:dyDescent="0.25"/>
    <row r="6" spans="1:8" ht="15" customHeight="1" x14ac:dyDescent="0.25">
      <c r="C6" s="180" t="s">
        <v>229</v>
      </c>
      <c r="D6" s="180"/>
      <c r="E6" s="180"/>
      <c r="F6" s="180"/>
      <c r="G6" s="129" t="s">
        <v>4</v>
      </c>
    </row>
    <row r="7" spans="1:8" ht="15" customHeight="1" x14ac:dyDescent="0.35">
      <c r="C7" s="181" t="s">
        <v>230</v>
      </c>
      <c r="D7" s="181"/>
      <c r="E7" s="181"/>
      <c r="F7" s="181"/>
      <c r="G7" s="130">
        <v>3</v>
      </c>
    </row>
    <row r="8" spans="1:8" ht="15" customHeight="1" x14ac:dyDescent="0.35">
      <c r="C8" s="181" t="s">
        <v>231</v>
      </c>
      <c r="D8" s="181"/>
      <c r="E8" s="181"/>
      <c r="F8" s="181"/>
      <c r="G8" s="130">
        <v>0</v>
      </c>
    </row>
    <row r="9" spans="1:8" ht="15" customHeight="1" x14ac:dyDescent="0.35">
      <c r="C9" s="181" t="s">
        <v>232</v>
      </c>
      <c r="D9" s="181"/>
      <c r="E9" s="181"/>
      <c r="F9" s="181"/>
      <c r="G9" s="130">
        <v>0</v>
      </c>
    </row>
    <row r="10" spans="1:8" ht="15" customHeight="1" x14ac:dyDescent="0.25">
      <c r="A10" s="179" t="s">
        <v>228</v>
      </c>
      <c r="B10" s="179"/>
      <c r="C10" s="179"/>
      <c r="D10" s="179"/>
      <c r="E10" s="179"/>
      <c r="F10" s="179"/>
      <c r="G10" s="179"/>
      <c r="H10" s="179"/>
    </row>
    <row r="11" spans="1:8" ht="15" customHeight="1" x14ac:dyDescent="0.25">
      <c r="A11" s="179"/>
      <c r="B11" s="179"/>
      <c r="C11" s="179"/>
      <c r="D11" s="179"/>
      <c r="E11" s="179"/>
      <c r="F11" s="179"/>
      <c r="G11" s="179"/>
      <c r="H11" s="179"/>
    </row>
    <row r="12" spans="1:8" ht="15" customHeight="1" x14ac:dyDescent="0.25">
      <c r="A12" s="179"/>
      <c r="B12" s="179"/>
      <c r="C12" s="179"/>
      <c r="D12" s="179"/>
      <c r="E12" s="179"/>
      <c r="F12" s="179"/>
      <c r="G12" s="179"/>
      <c r="H12" s="179"/>
    </row>
    <row r="13" spans="1:8" ht="15" customHeight="1" x14ac:dyDescent="0.25"/>
    <row r="14" spans="1:8" ht="15" hidden="1" customHeight="1" x14ac:dyDescent="0.25">
      <c r="A14" s="124"/>
      <c r="B14" s="125"/>
      <c r="C14" s="125"/>
      <c r="D14" s="125"/>
      <c r="E14" s="125"/>
      <c r="F14" s="125"/>
    </row>
    <row r="15" spans="1:8" ht="12" customHeight="1" x14ac:dyDescent="0.25">
      <c r="A15" s="1" t="s">
        <v>2</v>
      </c>
      <c r="B15" s="2" t="s">
        <v>3</v>
      </c>
      <c r="C15" s="1" t="s">
        <v>4</v>
      </c>
      <c r="D15" s="3" t="s">
        <v>5</v>
      </c>
      <c r="E15" s="5" t="s">
        <v>9</v>
      </c>
      <c r="F15" s="5" t="s">
        <v>86</v>
      </c>
    </row>
    <row r="16" spans="1:8" ht="12" hidden="1" customHeight="1" x14ac:dyDescent="0.25">
      <c r="A16" s="7"/>
      <c r="B16" s="8"/>
      <c r="C16" s="7"/>
      <c r="D16" s="9"/>
      <c r="E16" s="39"/>
      <c r="F16" s="48"/>
    </row>
    <row r="17" spans="1:6" ht="12" hidden="1" customHeight="1" x14ac:dyDescent="0.25">
      <c r="A17" s="7"/>
      <c r="B17" s="14"/>
      <c r="C17" s="15"/>
      <c r="D17" s="16"/>
      <c r="E17" s="39"/>
      <c r="F17" s="48"/>
    </row>
    <row r="18" spans="1:6" ht="12" hidden="1" customHeight="1" x14ac:dyDescent="0.25">
      <c r="A18" s="7"/>
      <c r="B18" s="14"/>
      <c r="C18" s="15"/>
      <c r="D18" s="16"/>
      <c r="E18" s="39"/>
      <c r="F18" s="48"/>
    </row>
    <row r="19" spans="1:6" ht="12" hidden="1" customHeight="1" x14ac:dyDescent="0.25">
      <c r="A19" s="7"/>
      <c r="B19" s="8"/>
      <c r="C19" s="7"/>
      <c r="D19" s="9"/>
      <c r="E19" s="39"/>
      <c r="F19" s="48"/>
    </row>
    <row r="20" spans="1:6" ht="12" hidden="1" customHeight="1" x14ac:dyDescent="0.25">
      <c r="A20" s="7"/>
      <c r="B20" s="8"/>
      <c r="C20" s="7"/>
      <c r="D20" s="9"/>
      <c r="E20" s="39"/>
      <c r="F20" s="48"/>
    </row>
    <row r="21" spans="1:6" ht="12" hidden="1" customHeight="1" x14ac:dyDescent="0.25">
      <c r="A21" s="7"/>
      <c r="B21" s="8"/>
      <c r="C21" s="7"/>
      <c r="D21" s="18"/>
      <c r="E21" s="39"/>
      <c r="F21" s="48"/>
    </row>
    <row r="22" spans="1:6" ht="12" hidden="1" customHeight="1" x14ac:dyDescent="0.25">
      <c r="A22" s="7"/>
      <c r="B22" s="8"/>
      <c r="C22" s="7"/>
      <c r="D22" s="8"/>
      <c r="E22" s="39"/>
      <c r="F22" s="48"/>
    </row>
    <row r="23" spans="1:6" ht="12" hidden="1" customHeight="1" x14ac:dyDescent="0.25">
      <c r="A23" s="7"/>
      <c r="B23" s="8"/>
      <c r="C23" s="7"/>
      <c r="D23" s="8"/>
      <c r="E23" s="39"/>
      <c r="F23" s="48"/>
    </row>
    <row r="24" spans="1:6" ht="12" hidden="1" customHeight="1" x14ac:dyDescent="0.25">
      <c r="A24" s="7"/>
      <c r="B24" s="8"/>
      <c r="C24" s="7"/>
      <c r="D24" s="16"/>
      <c r="E24" s="39"/>
      <c r="F24" s="48"/>
    </row>
    <row r="25" spans="1:6" ht="12" hidden="1" customHeight="1" x14ac:dyDescent="0.25">
      <c r="A25" s="7"/>
      <c r="B25" s="8"/>
      <c r="C25" s="7"/>
      <c r="D25" s="16"/>
      <c r="E25" s="39"/>
      <c r="F25" s="48"/>
    </row>
    <row r="26" spans="1:6" ht="12" hidden="1" customHeight="1" x14ac:dyDescent="0.25">
      <c r="A26" s="7"/>
      <c r="B26" s="8"/>
      <c r="C26" s="7"/>
      <c r="D26" s="16"/>
      <c r="E26" s="39"/>
      <c r="F26" s="48"/>
    </row>
    <row r="27" spans="1:6" ht="12" hidden="1" customHeight="1" x14ac:dyDescent="0.25">
      <c r="A27" s="7"/>
      <c r="B27" s="8"/>
      <c r="C27" s="7"/>
      <c r="D27" s="16"/>
      <c r="E27" s="39"/>
      <c r="F27" s="48"/>
    </row>
    <row r="28" spans="1:6" ht="12" hidden="1" customHeight="1" x14ac:dyDescent="0.25">
      <c r="A28" s="7"/>
      <c r="B28" s="8"/>
      <c r="C28" s="7"/>
      <c r="D28" s="16"/>
      <c r="E28" s="39"/>
      <c r="F28" s="48"/>
    </row>
    <row r="29" spans="1:6" ht="12" hidden="1" customHeight="1" x14ac:dyDescent="0.25">
      <c r="A29" s="7"/>
      <c r="B29" s="8"/>
      <c r="C29" s="7"/>
      <c r="D29" s="16"/>
      <c r="E29" s="39"/>
      <c r="F29" s="48"/>
    </row>
    <row r="30" spans="1:6" ht="12" hidden="1" customHeight="1" x14ac:dyDescent="0.25">
      <c r="A30" s="7"/>
      <c r="B30" s="20"/>
      <c r="C30" s="21"/>
      <c r="D30" s="8"/>
      <c r="E30" s="39"/>
      <c r="F30" s="48"/>
    </row>
    <row r="31" spans="1:6" ht="12" hidden="1" customHeight="1" x14ac:dyDescent="0.25">
      <c r="A31" s="7"/>
      <c r="B31" s="20"/>
      <c r="C31" s="21"/>
      <c r="D31" s="8"/>
      <c r="E31" s="39"/>
      <c r="F31" s="48"/>
    </row>
    <row r="32" spans="1:6" ht="12" customHeight="1" x14ac:dyDescent="0.25">
      <c r="A32" s="7">
        <v>17</v>
      </c>
      <c r="B32" s="20" t="s">
        <v>50</v>
      </c>
      <c r="C32" s="122">
        <v>3</v>
      </c>
      <c r="D32" s="16" t="s">
        <v>51</v>
      </c>
      <c r="E32" s="39">
        <f>+'LOTE 1'!Z33</f>
        <v>90836</v>
      </c>
      <c r="F32" s="48">
        <f>+E32*C32</f>
        <v>272508</v>
      </c>
    </row>
    <row r="33" spans="1:6" ht="12" hidden="1" customHeight="1" x14ac:dyDescent="0.25">
      <c r="A33" s="7"/>
      <c r="B33" s="20"/>
      <c r="C33" s="15"/>
      <c r="D33" s="16"/>
      <c r="E33" s="39"/>
      <c r="F33" s="48"/>
    </row>
    <row r="34" spans="1:6" ht="12" hidden="1" customHeight="1" x14ac:dyDescent="0.25">
      <c r="A34" s="7"/>
      <c r="B34" s="20"/>
      <c r="C34" s="15"/>
      <c r="D34" s="16"/>
      <c r="E34" s="39"/>
      <c r="F34" s="48"/>
    </row>
    <row r="35" spans="1:6" ht="12" hidden="1" customHeight="1" x14ac:dyDescent="0.25">
      <c r="A35" s="7"/>
      <c r="B35" s="20"/>
      <c r="C35" s="15"/>
      <c r="D35" s="16"/>
      <c r="E35" s="39"/>
      <c r="F35" s="48"/>
    </row>
    <row r="36" spans="1:6" ht="12" customHeight="1" x14ac:dyDescent="0.25">
      <c r="A36" s="7">
        <v>21</v>
      </c>
      <c r="B36" s="8" t="s">
        <v>56</v>
      </c>
      <c r="C36" s="123">
        <v>4</v>
      </c>
      <c r="D36" s="8" t="s">
        <v>57</v>
      </c>
      <c r="E36" s="39">
        <f>+'LOTE 1'!Z37</f>
        <v>142006</v>
      </c>
      <c r="F36" s="48">
        <f>+E36*C36</f>
        <v>568024</v>
      </c>
    </row>
    <row r="37" spans="1:6" ht="18" hidden="1" customHeight="1" x14ac:dyDescent="0.25">
      <c r="A37" s="170" t="s">
        <v>58</v>
      </c>
      <c r="B37" s="171"/>
      <c r="C37" s="171"/>
      <c r="D37" s="171"/>
      <c r="E37" s="171"/>
      <c r="F37" s="171"/>
    </row>
    <row r="38" spans="1:6" ht="17.25" hidden="1" customHeight="1" x14ac:dyDescent="0.25">
      <c r="A38" s="42" t="s">
        <v>2</v>
      </c>
      <c r="B38" s="42" t="s">
        <v>3</v>
      </c>
      <c r="C38" s="42" t="s">
        <v>59</v>
      </c>
      <c r="D38" s="43" t="s">
        <v>60</v>
      </c>
      <c r="E38" s="41"/>
      <c r="F38" s="48"/>
    </row>
    <row r="39" spans="1:6" ht="12" customHeight="1" x14ac:dyDescent="0.25">
      <c r="A39" s="21">
        <v>22</v>
      </c>
      <c r="B39" s="27" t="s">
        <v>61</v>
      </c>
      <c r="C39" s="7">
        <v>1</v>
      </c>
      <c r="D39" s="8" t="s">
        <v>62</v>
      </c>
      <c r="E39" s="39">
        <f>+'LOTE 1'!AA40</f>
        <v>458150</v>
      </c>
      <c r="F39" s="48">
        <f>+E39*C39</f>
        <v>458150</v>
      </c>
    </row>
    <row r="40" spans="1:6" ht="12" customHeight="1" x14ac:dyDescent="0.25">
      <c r="A40" s="21">
        <v>23</v>
      </c>
      <c r="B40" s="27" t="s">
        <v>64</v>
      </c>
      <c r="C40" s="7">
        <v>1</v>
      </c>
      <c r="D40" s="8" t="s">
        <v>65</v>
      </c>
      <c r="E40" s="39">
        <f>+'LOTE 1'!AA41</f>
        <v>10442250</v>
      </c>
      <c r="F40" s="48">
        <f>+E40*C40</f>
        <v>10442250</v>
      </c>
    </row>
    <row r="41" spans="1:6" ht="12" customHeight="1" x14ac:dyDescent="0.25">
      <c r="A41" s="44">
        <v>24</v>
      </c>
      <c r="B41" s="45" t="s">
        <v>67</v>
      </c>
      <c r="C41" s="44">
        <v>7</v>
      </c>
      <c r="D41" s="46" t="s">
        <v>68</v>
      </c>
      <c r="E41" s="47">
        <f>+'LOTE 1'!Z42</f>
        <v>458150</v>
      </c>
      <c r="F41" s="48">
        <f>+E41*C41</f>
        <v>3207050</v>
      </c>
    </row>
    <row r="42" spans="1:6" x14ac:dyDescent="0.25">
      <c r="A42" s="184" t="s">
        <v>87</v>
      </c>
      <c r="B42" s="184"/>
      <c r="C42" s="184"/>
      <c r="D42" s="184"/>
      <c r="E42" s="184"/>
      <c r="F42" s="49">
        <f>SUM(F16:F41)</f>
        <v>14947982</v>
      </c>
    </row>
  </sheetData>
  <mergeCells count="12">
    <mergeCell ref="A10:H12"/>
    <mergeCell ref="A42:E42"/>
    <mergeCell ref="A37:F37"/>
    <mergeCell ref="A1:F1"/>
    <mergeCell ref="A2:H2"/>
    <mergeCell ref="A3:C3"/>
    <mergeCell ref="D3:H3"/>
    <mergeCell ref="A4:H4"/>
    <mergeCell ref="C6:F6"/>
    <mergeCell ref="C7:F7"/>
    <mergeCell ref="C8:F8"/>
    <mergeCell ref="C9:F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65"/>
  <sheetViews>
    <sheetView showGridLines="0" topLeftCell="N17" workbookViewId="0">
      <selection activeCell="A63" sqref="A63:D63"/>
    </sheetView>
  </sheetViews>
  <sheetFormatPr baseColWidth="10" defaultRowHeight="15" x14ac:dyDescent="0.25"/>
  <cols>
    <col min="2" max="2" width="71" customWidth="1"/>
    <col min="3" max="3" width="47.140625" customWidth="1"/>
    <col min="5" max="5" width="5.5703125" customWidth="1"/>
    <col min="6" max="6" width="12.7109375" hidden="1" customWidth="1"/>
    <col min="7" max="7" width="15.85546875" customWidth="1"/>
    <col min="8" max="8" width="15.28515625" customWidth="1"/>
    <col min="9" max="9" width="14.5703125" customWidth="1"/>
    <col min="10" max="10" width="18" customWidth="1"/>
    <col min="11" max="11" width="5.140625" customWidth="1"/>
    <col min="12" max="12" width="0" hidden="1" customWidth="1"/>
    <col min="13" max="13" width="16.85546875" customWidth="1"/>
    <col min="14" max="14" width="14.28515625" customWidth="1"/>
    <col min="15" max="15" width="14.7109375" customWidth="1"/>
    <col min="16" max="16" width="16" customWidth="1"/>
    <col min="17" max="17" width="4" customWidth="1"/>
    <col min="18" max="18" width="15.7109375" hidden="1" customWidth="1"/>
    <col min="19" max="22" width="15.7109375" customWidth="1"/>
    <col min="23" max="23" width="3.85546875" customWidth="1"/>
    <col min="24" max="24" width="17.140625" hidden="1" customWidth="1"/>
    <col min="25" max="25" width="18.85546875" customWidth="1"/>
    <col min="26" max="26" width="14.28515625" customWidth="1"/>
    <col min="27" max="27" width="14.5703125" customWidth="1"/>
    <col min="28" max="28" width="15" customWidth="1"/>
    <col min="29" max="29" width="8.28515625" customWidth="1"/>
    <col min="30" max="33" width="15" customWidth="1"/>
    <col min="34" max="34" width="9" customWidth="1"/>
    <col min="35" max="37" width="13" bestFit="1" customWidth="1"/>
    <col min="38" max="38" width="22.5703125" customWidth="1"/>
  </cols>
  <sheetData>
    <row r="1" spans="1:8" ht="99.95" customHeight="1" x14ac:dyDescent="0.25">
      <c r="A1" s="166" t="s">
        <v>226</v>
      </c>
      <c r="B1" s="166"/>
      <c r="C1" s="166"/>
      <c r="D1" s="166"/>
      <c r="E1" s="166"/>
      <c r="F1" s="166"/>
      <c r="G1" s="166"/>
      <c r="H1" s="166"/>
    </row>
    <row r="2" spans="1:8" ht="99.95" customHeight="1" x14ac:dyDescent="0.25">
      <c r="A2" s="166" t="s">
        <v>227</v>
      </c>
      <c r="B2" s="166"/>
      <c r="C2" s="166"/>
      <c r="D2" s="176" t="s">
        <v>225</v>
      </c>
      <c r="E2" s="177"/>
      <c r="F2" s="177"/>
      <c r="G2" s="177"/>
      <c r="H2" s="178"/>
    </row>
    <row r="3" spans="1:8" ht="69.75" customHeight="1" x14ac:dyDescent="0.25">
      <c r="A3" s="182" t="s">
        <v>218</v>
      </c>
      <c r="B3" s="182"/>
      <c r="C3" s="182"/>
      <c r="D3" s="182"/>
      <c r="E3" s="182"/>
      <c r="F3" s="182"/>
      <c r="G3" s="182"/>
      <c r="H3" s="182"/>
    </row>
    <row r="4" spans="1:8" ht="12" customHeight="1" x14ac:dyDescent="0.25"/>
    <row r="5" spans="1:8" ht="12" customHeight="1" x14ac:dyDescent="0.25">
      <c r="C5" s="180" t="s">
        <v>229</v>
      </c>
      <c r="D5" s="180"/>
      <c r="E5" s="180"/>
      <c r="F5" s="180"/>
      <c r="G5" s="129" t="s">
        <v>4</v>
      </c>
    </row>
    <row r="6" spans="1:8" ht="12" customHeight="1" x14ac:dyDescent="0.35">
      <c r="C6" s="181" t="s">
        <v>230</v>
      </c>
      <c r="D6" s="181"/>
      <c r="E6" s="181"/>
      <c r="F6" s="181"/>
      <c r="G6" s="130">
        <v>4</v>
      </c>
    </row>
    <row r="7" spans="1:8" ht="12" customHeight="1" x14ac:dyDescent="0.35">
      <c r="C7" s="181" t="s">
        <v>231</v>
      </c>
      <c r="D7" s="181"/>
      <c r="E7" s="181"/>
      <c r="F7" s="181"/>
      <c r="G7" s="130">
        <v>0</v>
      </c>
    </row>
    <row r="8" spans="1:8" ht="12" customHeight="1" x14ac:dyDescent="0.35">
      <c r="C8" s="181" t="s">
        <v>232</v>
      </c>
      <c r="D8" s="181"/>
      <c r="E8" s="181"/>
      <c r="F8" s="181"/>
      <c r="G8" s="130">
        <v>0</v>
      </c>
    </row>
    <row r="9" spans="1:8" ht="15" customHeight="1" x14ac:dyDescent="0.25">
      <c r="A9" s="179" t="s">
        <v>228</v>
      </c>
      <c r="B9" s="179"/>
      <c r="C9" s="179"/>
      <c r="D9" s="179"/>
      <c r="E9" s="179"/>
      <c r="F9" s="179"/>
      <c r="G9" s="179"/>
      <c r="H9" s="179"/>
    </row>
    <row r="10" spans="1:8" ht="12" customHeight="1" x14ac:dyDescent="0.25">
      <c r="A10" s="179"/>
      <c r="B10" s="179"/>
      <c r="C10" s="179"/>
      <c r="D10" s="179"/>
      <c r="E10" s="179"/>
      <c r="F10" s="179"/>
      <c r="G10" s="179"/>
      <c r="H10" s="179"/>
    </row>
    <row r="11" spans="1:8" ht="12" customHeight="1" x14ac:dyDescent="0.25">
      <c r="A11" s="179"/>
      <c r="B11" s="179"/>
      <c r="C11" s="179"/>
      <c r="D11" s="179"/>
      <c r="E11" s="179"/>
      <c r="F11" s="179"/>
      <c r="G11" s="179"/>
      <c r="H11" s="179"/>
    </row>
    <row r="15" spans="1:8" ht="12" customHeight="1" x14ac:dyDescent="0.25">
      <c r="A15" s="190" t="s">
        <v>88</v>
      </c>
      <c r="B15" s="191"/>
      <c r="C15" s="191"/>
      <c r="D15" s="192"/>
    </row>
    <row r="16" spans="1:8" ht="12" hidden="1" customHeight="1" x14ac:dyDescent="0.25">
      <c r="A16" s="199" t="s">
        <v>89</v>
      </c>
      <c r="B16" s="200"/>
      <c r="C16" s="200"/>
      <c r="D16" s="201"/>
    </row>
    <row r="17" spans="1:41" ht="12" customHeight="1" x14ac:dyDescent="0.25">
      <c r="A17" s="89"/>
      <c r="B17" s="89"/>
      <c r="C17" s="89"/>
      <c r="D17" s="89"/>
      <c r="F17" s="195" t="s">
        <v>70</v>
      </c>
      <c r="G17" s="196"/>
      <c r="H17" s="196"/>
      <c r="I17" s="196"/>
      <c r="J17" s="197"/>
      <c r="L17" s="195" t="s">
        <v>186</v>
      </c>
      <c r="M17" s="196"/>
      <c r="N17" s="196"/>
      <c r="O17" s="196"/>
      <c r="P17" s="197"/>
      <c r="R17" s="195" t="s">
        <v>223</v>
      </c>
      <c r="S17" s="196"/>
      <c r="T17" s="196"/>
      <c r="U17" s="196"/>
      <c r="V17" s="197"/>
      <c r="X17" s="169" t="s">
        <v>201</v>
      </c>
      <c r="Y17" s="169"/>
      <c r="Z17" s="169"/>
      <c r="AA17" s="169"/>
      <c r="AB17" s="169"/>
      <c r="AD17" s="187" t="s">
        <v>233</v>
      </c>
      <c r="AE17" s="187"/>
      <c r="AF17" s="187"/>
      <c r="AG17" s="187"/>
      <c r="AI17" s="198" t="s">
        <v>81</v>
      </c>
      <c r="AJ17" s="198"/>
      <c r="AK17" s="198"/>
      <c r="AL17" s="198"/>
      <c r="AM17" s="198"/>
    </row>
    <row r="18" spans="1:41" ht="12" customHeight="1" x14ac:dyDescent="0.25">
      <c r="A18" s="50" t="s">
        <v>2</v>
      </c>
      <c r="B18" s="50" t="s">
        <v>3</v>
      </c>
      <c r="C18" s="50"/>
      <c r="D18" s="50" t="s">
        <v>59</v>
      </c>
      <c r="F18" s="4" t="s">
        <v>6</v>
      </c>
      <c r="G18" s="4" t="s">
        <v>7</v>
      </c>
      <c r="H18" s="5" t="s">
        <v>8</v>
      </c>
      <c r="I18" s="5" t="s">
        <v>9</v>
      </c>
      <c r="J18" s="4" t="s">
        <v>10</v>
      </c>
      <c r="L18" s="4" t="s">
        <v>6</v>
      </c>
      <c r="M18" s="4" t="s">
        <v>7</v>
      </c>
      <c r="N18" s="5" t="s">
        <v>8</v>
      </c>
      <c r="O18" s="5" t="s">
        <v>9</v>
      </c>
      <c r="P18" s="91" t="s">
        <v>10</v>
      </c>
      <c r="X18" s="4" t="s">
        <v>6</v>
      </c>
      <c r="Y18" s="4" t="s">
        <v>7</v>
      </c>
      <c r="Z18" s="5" t="s">
        <v>8</v>
      </c>
      <c r="AA18" s="5" t="s">
        <v>9</v>
      </c>
      <c r="AB18" s="91" t="s">
        <v>10</v>
      </c>
      <c r="AD18" s="135" t="s">
        <v>234</v>
      </c>
      <c r="AE18" s="135" t="s">
        <v>235</v>
      </c>
      <c r="AF18" s="135" t="s">
        <v>236</v>
      </c>
      <c r="AG18" s="135" t="s">
        <v>237</v>
      </c>
      <c r="AI18" s="127" t="s">
        <v>82</v>
      </c>
      <c r="AJ18" s="127" t="s">
        <v>84</v>
      </c>
      <c r="AK18" s="127" t="s">
        <v>83</v>
      </c>
      <c r="AL18" s="38" t="s">
        <v>85</v>
      </c>
      <c r="AM18" s="38" t="s">
        <v>240</v>
      </c>
    </row>
    <row r="19" spans="1:41" ht="12" customHeight="1" x14ac:dyDescent="0.25">
      <c r="A19" s="51">
        <v>1</v>
      </c>
      <c r="B19" s="28" t="s">
        <v>90</v>
      </c>
      <c r="C19" s="28" t="s">
        <v>91</v>
      </c>
      <c r="D19" s="51">
        <v>4</v>
      </c>
      <c r="F19" s="52" t="s">
        <v>37</v>
      </c>
      <c r="G19" s="10">
        <v>65000</v>
      </c>
      <c r="H19" s="11">
        <f>ROUND(G19*19%,0)</f>
        <v>12350</v>
      </c>
      <c r="I19" s="12">
        <f>G19+H19</f>
        <v>77350</v>
      </c>
      <c r="J19" s="13">
        <f t="shared" ref="J19:J30" si="0">I19*D19</f>
        <v>309400</v>
      </c>
      <c r="L19" s="52" t="s">
        <v>37</v>
      </c>
      <c r="M19" s="10">
        <v>60000</v>
      </c>
      <c r="N19" s="11">
        <f>ROUND(M19*19%,0)</f>
        <v>11400</v>
      </c>
      <c r="O19" s="12">
        <f>M19+N19</f>
        <v>71400</v>
      </c>
      <c r="P19" s="31">
        <f t="shared" ref="P19:P30" si="1">O19*D19</f>
        <v>285600</v>
      </c>
      <c r="X19" s="52" t="s">
        <v>187</v>
      </c>
      <c r="Y19" s="146">
        <v>162000</v>
      </c>
      <c r="Z19" s="11">
        <f>ROUND(Y19*19%,0)</f>
        <v>30780</v>
      </c>
      <c r="AA19" s="34">
        <f>+Z19+Y19</f>
        <v>192780</v>
      </c>
      <c r="AB19" s="34">
        <f t="shared" ref="AB19:AB30" si="2">+AA19*D19</f>
        <v>771120</v>
      </c>
      <c r="AD19" s="136">
        <f>ROUND(AVERAGE(G19,M19,Y19),0)</f>
        <v>95667</v>
      </c>
      <c r="AE19" s="137">
        <f>ROUND(AD19*0.19,0)</f>
        <v>18177</v>
      </c>
      <c r="AF19" s="138">
        <f>+AE19+AD19</f>
        <v>113844</v>
      </c>
      <c r="AG19" s="138">
        <f>+AF19*D19</f>
        <v>455376</v>
      </c>
      <c r="AI19" s="39">
        <f>+MIN(G19,M19,Y19)</f>
        <v>60000</v>
      </c>
      <c r="AJ19" s="39">
        <f>+MAX(G19,M19,Y19)</f>
        <v>162000</v>
      </c>
      <c r="AK19" s="39">
        <f>+AVERAGE(G19,M19,Y19)</f>
        <v>95666.666666666672</v>
      </c>
      <c r="AL19" s="40">
        <f>+STDEVP(G19,M19,Y19)</f>
        <v>46949.145063805183</v>
      </c>
      <c r="AM19" s="145">
        <f>AL19/AK19</f>
        <v>0.49075761390737122</v>
      </c>
      <c r="AN19" s="144"/>
      <c r="AO19" s="144"/>
    </row>
    <row r="20" spans="1:41" ht="12" customHeight="1" x14ac:dyDescent="0.25">
      <c r="A20" s="51">
        <v>2</v>
      </c>
      <c r="B20" s="28" t="s">
        <v>92</v>
      </c>
      <c r="C20" s="28" t="s">
        <v>93</v>
      </c>
      <c r="D20" s="51">
        <v>1</v>
      </c>
      <c r="F20" s="52" t="s">
        <v>37</v>
      </c>
      <c r="G20" s="10">
        <v>350000</v>
      </c>
      <c r="H20" s="11">
        <f t="shared" ref="H20:H30" si="3">ROUND(G20*19%,0)</f>
        <v>66500</v>
      </c>
      <c r="I20" s="12">
        <f>G20+H20</f>
        <v>416500</v>
      </c>
      <c r="J20" s="13">
        <f t="shared" si="0"/>
        <v>416500</v>
      </c>
      <c r="L20" s="52" t="s">
        <v>37</v>
      </c>
      <c r="M20" s="10">
        <v>325000</v>
      </c>
      <c r="N20" s="11">
        <f t="shared" ref="N20:N30" si="4">ROUND(M20*19%,0)</f>
        <v>61750</v>
      </c>
      <c r="O20" s="12">
        <f>M20+N20</f>
        <v>386750</v>
      </c>
      <c r="P20" s="31">
        <f t="shared" si="1"/>
        <v>386750</v>
      </c>
      <c r="X20" s="52" t="s">
        <v>188</v>
      </c>
      <c r="Y20" s="146">
        <v>180000</v>
      </c>
      <c r="Z20" s="11">
        <f t="shared" ref="Z20:Z30" si="5">ROUND(Y20*19%,0)</f>
        <v>34200</v>
      </c>
      <c r="AA20" s="34">
        <f t="shared" ref="AA20:AA30" si="6">+Z20+Y20</f>
        <v>214200</v>
      </c>
      <c r="AB20" s="34">
        <f t="shared" si="2"/>
        <v>214200</v>
      </c>
      <c r="AD20" s="136">
        <f>ROUND(AVERAGE(G20,M20,Y20),0)</f>
        <v>285000</v>
      </c>
      <c r="AE20" s="137">
        <f t="shared" ref="AE20:AE60" si="7">ROUND(AD20*0.19,0)</f>
        <v>54150</v>
      </c>
      <c r="AF20" s="138">
        <f t="shared" ref="AF20:AF61" si="8">+AE20+AD20</f>
        <v>339150</v>
      </c>
      <c r="AG20" s="138">
        <f>+AF20*D20</f>
        <v>339150</v>
      </c>
      <c r="AI20" s="39">
        <f t="shared" ref="AI20:AI60" si="9">+MIN(G20,M20,Y20)</f>
        <v>180000</v>
      </c>
      <c r="AJ20" s="39">
        <f t="shared" ref="AJ20:AJ60" si="10">+MAX(G20,M20,Y20)</f>
        <v>350000</v>
      </c>
      <c r="AK20" s="39">
        <f>+AVERAGE(G20,M20,Y20)</f>
        <v>285000</v>
      </c>
      <c r="AL20" s="40">
        <f t="shared" ref="AL20:AL60" si="11">+STDEVP(G20,M20,Y20)</f>
        <v>74944.423853057058</v>
      </c>
      <c r="AM20" s="145">
        <f t="shared" ref="AM20:AM61" si="12">AL20/AK20</f>
        <v>0.26296289071248091</v>
      </c>
    </row>
    <row r="21" spans="1:41" ht="12" customHeight="1" x14ac:dyDescent="0.25">
      <c r="A21" s="51">
        <v>3</v>
      </c>
      <c r="B21" s="28" t="s">
        <v>94</v>
      </c>
      <c r="C21" s="28" t="s">
        <v>95</v>
      </c>
      <c r="D21" s="51">
        <v>1</v>
      </c>
      <c r="F21" s="51" t="s">
        <v>96</v>
      </c>
      <c r="G21" s="10">
        <v>950000</v>
      </c>
      <c r="H21" s="11">
        <f t="shared" si="3"/>
        <v>180500</v>
      </c>
      <c r="I21" s="12">
        <f>G21+H21</f>
        <v>1130500</v>
      </c>
      <c r="J21" s="13">
        <f t="shared" si="0"/>
        <v>1130500</v>
      </c>
      <c r="L21" s="51" t="s">
        <v>96</v>
      </c>
      <c r="M21" s="10">
        <v>900000</v>
      </c>
      <c r="N21" s="11">
        <f t="shared" si="4"/>
        <v>171000</v>
      </c>
      <c r="O21" s="12">
        <f>M21+N21</f>
        <v>1071000</v>
      </c>
      <c r="P21" s="31">
        <f t="shared" si="1"/>
        <v>1071000</v>
      </c>
      <c r="X21" s="51" t="s">
        <v>189</v>
      </c>
      <c r="Y21" s="146">
        <v>674850</v>
      </c>
      <c r="Z21" s="11">
        <f t="shared" si="5"/>
        <v>128222</v>
      </c>
      <c r="AA21" s="34">
        <f t="shared" si="6"/>
        <v>803072</v>
      </c>
      <c r="AB21" s="34">
        <f t="shared" si="2"/>
        <v>803072</v>
      </c>
      <c r="AD21" s="136">
        <f>ROUND(AVERAGE(G21,M21,Y21),0)</f>
        <v>841617</v>
      </c>
      <c r="AE21" s="137">
        <f t="shared" si="7"/>
        <v>159907</v>
      </c>
      <c r="AF21" s="138">
        <f t="shared" si="8"/>
        <v>1001524</v>
      </c>
      <c r="AG21" s="138">
        <f>+AF21*D21</f>
        <v>1001524</v>
      </c>
      <c r="AI21" s="39">
        <f t="shared" si="9"/>
        <v>674850</v>
      </c>
      <c r="AJ21" s="39">
        <f t="shared" si="10"/>
        <v>950000</v>
      </c>
      <c r="AK21" s="39">
        <f t="shared" ref="AK21:AK60" si="13">+AVERAGE(G21,M21,Y21)</f>
        <v>841616.66666666663</v>
      </c>
      <c r="AL21" s="40">
        <f t="shared" si="11"/>
        <v>119675.50802993159</v>
      </c>
      <c r="AM21" s="145">
        <f t="shared" si="12"/>
        <v>0.14219716976841981</v>
      </c>
    </row>
    <row r="22" spans="1:41" ht="12" hidden="1" customHeight="1" x14ac:dyDescent="0.25">
      <c r="A22" s="51">
        <v>4</v>
      </c>
      <c r="B22" s="28" t="s">
        <v>97</v>
      </c>
      <c r="C22" s="28" t="s">
        <v>98</v>
      </c>
      <c r="D22" s="51">
        <v>2</v>
      </c>
      <c r="F22" s="51" t="s">
        <v>99</v>
      </c>
      <c r="G22" s="10">
        <v>22520000</v>
      </c>
      <c r="H22" s="11">
        <f t="shared" si="3"/>
        <v>4278800</v>
      </c>
      <c r="I22" s="12">
        <f>G22+H22</f>
        <v>26798800</v>
      </c>
      <c r="J22" s="13">
        <f t="shared" si="0"/>
        <v>53597600</v>
      </c>
      <c r="L22" s="51" t="s">
        <v>99</v>
      </c>
      <c r="M22" s="10">
        <v>21000000</v>
      </c>
      <c r="N22" s="11">
        <f t="shared" si="4"/>
        <v>3990000</v>
      </c>
      <c r="O22" s="12">
        <f>M22+N22</f>
        <v>24990000</v>
      </c>
      <c r="P22" s="31">
        <f t="shared" si="1"/>
        <v>49980000</v>
      </c>
      <c r="X22" s="52" t="s">
        <v>190</v>
      </c>
      <c r="Y22" s="146">
        <v>12900000</v>
      </c>
      <c r="Z22" s="11">
        <f t="shared" si="5"/>
        <v>2451000</v>
      </c>
      <c r="AA22" s="34">
        <f t="shared" si="6"/>
        <v>15351000</v>
      </c>
      <c r="AB22" s="34">
        <f t="shared" si="2"/>
        <v>30702000</v>
      </c>
      <c r="AD22" s="136">
        <f t="shared" ref="AD22:AD60" si="14">ROUND(AVERAGE(G22,M22,Y22),0)</f>
        <v>18806667</v>
      </c>
      <c r="AE22" s="137">
        <f t="shared" si="7"/>
        <v>3573267</v>
      </c>
      <c r="AF22" s="138">
        <f t="shared" si="8"/>
        <v>22379934</v>
      </c>
      <c r="AG22" s="138">
        <f t="shared" ref="AG22:AG61" si="15">+AF22*D22</f>
        <v>44759868</v>
      </c>
      <c r="AI22" s="39">
        <f t="shared" si="9"/>
        <v>12900000</v>
      </c>
      <c r="AJ22" s="39">
        <f t="shared" si="10"/>
        <v>22520000</v>
      </c>
      <c r="AK22" s="39">
        <f t="shared" si="13"/>
        <v>18806666.666666668</v>
      </c>
      <c r="AL22" s="40">
        <f t="shared" si="11"/>
        <v>4222490.0499849878</v>
      </c>
      <c r="AM22" s="145">
        <f t="shared" si="12"/>
        <v>0.2245209172271351</v>
      </c>
    </row>
    <row r="23" spans="1:41" ht="12" customHeight="1" x14ac:dyDescent="0.25">
      <c r="A23" s="51">
        <v>4</v>
      </c>
      <c r="B23" s="28" t="s">
        <v>100</v>
      </c>
      <c r="C23" s="28" t="s">
        <v>101</v>
      </c>
      <c r="D23" s="51">
        <v>1</v>
      </c>
      <c r="F23" s="51" t="s">
        <v>102</v>
      </c>
      <c r="G23" s="10">
        <v>850000</v>
      </c>
      <c r="H23" s="11">
        <f t="shared" si="3"/>
        <v>161500</v>
      </c>
      <c r="I23" s="12">
        <f t="shared" ref="I23:I30" si="16">G23+H23</f>
        <v>1011500</v>
      </c>
      <c r="J23" s="13">
        <f t="shared" si="0"/>
        <v>1011500</v>
      </c>
      <c r="L23" s="51" t="s">
        <v>102</v>
      </c>
      <c r="M23" s="10">
        <v>800000</v>
      </c>
      <c r="N23" s="11">
        <f t="shared" si="4"/>
        <v>152000</v>
      </c>
      <c r="O23" s="12">
        <f t="shared" ref="O23:O30" si="17">M23+N23</f>
        <v>952000</v>
      </c>
      <c r="P23" s="31">
        <f t="shared" si="1"/>
        <v>952000</v>
      </c>
      <c r="X23" s="51" t="s">
        <v>191</v>
      </c>
      <c r="Y23" s="146">
        <v>607500</v>
      </c>
      <c r="Z23" s="11">
        <f t="shared" si="5"/>
        <v>115425</v>
      </c>
      <c r="AA23" s="34">
        <f t="shared" si="6"/>
        <v>722925</v>
      </c>
      <c r="AB23" s="34">
        <f t="shared" si="2"/>
        <v>722925</v>
      </c>
      <c r="AD23" s="136">
        <f>ROUND(AVERAGE(G23,M23,Y23),0)</f>
        <v>752500</v>
      </c>
      <c r="AE23" s="137">
        <f t="shared" si="7"/>
        <v>142975</v>
      </c>
      <c r="AF23" s="138">
        <f t="shared" si="8"/>
        <v>895475</v>
      </c>
      <c r="AG23" s="138">
        <f>+AF23*D23</f>
        <v>895475</v>
      </c>
      <c r="AI23" s="39">
        <f t="shared" si="9"/>
        <v>607500</v>
      </c>
      <c r="AJ23" s="39">
        <f t="shared" si="10"/>
        <v>850000</v>
      </c>
      <c r="AK23" s="39">
        <f t="shared" si="13"/>
        <v>752500</v>
      </c>
      <c r="AL23" s="40">
        <f t="shared" si="11"/>
        <v>104542.65477146955</v>
      </c>
      <c r="AM23" s="145">
        <f t="shared" si="12"/>
        <v>0.13892711597537483</v>
      </c>
    </row>
    <row r="24" spans="1:41" ht="12" hidden="1" customHeight="1" x14ac:dyDescent="0.25">
      <c r="A24" s="51">
        <v>6</v>
      </c>
      <c r="B24" s="28" t="s">
        <v>103</v>
      </c>
      <c r="C24" s="28" t="s">
        <v>104</v>
      </c>
      <c r="D24" s="51">
        <v>1</v>
      </c>
      <c r="F24" s="51" t="s">
        <v>105</v>
      </c>
      <c r="G24" s="10">
        <v>18990000</v>
      </c>
      <c r="H24" s="11">
        <f t="shared" si="3"/>
        <v>3608100</v>
      </c>
      <c r="I24" s="12">
        <f t="shared" si="16"/>
        <v>22598100</v>
      </c>
      <c r="J24" s="13">
        <f t="shared" si="0"/>
        <v>22598100</v>
      </c>
      <c r="L24" s="51" t="s">
        <v>105</v>
      </c>
      <c r="M24" s="10">
        <v>17000000</v>
      </c>
      <c r="N24" s="11">
        <f t="shared" si="4"/>
        <v>3230000</v>
      </c>
      <c r="O24" s="12">
        <f t="shared" si="17"/>
        <v>20230000</v>
      </c>
      <c r="P24" s="31">
        <f t="shared" si="1"/>
        <v>20230000</v>
      </c>
      <c r="X24" s="51" t="s">
        <v>190</v>
      </c>
      <c r="Y24" s="146">
        <v>5400000</v>
      </c>
      <c r="Z24" s="11">
        <f t="shared" si="5"/>
        <v>1026000</v>
      </c>
      <c r="AA24" s="34">
        <f t="shared" si="6"/>
        <v>6426000</v>
      </c>
      <c r="AB24" s="34">
        <f t="shared" si="2"/>
        <v>6426000</v>
      </c>
      <c r="AD24" s="136">
        <f t="shared" si="14"/>
        <v>13796667</v>
      </c>
      <c r="AE24" s="137">
        <f t="shared" si="7"/>
        <v>2621367</v>
      </c>
      <c r="AF24" s="138">
        <f t="shared" si="8"/>
        <v>16418034</v>
      </c>
      <c r="AG24" s="138">
        <f t="shared" si="15"/>
        <v>16418034</v>
      </c>
      <c r="AI24" s="39">
        <f t="shared" si="9"/>
        <v>5400000</v>
      </c>
      <c r="AJ24" s="39">
        <f t="shared" si="10"/>
        <v>18990000</v>
      </c>
      <c r="AK24" s="39">
        <f t="shared" si="13"/>
        <v>13796666.666666666</v>
      </c>
      <c r="AL24" s="40">
        <f t="shared" si="11"/>
        <v>5992664.0338185336</v>
      </c>
      <c r="AM24" s="145">
        <f t="shared" si="12"/>
        <v>0.43435593383560284</v>
      </c>
    </row>
    <row r="25" spans="1:41" ht="12" customHeight="1" x14ac:dyDescent="0.25">
      <c r="A25" s="51">
        <v>5</v>
      </c>
      <c r="B25" s="28" t="s">
        <v>106</v>
      </c>
      <c r="C25" s="28" t="s">
        <v>107</v>
      </c>
      <c r="D25" s="51">
        <v>2</v>
      </c>
      <c r="F25" s="51" t="s">
        <v>108</v>
      </c>
      <c r="G25" s="10">
        <v>6850000</v>
      </c>
      <c r="H25" s="11">
        <f t="shared" si="3"/>
        <v>1301500</v>
      </c>
      <c r="I25" s="12">
        <f t="shared" si="16"/>
        <v>8151500</v>
      </c>
      <c r="J25" s="13">
        <f t="shared" si="0"/>
        <v>16303000</v>
      </c>
      <c r="L25" s="51" t="s">
        <v>108</v>
      </c>
      <c r="M25" s="10">
        <v>6300000</v>
      </c>
      <c r="N25" s="11">
        <f t="shared" si="4"/>
        <v>1197000</v>
      </c>
      <c r="O25" s="12">
        <f t="shared" si="17"/>
        <v>7497000</v>
      </c>
      <c r="P25" s="31">
        <f t="shared" si="1"/>
        <v>14994000</v>
      </c>
      <c r="X25" s="51" t="s">
        <v>190</v>
      </c>
      <c r="Y25" s="146">
        <v>13875000</v>
      </c>
      <c r="Z25" s="11">
        <f t="shared" si="5"/>
        <v>2636250</v>
      </c>
      <c r="AA25" s="34">
        <f t="shared" si="6"/>
        <v>16511250</v>
      </c>
      <c r="AB25" s="34">
        <f t="shared" si="2"/>
        <v>33022500</v>
      </c>
      <c r="AD25" s="136">
        <f>ROUND(AVERAGE(G25,M25,Y25),0)</f>
        <v>9008333</v>
      </c>
      <c r="AE25" s="137">
        <f t="shared" si="7"/>
        <v>1711583</v>
      </c>
      <c r="AF25" s="138">
        <f t="shared" si="8"/>
        <v>10719916</v>
      </c>
      <c r="AG25" s="138">
        <f t="shared" si="15"/>
        <v>21439832</v>
      </c>
      <c r="AI25" s="39">
        <f t="shared" si="9"/>
        <v>6300000</v>
      </c>
      <c r="AJ25" s="39">
        <f t="shared" si="10"/>
        <v>13875000</v>
      </c>
      <c r="AK25" s="39">
        <f t="shared" si="13"/>
        <v>9008333.333333334</v>
      </c>
      <c r="AL25" s="40">
        <f t="shared" si="11"/>
        <v>3448570.5573308035</v>
      </c>
      <c r="AM25" s="145">
        <f t="shared" si="12"/>
        <v>0.38282004336697167</v>
      </c>
    </row>
    <row r="26" spans="1:41" ht="12" customHeight="1" x14ac:dyDescent="0.25">
      <c r="A26" s="51">
        <v>6</v>
      </c>
      <c r="B26" s="28" t="s">
        <v>109</v>
      </c>
      <c r="C26" s="28" t="s">
        <v>110</v>
      </c>
      <c r="D26" s="51">
        <v>1</v>
      </c>
      <c r="F26" s="51" t="s">
        <v>111</v>
      </c>
      <c r="G26" s="10">
        <v>2100000</v>
      </c>
      <c r="H26" s="11">
        <f t="shared" si="3"/>
        <v>399000</v>
      </c>
      <c r="I26" s="12">
        <f t="shared" si="16"/>
        <v>2499000</v>
      </c>
      <c r="J26" s="13">
        <f t="shared" si="0"/>
        <v>2499000</v>
      </c>
      <c r="L26" s="51" t="s">
        <v>111</v>
      </c>
      <c r="M26" s="10">
        <v>1950000</v>
      </c>
      <c r="N26" s="11">
        <f t="shared" si="4"/>
        <v>370500</v>
      </c>
      <c r="O26" s="12">
        <f t="shared" si="17"/>
        <v>2320500</v>
      </c>
      <c r="P26" s="31">
        <f t="shared" si="1"/>
        <v>2320500</v>
      </c>
      <c r="X26" s="51" t="s">
        <v>192</v>
      </c>
      <c r="Y26" s="146">
        <v>2977500</v>
      </c>
      <c r="Z26" s="11">
        <f t="shared" si="5"/>
        <v>565725</v>
      </c>
      <c r="AA26" s="34">
        <f t="shared" si="6"/>
        <v>3543225</v>
      </c>
      <c r="AB26" s="34">
        <f t="shared" si="2"/>
        <v>3543225</v>
      </c>
      <c r="AD26" s="136">
        <f>ROUND(AVERAGE(G26,M26,Y26),0)</f>
        <v>2342500</v>
      </c>
      <c r="AE26" s="137">
        <f t="shared" si="7"/>
        <v>445075</v>
      </c>
      <c r="AF26" s="138">
        <f t="shared" si="8"/>
        <v>2787575</v>
      </c>
      <c r="AG26" s="138">
        <f t="shared" si="15"/>
        <v>2787575</v>
      </c>
      <c r="AI26" s="39">
        <f t="shared" si="9"/>
        <v>1950000</v>
      </c>
      <c r="AJ26" s="39">
        <f t="shared" si="10"/>
        <v>2977500</v>
      </c>
      <c r="AK26" s="39">
        <f t="shared" si="13"/>
        <v>2342500</v>
      </c>
      <c r="AL26" s="40">
        <f t="shared" si="11"/>
        <v>453169.3943769813</v>
      </c>
      <c r="AM26" s="145">
        <f t="shared" si="12"/>
        <v>0.19345545117480525</v>
      </c>
    </row>
    <row r="27" spans="1:41" ht="12" hidden="1" customHeight="1" x14ac:dyDescent="0.25">
      <c r="A27" s="51">
        <v>9</v>
      </c>
      <c r="B27" s="28" t="s">
        <v>112</v>
      </c>
      <c r="C27" s="28" t="s">
        <v>113</v>
      </c>
      <c r="D27" s="51">
        <v>2</v>
      </c>
      <c r="F27" s="51" t="s">
        <v>114</v>
      </c>
      <c r="G27" s="10">
        <v>450000</v>
      </c>
      <c r="H27" s="11">
        <f t="shared" si="3"/>
        <v>85500</v>
      </c>
      <c r="I27" s="12">
        <f t="shared" si="16"/>
        <v>535500</v>
      </c>
      <c r="J27" s="13">
        <f t="shared" si="0"/>
        <v>1071000</v>
      </c>
      <c r="L27" s="51" t="s">
        <v>114</v>
      </c>
      <c r="M27" s="10">
        <v>425000</v>
      </c>
      <c r="N27" s="11">
        <f t="shared" si="4"/>
        <v>80750</v>
      </c>
      <c r="O27" s="12">
        <f t="shared" si="17"/>
        <v>505750</v>
      </c>
      <c r="P27" s="31">
        <f t="shared" si="1"/>
        <v>1011500</v>
      </c>
      <c r="X27" s="51" t="s">
        <v>190</v>
      </c>
      <c r="Y27" s="146">
        <v>517500</v>
      </c>
      <c r="Z27" s="11">
        <f t="shared" si="5"/>
        <v>98325</v>
      </c>
      <c r="AA27" s="34">
        <f t="shared" si="6"/>
        <v>615825</v>
      </c>
      <c r="AB27" s="34">
        <f t="shared" si="2"/>
        <v>1231650</v>
      </c>
      <c r="AD27" s="136">
        <f t="shared" si="14"/>
        <v>464167</v>
      </c>
      <c r="AE27" s="137">
        <f t="shared" si="7"/>
        <v>88192</v>
      </c>
      <c r="AF27" s="138">
        <f t="shared" si="8"/>
        <v>552359</v>
      </c>
      <c r="AG27" s="138">
        <f t="shared" si="15"/>
        <v>1104718</v>
      </c>
      <c r="AI27" s="39">
        <f t="shared" si="9"/>
        <v>425000</v>
      </c>
      <c r="AJ27" s="39">
        <f t="shared" si="10"/>
        <v>517500</v>
      </c>
      <c r="AK27" s="39">
        <f t="shared" si="13"/>
        <v>464166.66666666669</v>
      </c>
      <c r="AL27" s="40">
        <f t="shared" si="11"/>
        <v>39069.027232436805</v>
      </c>
      <c r="AM27" s="145">
        <f t="shared" si="12"/>
        <v>8.4170256156057749E-2</v>
      </c>
    </row>
    <row r="28" spans="1:41" ht="12" customHeight="1" x14ac:dyDescent="0.25">
      <c r="A28" s="51">
        <v>7</v>
      </c>
      <c r="B28" s="28" t="s">
        <v>115</v>
      </c>
      <c r="C28" s="28" t="s">
        <v>116</v>
      </c>
      <c r="D28" s="51">
        <v>4</v>
      </c>
      <c r="F28" s="51" t="s">
        <v>117</v>
      </c>
      <c r="G28" s="10">
        <v>45000</v>
      </c>
      <c r="H28" s="11">
        <f t="shared" si="3"/>
        <v>8550</v>
      </c>
      <c r="I28" s="12">
        <f t="shared" si="16"/>
        <v>53550</v>
      </c>
      <c r="J28" s="13">
        <f t="shared" si="0"/>
        <v>214200</v>
      </c>
      <c r="L28" s="51" t="s">
        <v>117</v>
      </c>
      <c r="M28" s="10">
        <v>42500</v>
      </c>
      <c r="N28" s="11">
        <f t="shared" si="4"/>
        <v>8075</v>
      </c>
      <c r="O28" s="12">
        <f t="shared" si="17"/>
        <v>50575</v>
      </c>
      <c r="P28" s="31">
        <f t="shared" si="1"/>
        <v>202300</v>
      </c>
      <c r="X28" s="52" t="s">
        <v>193</v>
      </c>
      <c r="Y28" s="146">
        <v>52500</v>
      </c>
      <c r="Z28" s="11">
        <f t="shared" si="5"/>
        <v>9975</v>
      </c>
      <c r="AA28" s="34">
        <f t="shared" si="6"/>
        <v>62475</v>
      </c>
      <c r="AB28" s="34">
        <f t="shared" si="2"/>
        <v>249900</v>
      </c>
      <c r="AD28" s="136">
        <f>ROUND(AVERAGE(G28,M28,Y28),0)</f>
        <v>46667</v>
      </c>
      <c r="AE28" s="137">
        <f t="shared" si="7"/>
        <v>8867</v>
      </c>
      <c r="AF28" s="138">
        <f t="shared" si="8"/>
        <v>55534</v>
      </c>
      <c r="AG28" s="138">
        <f t="shared" si="15"/>
        <v>222136</v>
      </c>
      <c r="AI28" s="39">
        <f t="shared" si="9"/>
        <v>42500</v>
      </c>
      <c r="AJ28" s="39">
        <f t="shared" si="10"/>
        <v>52500</v>
      </c>
      <c r="AK28" s="39">
        <f t="shared" si="13"/>
        <v>46666.666666666664</v>
      </c>
      <c r="AL28" s="40">
        <f t="shared" si="11"/>
        <v>4249.1829279939875</v>
      </c>
      <c r="AM28" s="145">
        <f t="shared" si="12"/>
        <v>9.1053919885585449E-2</v>
      </c>
    </row>
    <row r="29" spans="1:41" ht="12" customHeight="1" x14ac:dyDescent="0.25">
      <c r="A29" s="51">
        <v>8</v>
      </c>
      <c r="B29" s="28" t="s">
        <v>118</v>
      </c>
      <c r="C29" s="28" t="s">
        <v>119</v>
      </c>
      <c r="D29" s="51">
        <v>3</v>
      </c>
      <c r="F29" s="51" t="s">
        <v>120</v>
      </c>
      <c r="G29" s="10">
        <v>150000</v>
      </c>
      <c r="H29" s="11">
        <f t="shared" si="3"/>
        <v>28500</v>
      </c>
      <c r="I29" s="12">
        <f t="shared" si="16"/>
        <v>178500</v>
      </c>
      <c r="J29" s="13">
        <f t="shared" si="0"/>
        <v>535500</v>
      </c>
      <c r="L29" s="51" t="s">
        <v>120</v>
      </c>
      <c r="M29" s="10">
        <v>140000</v>
      </c>
      <c r="N29" s="11">
        <f t="shared" si="4"/>
        <v>26600</v>
      </c>
      <c r="O29" s="12">
        <f t="shared" si="17"/>
        <v>166600</v>
      </c>
      <c r="P29" s="31">
        <f t="shared" si="1"/>
        <v>499800</v>
      </c>
      <c r="X29" s="52" t="s">
        <v>194</v>
      </c>
      <c r="Y29" s="146">
        <v>240000</v>
      </c>
      <c r="Z29" s="11">
        <f t="shared" si="5"/>
        <v>45600</v>
      </c>
      <c r="AA29" s="34">
        <f t="shared" si="6"/>
        <v>285600</v>
      </c>
      <c r="AB29" s="34">
        <f t="shared" si="2"/>
        <v>856800</v>
      </c>
      <c r="AD29" s="136">
        <f>ROUND(AVERAGE(G29,M29,Y29),0)</f>
        <v>176667</v>
      </c>
      <c r="AE29" s="137">
        <f t="shared" si="7"/>
        <v>33567</v>
      </c>
      <c r="AF29" s="138">
        <f t="shared" si="8"/>
        <v>210234</v>
      </c>
      <c r="AG29" s="138">
        <f t="shared" si="15"/>
        <v>630702</v>
      </c>
      <c r="AI29" s="39">
        <f t="shared" si="9"/>
        <v>140000</v>
      </c>
      <c r="AJ29" s="39">
        <f t="shared" si="10"/>
        <v>240000</v>
      </c>
      <c r="AK29" s="39">
        <f t="shared" si="13"/>
        <v>176666.66666666666</v>
      </c>
      <c r="AL29" s="40">
        <f t="shared" si="11"/>
        <v>44969.125210773476</v>
      </c>
      <c r="AM29" s="145">
        <f t="shared" si="12"/>
        <v>0.25454221817418948</v>
      </c>
    </row>
    <row r="30" spans="1:41" ht="12" customHeight="1" x14ac:dyDescent="0.25">
      <c r="A30" s="51">
        <v>9</v>
      </c>
      <c r="B30" s="28" t="s">
        <v>121</v>
      </c>
      <c r="C30" s="28" t="s">
        <v>122</v>
      </c>
      <c r="D30" s="52">
        <v>1</v>
      </c>
      <c r="F30" s="51" t="s">
        <v>123</v>
      </c>
      <c r="G30" s="10">
        <v>395000</v>
      </c>
      <c r="H30" s="11">
        <f t="shared" si="3"/>
        <v>75050</v>
      </c>
      <c r="I30" s="12">
        <f t="shared" si="16"/>
        <v>470050</v>
      </c>
      <c r="J30" s="13">
        <f t="shared" si="0"/>
        <v>470050</v>
      </c>
      <c r="L30" s="51" t="s">
        <v>123</v>
      </c>
      <c r="M30" s="10">
        <v>368000</v>
      </c>
      <c r="N30" s="11">
        <f t="shared" si="4"/>
        <v>69920</v>
      </c>
      <c r="O30" s="12">
        <f t="shared" si="17"/>
        <v>437920</v>
      </c>
      <c r="P30" s="31">
        <f t="shared" si="1"/>
        <v>437920</v>
      </c>
      <c r="X30" s="52" t="s">
        <v>195</v>
      </c>
      <c r="Y30" s="146">
        <v>247500</v>
      </c>
      <c r="Z30" s="11">
        <f t="shared" si="5"/>
        <v>47025</v>
      </c>
      <c r="AA30" s="34">
        <f t="shared" si="6"/>
        <v>294525</v>
      </c>
      <c r="AB30" s="34">
        <f t="shared" si="2"/>
        <v>294525</v>
      </c>
      <c r="AD30" s="136">
        <f>ROUND(AVERAGE(G30,M30,Y30),0)</f>
        <v>336833</v>
      </c>
      <c r="AE30" s="137">
        <f t="shared" si="7"/>
        <v>63998</v>
      </c>
      <c r="AF30" s="138">
        <f t="shared" si="8"/>
        <v>400831</v>
      </c>
      <c r="AG30" s="138">
        <f t="shared" si="15"/>
        <v>400831</v>
      </c>
      <c r="AI30" s="39">
        <f t="shared" si="9"/>
        <v>247500</v>
      </c>
      <c r="AJ30" s="39">
        <f t="shared" si="10"/>
        <v>395000</v>
      </c>
      <c r="AK30" s="39">
        <f t="shared" si="13"/>
        <v>336833.33333333331</v>
      </c>
      <c r="AL30" s="40">
        <f t="shared" si="11"/>
        <v>64122.712218232176</v>
      </c>
      <c r="AM30" s="145">
        <f t="shared" si="12"/>
        <v>0.19036925943067445</v>
      </c>
    </row>
    <row r="31" spans="1:41" ht="12" hidden="1" customHeight="1" x14ac:dyDescent="0.25">
      <c r="A31" s="193" t="s">
        <v>124</v>
      </c>
      <c r="B31" s="194"/>
      <c r="C31" s="194"/>
      <c r="D31" s="194"/>
      <c r="F31" s="95"/>
      <c r="G31" s="95"/>
      <c r="H31" s="95"/>
      <c r="I31" s="95"/>
      <c r="J31" s="95"/>
      <c r="Y31" s="36"/>
      <c r="AD31" s="136" t="e">
        <f t="shared" si="14"/>
        <v>#DIV/0!</v>
      </c>
      <c r="AE31" s="137" t="e">
        <f t="shared" si="7"/>
        <v>#DIV/0!</v>
      </c>
      <c r="AF31" s="138" t="e">
        <f t="shared" si="8"/>
        <v>#DIV/0!</v>
      </c>
      <c r="AG31" s="138" t="e">
        <f t="shared" si="15"/>
        <v>#DIV/0!</v>
      </c>
      <c r="AI31" s="39">
        <f t="shared" si="9"/>
        <v>0</v>
      </c>
      <c r="AJ31" s="39">
        <f t="shared" si="10"/>
        <v>0</v>
      </c>
      <c r="AK31" s="39" t="e">
        <f t="shared" si="13"/>
        <v>#DIV/0!</v>
      </c>
      <c r="AL31" s="40" t="e">
        <f t="shared" si="11"/>
        <v>#DIV/0!</v>
      </c>
      <c r="AM31" s="145" t="e">
        <f t="shared" si="12"/>
        <v>#DIV/0!</v>
      </c>
    </row>
    <row r="32" spans="1:41" ht="12" hidden="1" customHeight="1" x14ac:dyDescent="0.25">
      <c r="A32" s="53" t="s">
        <v>2</v>
      </c>
      <c r="B32" s="53" t="s">
        <v>3</v>
      </c>
      <c r="C32" s="53"/>
      <c r="D32" s="53" t="s">
        <v>59</v>
      </c>
      <c r="F32" s="4" t="s">
        <v>6</v>
      </c>
      <c r="G32" s="4" t="s">
        <v>7</v>
      </c>
      <c r="H32" s="5" t="s">
        <v>8</v>
      </c>
      <c r="I32" s="5" t="s">
        <v>9</v>
      </c>
      <c r="J32" s="4" t="s">
        <v>10</v>
      </c>
      <c r="L32" s="4" t="s">
        <v>6</v>
      </c>
      <c r="M32" s="4" t="s">
        <v>7</v>
      </c>
      <c r="N32" s="5" t="s">
        <v>8</v>
      </c>
      <c r="O32" s="5" t="s">
        <v>9</v>
      </c>
      <c r="P32" s="91" t="s">
        <v>10</v>
      </c>
      <c r="X32" s="4" t="s">
        <v>6</v>
      </c>
      <c r="Y32" s="110" t="s">
        <v>7</v>
      </c>
      <c r="Z32" s="5" t="s">
        <v>8</v>
      </c>
      <c r="AA32" s="5" t="s">
        <v>9</v>
      </c>
      <c r="AB32" s="91" t="s">
        <v>10</v>
      </c>
      <c r="AD32" s="136" t="e">
        <f t="shared" si="14"/>
        <v>#DIV/0!</v>
      </c>
      <c r="AE32" s="137" t="e">
        <f t="shared" si="7"/>
        <v>#DIV/0!</v>
      </c>
      <c r="AF32" s="138" t="e">
        <f t="shared" si="8"/>
        <v>#DIV/0!</v>
      </c>
      <c r="AG32" s="138" t="e">
        <f t="shared" si="15"/>
        <v>#DIV/0!</v>
      </c>
      <c r="AI32" s="39">
        <f t="shared" si="9"/>
        <v>0</v>
      </c>
      <c r="AJ32" s="39">
        <f t="shared" si="10"/>
        <v>0</v>
      </c>
      <c r="AK32" s="39" t="e">
        <f t="shared" si="13"/>
        <v>#DIV/0!</v>
      </c>
      <c r="AL32" s="40" t="e">
        <f t="shared" si="11"/>
        <v>#DIV/0!</v>
      </c>
      <c r="AM32" s="145" t="e">
        <f t="shared" si="12"/>
        <v>#DIV/0!</v>
      </c>
    </row>
    <row r="33" spans="1:39" ht="12" customHeight="1" x14ac:dyDescent="0.25">
      <c r="A33" s="51">
        <v>10</v>
      </c>
      <c r="B33" s="54" t="s">
        <v>125</v>
      </c>
      <c r="C33" s="55" t="s">
        <v>126</v>
      </c>
      <c r="D33" s="56">
        <v>3</v>
      </c>
      <c r="F33" s="52" t="s">
        <v>37</v>
      </c>
      <c r="G33" s="10">
        <v>65000</v>
      </c>
      <c r="H33" s="11">
        <f t="shared" ref="H33:H36" si="18">ROUND(G33*19%,0)</f>
        <v>12350</v>
      </c>
      <c r="I33" s="12">
        <f t="shared" ref="I33:I36" si="19">G33+H33</f>
        <v>77350</v>
      </c>
      <c r="J33" s="13">
        <f>I33*D33</f>
        <v>232050</v>
      </c>
      <c r="L33" s="52" t="s">
        <v>37</v>
      </c>
      <c r="M33" s="10">
        <v>62000</v>
      </c>
      <c r="N33" s="11">
        <f t="shared" ref="N33:N36" si="20">ROUND(M33*19%,0)</f>
        <v>11780</v>
      </c>
      <c r="O33" s="12">
        <f t="shared" ref="O33:O36" si="21">M33+N33</f>
        <v>73780</v>
      </c>
      <c r="P33" s="31">
        <f>O33*D33</f>
        <v>221340</v>
      </c>
      <c r="X33" s="52" t="s">
        <v>196</v>
      </c>
      <c r="Y33" s="147">
        <v>63498</v>
      </c>
      <c r="Z33" s="11">
        <f t="shared" ref="Z33:Z36" si="22">ROUND(Y33*19%,0)</f>
        <v>12065</v>
      </c>
      <c r="AA33" s="34">
        <f t="shared" ref="AA33" si="23">+Z33+Y33</f>
        <v>75563</v>
      </c>
      <c r="AB33" s="34">
        <f>+AA33*D33</f>
        <v>226689</v>
      </c>
      <c r="AD33" s="136">
        <f>ROUND(AVERAGE(G33,M33,Y33),0)</f>
        <v>63499</v>
      </c>
      <c r="AE33" s="137">
        <f t="shared" si="7"/>
        <v>12065</v>
      </c>
      <c r="AF33" s="138">
        <f t="shared" si="8"/>
        <v>75564</v>
      </c>
      <c r="AG33" s="138">
        <f t="shared" si="15"/>
        <v>226692</v>
      </c>
      <c r="AI33" s="39">
        <f t="shared" si="9"/>
        <v>62000</v>
      </c>
      <c r="AJ33" s="39">
        <f t="shared" si="10"/>
        <v>65000</v>
      </c>
      <c r="AK33" s="39">
        <f t="shared" si="13"/>
        <v>63499.333333333336</v>
      </c>
      <c r="AL33" s="40">
        <f t="shared" si="11"/>
        <v>1224.7452342789047</v>
      </c>
      <c r="AM33" s="145">
        <f t="shared" si="12"/>
        <v>1.9287529017820208E-2</v>
      </c>
    </row>
    <row r="34" spans="1:39" ht="12" customHeight="1" x14ac:dyDescent="0.25">
      <c r="A34" s="51">
        <v>11</v>
      </c>
      <c r="B34" s="54" t="s">
        <v>127</v>
      </c>
      <c r="C34" s="55" t="s">
        <v>128</v>
      </c>
      <c r="D34" s="56">
        <v>3</v>
      </c>
      <c r="F34" s="52" t="s">
        <v>37</v>
      </c>
      <c r="G34" s="10">
        <v>60000</v>
      </c>
      <c r="H34" s="11">
        <f t="shared" si="18"/>
        <v>11400</v>
      </c>
      <c r="I34" s="12">
        <f t="shared" si="19"/>
        <v>71400</v>
      </c>
      <c r="J34" s="13">
        <f>I34*D34</f>
        <v>214200</v>
      </c>
      <c r="L34" s="52" t="s">
        <v>37</v>
      </c>
      <c r="M34" s="10">
        <v>56000</v>
      </c>
      <c r="N34" s="11">
        <f t="shared" si="20"/>
        <v>10640</v>
      </c>
      <c r="O34" s="12">
        <f t="shared" si="21"/>
        <v>66640</v>
      </c>
      <c r="P34" s="31">
        <f>O34*D34</f>
        <v>199920</v>
      </c>
      <c r="X34" s="52" t="s">
        <v>197</v>
      </c>
      <c r="Y34" s="147">
        <v>110348</v>
      </c>
      <c r="Z34" s="11">
        <f t="shared" si="22"/>
        <v>20966</v>
      </c>
      <c r="AA34" s="34">
        <f t="shared" ref="AA34:AA36" si="24">+Z34+Y34</f>
        <v>131314</v>
      </c>
      <c r="AB34" s="34">
        <f>+AA34*D34</f>
        <v>393942</v>
      </c>
      <c r="AD34" s="136">
        <f>ROUND(AVERAGE(G34,M34,Y34),0)</f>
        <v>75449</v>
      </c>
      <c r="AE34" s="137">
        <f t="shared" si="7"/>
        <v>14335</v>
      </c>
      <c r="AF34" s="138">
        <f t="shared" si="8"/>
        <v>89784</v>
      </c>
      <c r="AG34" s="138">
        <f t="shared" si="15"/>
        <v>269352</v>
      </c>
      <c r="AI34" s="39">
        <f t="shared" si="9"/>
        <v>56000</v>
      </c>
      <c r="AJ34" s="39">
        <f t="shared" si="10"/>
        <v>110348</v>
      </c>
      <c r="AK34" s="39">
        <f t="shared" si="13"/>
        <v>75449.333333333328</v>
      </c>
      <c r="AL34" s="40">
        <f t="shared" si="11"/>
        <v>24731.056067669699</v>
      </c>
      <c r="AM34" s="145">
        <f t="shared" si="12"/>
        <v>0.32778362611116113</v>
      </c>
    </row>
    <row r="35" spans="1:39" ht="12.75" customHeight="1" x14ac:dyDescent="0.25">
      <c r="A35" s="51">
        <v>12</v>
      </c>
      <c r="B35" s="54" t="s">
        <v>129</v>
      </c>
      <c r="C35" s="55" t="s">
        <v>130</v>
      </c>
      <c r="D35" s="56">
        <v>2</v>
      </c>
      <c r="F35" s="52" t="s">
        <v>37</v>
      </c>
      <c r="G35" s="10">
        <v>60000</v>
      </c>
      <c r="H35" s="11">
        <f t="shared" si="18"/>
        <v>11400</v>
      </c>
      <c r="I35" s="12">
        <f t="shared" si="19"/>
        <v>71400</v>
      </c>
      <c r="J35" s="13">
        <f>I35*D35</f>
        <v>142800</v>
      </c>
      <c r="L35" s="52" t="s">
        <v>37</v>
      </c>
      <c r="M35" s="10">
        <v>56000</v>
      </c>
      <c r="N35" s="11">
        <f t="shared" si="20"/>
        <v>10640</v>
      </c>
      <c r="O35" s="12">
        <f t="shared" si="21"/>
        <v>66640</v>
      </c>
      <c r="P35" s="31">
        <f>O35*D35</f>
        <v>133280</v>
      </c>
      <c r="X35" s="52"/>
      <c r="Y35" s="147"/>
      <c r="Z35" s="11">
        <f t="shared" si="22"/>
        <v>0</v>
      </c>
      <c r="AA35" s="34">
        <f t="shared" si="24"/>
        <v>0</v>
      </c>
      <c r="AB35" s="34">
        <f>+AA35*D35</f>
        <v>0</v>
      </c>
      <c r="AD35" s="136">
        <f>ROUND(AVERAGE(G35,M35),0)</f>
        <v>58000</v>
      </c>
      <c r="AE35" s="137">
        <f t="shared" si="7"/>
        <v>11020</v>
      </c>
      <c r="AF35" s="138">
        <f t="shared" si="8"/>
        <v>69020</v>
      </c>
      <c r="AG35" s="138">
        <f t="shared" si="15"/>
        <v>138040</v>
      </c>
      <c r="AI35" s="39">
        <f t="shared" si="9"/>
        <v>56000</v>
      </c>
      <c r="AJ35" s="39">
        <f t="shared" si="10"/>
        <v>60000</v>
      </c>
      <c r="AK35" s="39">
        <f t="shared" si="13"/>
        <v>58000</v>
      </c>
      <c r="AL35" s="40">
        <f t="shared" si="11"/>
        <v>2000</v>
      </c>
      <c r="AM35" s="145">
        <f t="shared" si="12"/>
        <v>3.4482758620689655E-2</v>
      </c>
    </row>
    <row r="36" spans="1:39" ht="25.5" customHeight="1" x14ac:dyDescent="0.25">
      <c r="A36" s="51">
        <v>13</v>
      </c>
      <c r="B36" s="54" t="s">
        <v>131</v>
      </c>
      <c r="C36" s="55" t="s">
        <v>132</v>
      </c>
      <c r="D36" s="56">
        <v>2</v>
      </c>
      <c r="F36" s="57" t="s">
        <v>133</v>
      </c>
      <c r="G36" s="148">
        <v>190000</v>
      </c>
      <c r="H36" s="149">
        <f t="shared" si="18"/>
        <v>36100</v>
      </c>
      <c r="I36" s="150">
        <f t="shared" si="19"/>
        <v>226100</v>
      </c>
      <c r="J36" s="151">
        <f>I36*D36</f>
        <v>452200</v>
      </c>
      <c r="K36" s="157"/>
      <c r="L36" s="152" t="s">
        <v>133</v>
      </c>
      <c r="M36" s="148">
        <v>175000</v>
      </c>
      <c r="N36" s="149">
        <f t="shared" si="20"/>
        <v>33250</v>
      </c>
      <c r="O36" s="150">
        <f t="shared" si="21"/>
        <v>208250</v>
      </c>
      <c r="P36" s="158">
        <f>O36*D36</f>
        <v>416500</v>
      </c>
      <c r="Q36" s="157"/>
      <c r="R36" s="157"/>
      <c r="S36" s="157"/>
      <c r="T36" s="157"/>
      <c r="X36" s="52" t="s">
        <v>197</v>
      </c>
      <c r="Y36" s="147">
        <v>230850</v>
      </c>
      <c r="Z36" s="11">
        <f t="shared" si="22"/>
        <v>43862</v>
      </c>
      <c r="AA36" s="34">
        <f t="shared" si="24"/>
        <v>274712</v>
      </c>
      <c r="AB36" s="34">
        <f>+AA36*D36</f>
        <v>549424</v>
      </c>
      <c r="AD36" s="136">
        <f>ROUND(AVERAGE(G36,M36,Y36),0)</f>
        <v>198617</v>
      </c>
      <c r="AE36" s="137">
        <f t="shared" si="7"/>
        <v>37737</v>
      </c>
      <c r="AF36" s="138">
        <f t="shared" si="8"/>
        <v>236354</v>
      </c>
      <c r="AG36" s="138">
        <f t="shared" si="15"/>
        <v>472708</v>
      </c>
      <c r="AI36" s="39">
        <f t="shared" si="9"/>
        <v>175000</v>
      </c>
      <c r="AJ36" s="39">
        <f t="shared" si="10"/>
        <v>230850</v>
      </c>
      <c r="AK36" s="39">
        <f t="shared" si="13"/>
        <v>198616.66666666666</v>
      </c>
      <c r="AL36" s="40">
        <f t="shared" si="11"/>
        <v>23600.717974012758</v>
      </c>
      <c r="AM36" s="145">
        <f t="shared" si="12"/>
        <v>0.11882546600996606</v>
      </c>
    </row>
    <row r="37" spans="1:39" ht="12" hidden="1" customHeight="1" x14ac:dyDescent="0.25">
      <c r="A37" s="170" t="s">
        <v>1</v>
      </c>
      <c r="B37" s="171"/>
      <c r="C37" s="171"/>
      <c r="D37" s="171"/>
      <c r="F37" s="96"/>
      <c r="G37" s="159"/>
      <c r="H37" s="159"/>
      <c r="I37" s="159"/>
      <c r="J37" s="159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Y37" s="36"/>
      <c r="AD37" s="136" t="e">
        <f t="shared" si="14"/>
        <v>#DIV/0!</v>
      </c>
      <c r="AE37" s="137" t="e">
        <f t="shared" si="7"/>
        <v>#DIV/0!</v>
      </c>
      <c r="AF37" s="138" t="e">
        <f t="shared" si="8"/>
        <v>#DIV/0!</v>
      </c>
      <c r="AG37" s="138" t="e">
        <f t="shared" si="15"/>
        <v>#DIV/0!</v>
      </c>
      <c r="AI37" s="39">
        <f t="shared" si="9"/>
        <v>0</v>
      </c>
      <c r="AJ37" s="39">
        <f t="shared" si="10"/>
        <v>0</v>
      </c>
      <c r="AK37" s="39" t="e">
        <f t="shared" si="13"/>
        <v>#DIV/0!</v>
      </c>
      <c r="AL37" s="40" t="e">
        <f t="shared" si="11"/>
        <v>#DIV/0!</v>
      </c>
      <c r="AM37" s="145" t="e">
        <f t="shared" si="12"/>
        <v>#DIV/0!</v>
      </c>
    </row>
    <row r="38" spans="1:39" ht="12" hidden="1" customHeight="1" x14ac:dyDescent="0.25">
      <c r="A38" s="58" t="s">
        <v>2</v>
      </c>
      <c r="B38" s="59" t="s">
        <v>3</v>
      </c>
      <c r="C38" s="59"/>
      <c r="D38" s="58" t="s">
        <v>4</v>
      </c>
      <c r="F38" s="60" t="s">
        <v>6</v>
      </c>
      <c r="G38" s="153" t="s">
        <v>7</v>
      </c>
      <c r="H38" s="154" t="s">
        <v>8</v>
      </c>
      <c r="I38" s="154" t="s">
        <v>9</v>
      </c>
      <c r="J38" s="153" t="s">
        <v>10</v>
      </c>
      <c r="K38" s="157"/>
      <c r="L38" s="153" t="s">
        <v>6</v>
      </c>
      <c r="M38" s="153" t="s">
        <v>7</v>
      </c>
      <c r="N38" s="154" t="s">
        <v>8</v>
      </c>
      <c r="O38" s="154" t="s">
        <v>9</v>
      </c>
      <c r="P38" s="160" t="s">
        <v>10</v>
      </c>
      <c r="Q38" s="157"/>
      <c r="R38" s="153" t="s">
        <v>6</v>
      </c>
      <c r="S38" s="153" t="s">
        <v>7</v>
      </c>
      <c r="T38" s="154" t="s">
        <v>8</v>
      </c>
      <c r="U38" s="5" t="s">
        <v>9</v>
      </c>
      <c r="V38" s="4" t="s">
        <v>10</v>
      </c>
      <c r="X38" s="4" t="s">
        <v>6</v>
      </c>
      <c r="Y38" s="110" t="s">
        <v>7</v>
      </c>
      <c r="Z38" s="5" t="s">
        <v>8</v>
      </c>
      <c r="AA38" s="5" t="s">
        <v>9</v>
      </c>
      <c r="AB38" s="91" t="s">
        <v>10</v>
      </c>
      <c r="AD38" s="136" t="e">
        <f t="shared" si="14"/>
        <v>#DIV/0!</v>
      </c>
      <c r="AE38" s="137" t="e">
        <f t="shared" si="7"/>
        <v>#DIV/0!</v>
      </c>
      <c r="AF38" s="138" t="e">
        <f t="shared" si="8"/>
        <v>#DIV/0!</v>
      </c>
      <c r="AG38" s="138" t="e">
        <f t="shared" si="15"/>
        <v>#DIV/0!</v>
      </c>
      <c r="AI38" s="39">
        <f t="shared" si="9"/>
        <v>0</v>
      </c>
      <c r="AJ38" s="39">
        <f t="shared" si="10"/>
        <v>0</v>
      </c>
      <c r="AK38" s="39" t="e">
        <f t="shared" si="13"/>
        <v>#DIV/0!</v>
      </c>
      <c r="AL38" s="40" t="e">
        <f t="shared" si="11"/>
        <v>#DIV/0!</v>
      </c>
      <c r="AM38" s="145" t="e">
        <f t="shared" si="12"/>
        <v>#DIV/0!</v>
      </c>
    </row>
    <row r="39" spans="1:39" ht="12" hidden="1" customHeight="1" x14ac:dyDescent="0.25">
      <c r="A39" s="44">
        <v>17</v>
      </c>
      <c r="B39" s="61" t="s">
        <v>125</v>
      </c>
      <c r="C39" s="62" t="s">
        <v>134</v>
      </c>
      <c r="D39" s="63">
        <v>20</v>
      </c>
      <c r="F39" s="52" t="s">
        <v>37</v>
      </c>
      <c r="G39" s="148">
        <v>75000</v>
      </c>
      <c r="H39" s="149">
        <f t="shared" ref="H39:H61" si="25">ROUND(G39*19%,0)</f>
        <v>14250</v>
      </c>
      <c r="I39" s="150">
        <f t="shared" ref="I39:I56" si="26">G39+H39</f>
        <v>89250</v>
      </c>
      <c r="J39" s="151">
        <f t="shared" ref="J39:J53" si="27">I39*D39</f>
        <v>1785000</v>
      </c>
      <c r="K39" s="157"/>
      <c r="L39" s="152" t="s">
        <v>37</v>
      </c>
      <c r="M39" s="148">
        <v>70000</v>
      </c>
      <c r="N39" s="149">
        <f t="shared" ref="N39:N61" si="28">ROUND(M39*19%,0)</f>
        <v>13300</v>
      </c>
      <c r="O39" s="150">
        <f t="shared" ref="O39:O56" si="29">M39+N39</f>
        <v>83300</v>
      </c>
      <c r="P39" s="158">
        <f t="shared" ref="P39:P61" si="30">O39*D39</f>
        <v>1666000</v>
      </c>
      <c r="Q39" s="157"/>
      <c r="R39" s="157"/>
      <c r="S39" s="157"/>
      <c r="T39" s="157"/>
      <c r="X39" s="93" t="s">
        <v>196</v>
      </c>
      <c r="Y39" s="147">
        <v>97800</v>
      </c>
      <c r="Z39" s="11">
        <f t="shared" ref="Z39:Z61" si="31">ROUND(Y39*19%,0)</f>
        <v>18582</v>
      </c>
      <c r="AA39" s="34">
        <f t="shared" ref="AA39" si="32">+Z39+Y39</f>
        <v>116382</v>
      </c>
      <c r="AB39" s="34">
        <f t="shared" ref="AB39:AB61" si="33">+AA39*D39</f>
        <v>2327640</v>
      </c>
      <c r="AD39" s="136">
        <f t="shared" si="14"/>
        <v>80933</v>
      </c>
      <c r="AE39" s="137">
        <f t="shared" si="7"/>
        <v>15377</v>
      </c>
      <c r="AF39" s="138">
        <f t="shared" si="8"/>
        <v>96310</v>
      </c>
      <c r="AG39" s="138">
        <f t="shared" si="15"/>
        <v>1926200</v>
      </c>
      <c r="AI39" s="39">
        <f t="shared" si="9"/>
        <v>70000</v>
      </c>
      <c r="AJ39" s="39">
        <f t="shared" si="10"/>
        <v>97800</v>
      </c>
      <c r="AK39" s="39">
        <f t="shared" si="13"/>
        <v>80933.333333333328</v>
      </c>
      <c r="AL39" s="40">
        <f t="shared" si="11"/>
        <v>12099.954086230613</v>
      </c>
      <c r="AM39" s="145">
        <f t="shared" si="12"/>
        <v>0.14950519875902735</v>
      </c>
    </row>
    <row r="40" spans="1:39" ht="12" hidden="1" customHeight="1" x14ac:dyDescent="0.25">
      <c r="A40" s="64">
        <v>18</v>
      </c>
      <c r="B40" s="65" t="s">
        <v>135</v>
      </c>
      <c r="C40" s="66" t="s">
        <v>126</v>
      </c>
      <c r="D40" s="64">
        <v>10</v>
      </c>
      <c r="F40" s="52" t="s">
        <v>37</v>
      </c>
      <c r="G40" s="148">
        <v>65000</v>
      </c>
      <c r="H40" s="149">
        <f t="shared" si="25"/>
        <v>12350</v>
      </c>
      <c r="I40" s="150">
        <f t="shared" si="26"/>
        <v>77350</v>
      </c>
      <c r="J40" s="151">
        <f t="shared" si="27"/>
        <v>773500</v>
      </c>
      <c r="K40" s="157"/>
      <c r="L40" s="152" t="s">
        <v>37</v>
      </c>
      <c r="M40" s="148">
        <v>62000</v>
      </c>
      <c r="N40" s="149">
        <f t="shared" si="28"/>
        <v>11780</v>
      </c>
      <c r="O40" s="150">
        <f t="shared" si="29"/>
        <v>73780</v>
      </c>
      <c r="P40" s="158">
        <f t="shared" si="30"/>
        <v>737800</v>
      </c>
      <c r="Q40" s="157"/>
      <c r="R40" s="157"/>
      <c r="S40" s="157"/>
      <c r="T40" s="157"/>
      <c r="X40" s="78" t="s">
        <v>197</v>
      </c>
      <c r="Y40" s="147">
        <v>338400</v>
      </c>
      <c r="Z40" s="11">
        <f t="shared" si="31"/>
        <v>64296</v>
      </c>
      <c r="AA40" s="34">
        <f t="shared" ref="AA40:AA61" si="34">+Z40+Y40</f>
        <v>402696</v>
      </c>
      <c r="AB40" s="34">
        <f t="shared" si="33"/>
        <v>4026960</v>
      </c>
      <c r="AD40" s="136">
        <f t="shared" si="14"/>
        <v>155133</v>
      </c>
      <c r="AE40" s="137">
        <f t="shared" si="7"/>
        <v>29475</v>
      </c>
      <c r="AF40" s="138">
        <f t="shared" si="8"/>
        <v>184608</v>
      </c>
      <c r="AG40" s="138">
        <f t="shared" si="15"/>
        <v>1846080</v>
      </c>
      <c r="AI40" s="39">
        <f t="shared" si="9"/>
        <v>62000</v>
      </c>
      <c r="AJ40" s="39">
        <f t="shared" si="10"/>
        <v>338400</v>
      </c>
      <c r="AK40" s="39">
        <f t="shared" si="13"/>
        <v>155133.33333333334</v>
      </c>
      <c r="AL40" s="40">
        <f t="shared" si="11"/>
        <v>129594.89015989618</v>
      </c>
      <c r="AM40" s="145">
        <f t="shared" si="12"/>
        <v>0.83537746127994961</v>
      </c>
    </row>
    <row r="41" spans="1:39" ht="12" hidden="1" customHeight="1" x14ac:dyDescent="0.25">
      <c r="A41" s="44">
        <v>19</v>
      </c>
      <c r="B41" s="67" t="s">
        <v>121</v>
      </c>
      <c r="C41" s="68" t="s">
        <v>136</v>
      </c>
      <c r="D41" s="69">
        <v>3</v>
      </c>
      <c r="F41" s="51" t="s">
        <v>123</v>
      </c>
      <c r="G41" s="148">
        <v>395000</v>
      </c>
      <c r="H41" s="149">
        <f t="shared" si="25"/>
        <v>75050</v>
      </c>
      <c r="I41" s="150">
        <f t="shared" si="26"/>
        <v>470050</v>
      </c>
      <c r="J41" s="151">
        <f t="shared" si="27"/>
        <v>1410150</v>
      </c>
      <c r="K41" s="157"/>
      <c r="L41" s="155" t="s">
        <v>123</v>
      </c>
      <c r="M41" s="148">
        <v>370000</v>
      </c>
      <c r="N41" s="149">
        <f t="shared" si="28"/>
        <v>70300</v>
      </c>
      <c r="O41" s="150">
        <f t="shared" si="29"/>
        <v>440300</v>
      </c>
      <c r="P41" s="158">
        <f t="shared" si="30"/>
        <v>1320900</v>
      </c>
      <c r="Q41" s="157"/>
      <c r="R41" s="157"/>
      <c r="S41" s="157"/>
      <c r="T41" s="157"/>
      <c r="X41" s="52" t="s">
        <v>195</v>
      </c>
      <c r="Y41" s="146">
        <v>247500</v>
      </c>
      <c r="Z41" s="11">
        <f t="shared" si="31"/>
        <v>47025</v>
      </c>
      <c r="AA41" s="34">
        <f t="shared" si="34"/>
        <v>294525</v>
      </c>
      <c r="AB41" s="34">
        <f t="shared" si="33"/>
        <v>883575</v>
      </c>
      <c r="AD41" s="136">
        <f t="shared" si="14"/>
        <v>337500</v>
      </c>
      <c r="AE41" s="137">
        <f t="shared" si="7"/>
        <v>64125</v>
      </c>
      <c r="AF41" s="138">
        <f t="shared" si="8"/>
        <v>401625</v>
      </c>
      <c r="AG41" s="138">
        <f t="shared" si="15"/>
        <v>1204875</v>
      </c>
      <c r="AI41" s="39">
        <f t="shared" si="9"/>
        <v>247500</v>
      </c>
      <c r="AJ41" s="39">
        <f t="shared" si="10"/>
        <v>395000</v>
      </c>
      <c r="AK41" s="39">
        <f t="shared" si="13"/>
        <v>337500</v>
      </c>
      <c r="AL41" s="40">
        <f t="shared" si="11"/>
        <v>64452.825125565025</v>
      </c>
      <c r="AM41" s="145">
        <f t="shared" si="12"/>
        <v>0.19097133370537786</v>
      </c>
    </row>
    <row r="42" spans="1:39" ht="12" hidden="1" customHeight="1" x14ac:dyDescent="0.25">
      <c r="A42" s="70">
        <v>20</v>
      </c>
      <c r="B42" s="71" t="s">
        <v>137</v>
      </c>
      <c r="C42" s="71" t="s">
        <v>138</v>
      </c>
      <c r="D42" s="72">
        <v>1</v>
      </c>
      <c r="F42" s="73" t="s">
        <v>139</v>
      </c>
      <c r="G42" s="148">
        <v>35500000</v>
      </c>
      <c r="H42" s="149">
        <f t="shared" si="25"/>
        <v>6745000</v>
      </c>
      <c r="I42" s="150">
        <f t="shared" si="26"/>
        <v>42245000</v>
      </c>
      <c r="J42" s="151">
        <f t="shared" si="27"/>
        <v>42245000</v>
      </c>
      <c r="K42" s="157"/>
      <c r="L42" s="161" t="s">
        <v>139</v>
      </c>
      <c r="M42" s="148">
        <v>33000000</v>
      </c>
      <c r="N42" s="149">
        <f t="shared" si="28"/>
        <v>6270000</v>
      </c>
      <c r="O42" s="150">
        <f t="shared" si="29"/>
        <v>39270000</v>
      </c>
      <c r="P42" s="158">
        <f t="shared" si="30"/>
        <v>39270000</v>
      </c>
      <c r="Q42" s="157"/>
      <c r="R42" s="157"/>
      <c r="S42" s="157"/>
      <c r="T42" s="157"/>
      <c r="X42" s="94"/>
      <c r="Y42" s="147"/>
      <c r="Z42" s="11">
        <f t="shared" si="31"/>
        <v>0</v>
      </c>
      <c r="AA42" s="34">
        <f t="shared" si="34"/>
        <v>0</v>
      </c>
      <c r="AB42" s="34">
        <f t="shared" si="33"/>
        <v>0</v>
      </c>
      <c r="AD42" s="136">
        <f t="shared" si="14"/>
        <v>34250000</v>
      </c>
      <c r="AE42" s="137">
        <f t="shared" si="7"/>
        <v>6507500</v>
      </c>
      <c r="AF42" s="138">
        <f t="shared" si="8"/>
        <v>40757500</v>
      </c>
      <c r="AG42" s="138">
        <f t="shared" si="15"/>
        <v>40757500</v>
      </c>
      <c r="AI42" s="39">
        <f t="shared" si="9"/>
        <v>33000000</v>
      </c>
      <c r="AJ42" s="39">
        <f t="shared" si="10"/>
        <v>35500000</v>
      </c>
      <c r="AK42" s="39">
        <f t="shared" si="13"/>
        <v>34250000</v>
      </c>
      <c r="AL42" s="40">
        <f t="shared" si="11"/>
        <v>1250000</v>
      </c>
      <c r="AM42" s="145">
        <f t="shared" si="12"/>
        <v>3.6496350364963501E-2</v>
      </c>
    </row>
    <row r="43" spans="1:39" ht="12" hidden="1" customHeight="1" x14ac:dyDescent="0.25">
      <c r="A43" s="64">
        <v>21</v>
      </c>
      <c r="B43" s="74" t="s">
        <v>140</v>
      </c>
      <c r="C43" s="75" t="s">
        <v>141</v>
      </c>
      <c r="D43" s="64">
        <v>4</v>
      </c>
      <c r="F43" s="76" t="s">
        <v>142</v>
      </c>
      <c r="G43" s="148">
        <v>6690000</v>
      </c>
      <c r="H43" s="149">
        <f t="shared" si="25"/>
        <v>1271100</v>
      </c>
      <c r="I43" s="150">
        <f t="shared" si="26"/>
        <v>7961100</v>
      </c>
      <c r="J43" s="151">
        <f t="shared" si="27"/>
        <v>31844400</v>
      </c>
      <c r="K43" s="157"/>
      <c r="L43" s="161" t="s">
        <v>142</v>
      </c>
      <c r="M43" s="148">
        <v>6250000</v>
      </c>
      <c r="N43" s="149">
        <f t="shared" si="28"/>
        <v>1187500</v>
      </c>
      <c r="O43" s="150">
        <f t="shared" si="29"/>
        <v>7437500</v>
      </c>
      <c r="P43" s="158">
        <f t="shared" si="30"/>
        <v>29750000</v>
      </c>
      <c r="Q43" s="157"/>
      <c r="R43" s="157"/>
      <c r="S43" s="157"/>
      <c r="T43" s="157"/>
      <c r="X43" s="78" t="s">
        <v>198</v>
      </c>
      <c r="Y43" s="147">
        <v>3800000</v>
      </c>
      <c r="Z43" s="11">
        <f t="shared" si="31"/>
        <v>722000</v>
      </c>
      <c r="AA43" s="34">
        <f t="shared" si="34"/>
        <v>4522000</v>
      </c>
      <c r="AB43" s="34">
        <f t="shared" si="33"/>
        <v>18088000</v>
      </c>
      <c r="AD43" s="136">
        <f t="shared" si="14"/>
        <v>5580000</v>
      </c>
      <c r="AE43" s="137">
        <f t="shared" si="7"/>
        <v>1060200</v>
      </c>
      <c r="AF43" s="138">
        <f t="shared" si="8"/>
        <v>6640200</v>
      </c>
      <c r="AG43" s="138">
        <f t="shared" si="15"/>
        <v>26560800</v>
      </c>
      <c r="AI43" s="39">
        <f t="shared" si="9"/>
        <v>3800000</v>
      </c>
      <c r="AJ43" s="39">
        <f t="shared" si="10"/>
        <v>6690000</v>
      </c>
      <c r="AK43" s="39">
        <f t="shared" si="13"/>
        <v>5580000</v>
      </c>
      <c r="AL43" s="40">
        <f t="shared" si="11"/>
        <v>1271403.4240423716</v>
      </c>
      <c r="AM43" s="145">
        <f t="shared" si="12"/>
        <v>0.22785007599325655</v>
      </c>
    </row>
    <row r="44" spans="1:39" ht="12" hidden="1" customHeight="1" x14ac:dyDescent="0.25">
      <c r="A44" s="64">
        <v>22</v>
      </c>
      <c r="B44" s="74" t="s">
        <v>143</v>
      </c>
      <c r="C44" s="75" t="s">
        <v>144</v>
      </c>
      <c r="D44" s="64">
        <v>2</v>
      </c>
      <c r="F44" s="76" t="s">
        <v>145</v>
      </c>
      <c r="G44" s="148">
        <v>8100000</v>
      </c>
      <c r="H44" s="149">
        <f t="shared" si="25"/>
        <v>1539000</v>
      </c>
      <c r="I44" s="150">
        <f t="shared" si="26"/>
        <v>9639000</v>
      </c>
      <c r="J44" s="151">
        <f t="shared" si="27"/>
        <v>19278000</v>
      </c>
      <c r="K44" s="157"/>
      <c r="L44" s="161" t="s">
        <v>145</v>
      </c>
      <c r="M44" s="148">
        <v>7500000</v>
      </c>
      <c r="N44" s="149">
        <f t="shared" si="28"/>
        <v>1425000</v>
      </c>
      <c r="O44" s="150">
        <f t="shared" si="29"/>
        <v>8925000</v>
      </c>
      <c r="P44" s="158">
        <f t="shared" si="30"/>
        <v>17850000</v>
      </c>
      <c r="Q44" s="157"/>
      <c r="R44" s="157"/>
      <c r="S44" s="157"/>
      <c r="T44" s="157"/>
      <c r="X44" s="78" t="s">
        <v>196</v>
      </c>
      <c r="Y44" s="147">
        <v>8998350</v>
      </c>
      <c r="Z44" s="11">
        <f t="shared" si="31"/>
        <v>1709687</v>
      </c>
      <c r="AA44" s="34">
        <f t="shared" si="34"/>
        <v>10708037</v>
      </c>
      <c r="AB44" s="34">
        <f t="shared" si="33"/>
        <v>21416074</v>
      </c>
      <c r="AD44" s="136">
        <f t="shared" si="14"/>
        <v>8199450</v>
      </c>
      <c r="AE44" s="137">
        <f t="shared" si="7"/>
        <v>1557896</v>
      </c>
      <c r="AF44" s="138">
        <f t="shared" si="8"/>
        <v>9757346</v>
      </c>
      <c r="AG44" s="138">
        <f t="shared" si="15"/>
        <v>19514692</v>
      </c>
      <c r="AI44" s="39">
        <f t="shared" si="9"/>
        <v>7500000</v>
      </c>
      <c r="AJ44" s="39">
        <f t="shared" si="10"/>
        <v>8998350</v>
      </c>
      <c r="AK44" s="39">
        <f t="shared" si="13"/>
        <v>8199450</v>
      </c>
      <c r="AL44" s="40">
        <f t="shared" si="11"/>
        <v>615727.70361581095</v>
      </c>
      <c r="AM44" s="145">
        <f t="shared" si="12"/>
        <v>7.509378112139363E-2</v>
      </c>
    </row>
    <row r="45" spans="1:39" ht="12" hidden="1" customHeight="1" x14ac:dyDescent="0.25">
      <c r="A45" s="64">
        <v>23</v>
      </c>
      <c r="B45" s="77" t="s">
        <v>146</v>
      </c>
      <c r="C45" s="75" t="s">
        <v>147</v>
      </c>
      <c r="D45" s="64">
        <v>1</v>
      </c>
      <c r="F45" s="76" t="s">
        <v>148</v>
      </c>
      <c r="G45" s="148">
        <v>14700000</v>
      </c>
      <c r="H45" s="149">
        <f t="shared" si="25"/>
        <v>2793000</v>
      </c>
      <c r="I45" s="150">
        <f t="shared" si="26"/>
        <v>17493000</v>
      </c>
      <c r="J45" s="151">
        <f t="shared" si="27"/>
        <v>17493000</v>
      </c>
      <c r="K45" s="157"/>
      <c r="L45" s="161" t="s">
        <v>148</v>
      </c>
      <c r="M45" s="148">
        <v>13650000</v>
      </c>
      <c r="N45" s="149">
        <f t="shared" si="28"/>
        <v>2593500</v>
      </c>
      <c r="O45" s="150">
        <f t="shared" si="29"/>
        <v>16243500</v>
      </c>
      <c r="P45" s="158">
        <f t="shared" si="30"/>
        <v>16243500</v>
      </c>
      <c r="Q45" s="157"/>
      <c r="R45" s="157"/>
      <c r="S45" s="157"/>
      <c r="T45" s="157"/>
      <c r="X45" s="78" t="s">
        <v>199</v>
      </c>
      <c r="Y45" s="147">
        <v>14749500</v>
      </c>
      <c r="Z45" s="11">
        <f t="shared" si="31"/>
        <v>2802405</v>
      </c>
      <c r="AA45" s="34">
        <f t="shared" si="34"/>
        <v>17551905</v>
      </c>
      <c r="AB45" s="34">
        <f t="shared" si="33"/>
        <v>17551905</v>
      </c>
      <c r="AD45" s="136">
        <f t="shared" si="14"/>
        <v>14366500</v>
      </c>
      <c r="AE45" s="137">
        <f t="shared" si="7"/>
        <v>2729635</v>
      </c>
      <c r="AF45" s="138">
        <f t="shared" si="8"/>
        <v>17096135</v>
      </c>
      <c r="AG45" s="138">
        <f t="shared" si="15"/>
        <v>17096135</v>
      </c>
      <c r="AI45" s="39">
        <f t="shared" si="9"/>
        <v>13650000</v>
      </c>
      <c r="AJ45" s="39">
        <f t="shared" si="10"/>
        <v>14749500</v>
      </c>
      <c r="AK45" s="39">
        <f t="shared" si="13"/>
        <v>14366500</v>
      </c>
      <c r="AL45" s="40">
        <f t="shared" si="11"/>
        <v>507044.86980936903</v>
      </c>
      <c r="AM45" s="145">
        <f t="shared" si="12"/>
        <v>3.5293555828445969E-2</v>
      </c>
    </row>
    <row r="46" spans="1:39" ht="12" customHeight="1" x14ac:dyDescent="0.25">
      <c r="A46" s="64">
        <v>14</v>
      </c>
      <c r="B46" s="77" t="s">
        <v>241</v>
      </c>
      <c r="C46" s="75" t="s">
        <v>150</v>
      </c>
      <c r="D46" s="64">
        <v>4</v>
      </c>
      <c r="F46" s="78" t="s">
        <v>151</v>
      </c>
      <c r="G46" s="148">
        <v>130000</v>
      </c>
      <c r="H46" s="149">
        <f t="shared" si="25"/>
        <v>24700</v>
      </c>
      <c r="I46" s="150">
        <f t="shared" si="26"/>
        <v>154700</v>
      </c>
      <c r="J46" s="151">
        <f t="shared" si="27"/>
        <v>618800</v>
      </c>
      <c r="K46" s="157"/>
      <c r="L46" s="162" t="s">
        <v>151</v>
      </c>
      <c r="M46" s="148">
        <v>185000</v>
      </c>
      <c r="N46" s="149">
        <f t="shared" si="28"/>
        <v>35150</v>
      </c>
      <c r="O46" s="150">
        <f t="shared" si="29"/>
        <v>220150</v>
      </c>
      <c r="P46" s="158">
        <f t="shared" si="30"/>
        <v>880600</v>
      </c>
      <c r="Q46" s="157"/>
      <c r="R46" s="156" t="s">
        <v>151</v>
      </c>
      <c r="S46" s="148">
        <v>125000</v>
      </c>
      <c r="T46" s="149">
        <f>ROUND(S46*19%,0)</f>
        <v>23750</v>
      </c>
      <c r="U46" s="12">
        <f t="shared" ref="U46:U48" si="35">S46+T46</f>
        <v>148750</v>
      </c>
      <c r="V46" s="13">
        <f>U46*D46</f>
        <v>595000</v>
      </c>
      <c r="X46" s="78"/>
      <c r="Y46" s="147"/>
      <c r="Z46" s="11">
        <f t="shared" si="31"/>
        <v>0</v>
      </c>
      <c r="AA46" s="34">
        <f t="shared" si="34"/>
        <v>0</v>
      </c>
      <c r="AB46" s="34">
        <f t="shared" si="33"/>
        <v>0</v>
      </c>
      <c r="AD46" s="136">
        <f>ROUND(AVERAGE(G46,M46,S46),0)</f>
        <v>146667</v>
      </c>
      <c r="AE46" s="137">
        <f t="shared" si="7"/>
        <v>27867</v>
      </c>
      <c r="AF46" s="138">
        <f>+AE46+AD46</f>
        <v>174534</v>
      </c>
      <c r="AG46" s="138">
        <f t="shared" si="15"/>
        <v>698136</v>
      </c>
      <c r="AI46" s="39">
        <f t="shared" si="9"/>
        <v>130000</v>
      </c>
      <c r="AJ46" s="39">
        <f t="shared" si="10"/>
        <v>185000</v>
      </c>
      <c r="AK46" s="39">
        <f t="shared" si="13"/>
        <v>157500</v>
      </c>
      <c r="AL46" s="40">
        <f t="shared" si="11"/>
        <v>27500</v>
      </c>
      <c r="AM46" s="145">
        <f t="shared" si="12"/>
        <v>0.17460317460317459</v>
      </c>
    </row>
    <row r="47" spans="1:39" ht="12" customHeight="1" x14ac:dyDescent="0.25">
      <c r="A47" s="64">
        <v>15</v>
      </c>
      <c r="B47" s="77" t="s">
        <v>152</v>
      </c>
      <c r="C47" s="75" t="s">
        <v>153</v>
      </c>
      <c r="D47" s="64">
        <v>4</v>
      </c>
      <c r="F47" s="78" t="s">
        <v>151</v>
      </c>
      <c r="G47" s="148">
        <v>420000</v>
      </c>
      <c r="H47" s="149">
        <f t="shared" si="25"/>
        <v>79800</v>
      </c>
      <c r="I47" s="150">
        <f t="shared" si="26"/>
        <v>499800</v>
      </c>
      <c r="J47" s="151">
        <f t="shared" si="27"/>
        <v>1999200</v>
      </c>
      <c r="K47" s="157"/>
      <c r="L47" s="162" t="s">
        <v>151</v>
      </c>
      <c r="M47" s="148">
        <v>580000</v>
      </c>
      <c r="N47" s="149">
        <f t="shared" si="28"/>
        <v>110200</v>
      </c>
      <c r="O47" s="150">
        <f t="shared" si="29"/>
        <v>690200</v>
      </c>
      <c r="P47" s="158">
        <f t="shared" si="30"/>
        <v>2760800</v>
      </c>
      <c r="Q47" s="157"/>
      <c r="R47" s="156" t="s">
        <v>151</v>
      </c>
      <c r="S47" s="148">
        <v>410000</v>
      </c>
      <c r="T47" s="149">
        <f t="shared" ref="T47:T48" si="36">ROUND(S47*19%,0)</f>
        <v>77900</v>
      </c>
      <c r="U47" s="12">
        <f t="shared" si="35"/>
        <v>487900</v>
      </c>
      <c r="V47" s="13">
        <f t="shared" ref="V47:V48" si="37">U47*D47</f>
        <v>1951600</v>
      </c>
      <c r="X47" s="78"/>
      <c r="Y47" s="147"/>
      <c r="Z47" s="11">
        <f t="shared" si="31"/>
        <v>0</v>
      </c>
      <c r="AA47" s="34">
        <f t="shared" si="34"/>
        <v>0</v>
      </c>
      <c r="AB47" s="34">
        <f t="shared" si="33"/>
        <v>0</v>
      </c>
      <c r="AD47" s="136">
        <f>ROUND(AVERAGE(G47,M47,S47),0)</f>
        <v>470000</v>
      </c>
      <c r="AE47" s="137">
        <f t="shared" si="7"/>
        <v>89300</v>
      </c>
      <c r="AF47" s="138">
        <f t="shared" si="8"/>
        <v>559300</v>
      </c>
      <c r="AG47" s="138">
        <f t="shared" si="15"/>
        <v>2237200</v>
      </c>
      <c r="AI47" s="39">
        <f t="shared" si="9"/>
        <v>420000</v>
      </c>
      <c r="AJ47" s="39">
        <f t="shared" si="10"/>
        <v>580000</v>
      </c>
      <c r="AK47" s="39">
        <f t="shared" si="13"/>
        <v>500000</v>
      </c>
      <c r="AL47" s="40">
        <f t="shared" si="11"/>
        <v>80000</v>
      </c>
      <c r="AM47" s="145">
        <f t="shared" si="12"/>
        <v>0.16</v>
      </c>
    </row>
    <row r="48" spans="1:39" ht="12" customHeight="1" x14ac:dyDescent="0.25">
      <c r="A48" s="64">
        <v>16</v>
      </c>
      <c r="B48" s="77" t="s">
        <v>154</v>
      </c>
      <c r="C48" s="75" t="s">
        <v>153</v>
      </c>
      <c r="D48" s="64">
        <v>4</v>
      </c>
      <c r="F48" s="78" t="s">
        <v>151</v>
      </c>
      <c r="G48" s="148">
        <v>800000</v>
      </c>
      <c r="H48" s="149">
        <f t="shared" si="25"/>
        <v>152000</v>
      </c>
      <c r="I48" s="150">
        <f t="shared" si="26"/>
        <v>952000</v>
      </c>
      <c r="J48" s="151">
        <f t="shared" si="27"/>
        <v>3808000</v>
      </c>
      <c r="K48" s="157"/>
      <c r="L48" s="162" t="s">
        <v>151</v>
      </c>
      <c r="M48" s="148">
        <v>140000</v>
      </c>
      <c r="N48" s="149">
        <f t="shared" si="28"/>
        <v>26600</v>
      </c>
      <c r="O48" s="150">
        <f t="shared" si="29"/>
        <v>166600</v>
      </c>
      <c r="P48" s="158">
        <f t="shared" si="30"/>
        <v>666400</v>
      </c>
      <c r="Q48" s="157"/>
      <c r="R48" s="156" t="s">
        <v>151</v>
      </c>
      <c r="S48" s="148">
        <v>790000</v>
      </c>
      <c r="T48" s="149">
        <f t="shared" si="36"/>
        <v>150100</v>
      </c>
      <c r="U48" s="12">
        <f t="shared" si="35"/>
        <v>940100</v>
      </c>
      <c r="V48" s="13">
        <f t="shared" si="37"/>
        <v>3760400</v>
      </c>
      <c r="X48" s="78"/>
      <c r="Y48" s="147"/>
      <c r="Z48" s="11">
        <f t="shared" si="31"/>
        <v>0</v>
      </c>
      <c r="AA48" s="34">
        <f t="shared" si="34"/>
        <v>0</v>
      </c>
      <c r="AB48" s="34">
        <f t="shared" si="33"/>
        <v>0</v>
      </c>
      <c r="AD48" s="136">
        <f>ROUND(AVERAGE(G48,M48,S48),0)</f>
        <v>576667</v>
      </c>
      <c r="AE48" s="137">
        <f t="shared" si="7"/>
        <v>109567</v>
      </c>
      <c r="AF48" s="138">
        <f t="shared" si="8"/>
        <v>686234</v>
      </c>
      <c r="AG48" s="138">
        <f t="shared" si="15"/>
        <v>2744936</v>
      </c>
      <c r="AI48" s="39">
        <f t="shared" si="9"/>
        <v>140000</v>
      </c>
      <c r="AJ48" s="39">
        <f t="shared" si="10"/>
        <v>800000</v>
      </c>
      <c r="AK48" s="39">
        <f t="shared" si="13"/>
        <v>470000</v>
      </c>
      <c r="AL48" s="40">
        <f t="shared" si="11"/>
        <v>330000</v>
      </c>
      <c r="AM48" s="145">
        <f t="shared" si="12"/>
        <v>0.7021276595744681</v>
      </c>
    </row>
    <row r="49" spans="1:39" ht="12" hidden="1" customHeight="1" x14ac:dyDescent="0.25">
      <c r="A49" s="64">
        <v>27</v>
      </c>
      <c r="B49" s="77" t="s">
        <v>155</v>
      </c>
      <c r="C49" s="75" t="s">
        <v>153</v>
      </c>
      <c r="D49" s="64">
        <v>1</v>
      </c>
      <c r="F49" s="78" t="s">
        <v>151</v>
      </c>
      <c r="G49" s="148">
        <v>160000</v>
      </c>
      <c r="H49" s="149">
        <f t="shared" si="25"/>
        <v>30400</v>
      </c>
      <c r="I49" s="150">
        <f t="shared" si="26"/>
        <v>190400</v>
      </c>
      <c r="J49" s="151">
        <f t="shared" si="27"/>
        <v>190400</v>
      </c>
      <c r="K49" s="157"/>
      <c r="L49" s="162" t="s">
        <v>151</v>
      </c>
      <c r="M49" s="148">
        <v>145000</v>
      </c>
      <c r="N49" s="149">
        <f t="shared" si="28"/>
        <v>27550</v>
      </c>
      <c r="O49" s="150">
        <f t="shared" si="29"/>
        <v>172550</v>
      </c>
      <c r="P49" s="158">
        <f t="shared" si="30"/>
        <v>172550</v>
      </c>
      <c r="Q49" s="157"/>
      <c r="R49" s="157"/>
      <c r="S49" s="157"/>
      <c r="T49" s="157"/>
      <c r="X49" s="78"/>
      <c r="Y49" s="147"/>
      <c r="Z49" s="11">
        <f t="shared" si="31"/>
        <v>0</v>
      </c>
      <c r="AA49" s="34">
        <f t="shared" si="34"/>
        <v>0</v>
      </c>
      <c r="AB49" s="34">
        <f t="shared" si="33"/>
        <v>0</v>
      </c>
      <c r="AD49" s="136">
        <f t="shared" ref="AD49:AD50" si="38">ROUND(AVERAGE(G49,M49,S49),0)</f>
        <v>152500</v>
      </c>
      <c r="AE49" s="137">
        <f t="shared" si="7"/>
        <v>28975</v>
      </c>
      <c r="AF49" s="138">
        <f t="shared" si="8"/>
        <v>181475</v>
      </c>
      <c r="AG49" s="138">
        <f t="shared" si="15"/>
        <v>181475</v>
      </c>
      <c r="AI49" s="39">
        <f t="shared" si="9"/>
        <v>145000</v>
      </c>
      <c r="AJ49" s="39">
        <f t="shared" si="10"/>
        <v>160000</v>
      </c>
      <c r="AK49" s="39">
        <f t="shared" si="13"/>
        <v>152500</v>
      </c>
      <c r="AL49" s="40">
        <f t="shared" si="11"/>
        <v>7500</v>
      </c>
      <c r="AM49" s="145">
        <f t="shared" si="12"/>
        <v>4.9180327868852458E-2</v>
      </c>
    </row>
    <row r="50" spans="1:39" ht="12" hidden="1" customHeight="1" x14ac:dyDescent="0.25">
      <c r="A50" s="64">
        <v>28</v>
      </c>
      <c r="B50" s="77" t="s">
        <v>156</v>
      </c>
      <c r="C50" s="75" t="s">
        <v>157</v>
      </c>
      <c r="D50" s="64">
        <v>3</v>
      </c>
      <c r="F50" s="78" t="s">
        <v>158</v>
      </c>
      <c r="G50" s="148">
        <v>630000</v>
      </c>
      <c r="H50" s="149">
        <f t="shared" si="25"/>
        <v>119700</v>
      </c>
      <c r="I50" s="150">
        <f t="shared" si="26"/>
        <v>749700</v>
      </c>
      <c r="J50" s="151">
        <f t="shared" si="27"/>
        <v>2249100</v>
      </c>
      <c r="K50" s="157"/>
      <c r="L50" s="162" t="s">
        <v>158</v>
      </c>
      <c r="M50" s="148">
        <v>580000</v>
      </c>
      <c r="N50" s="149">
        <f t="shared" si="28"/>
        <v>110200</v>
      </c>
      <c r="O50" s="150">
        <f t="shared" si="29"/>
        <v>690200</v>
      </c>
      <c r="P50" s="158">
        <f t="shared" si="30"/>
        <v>2070600</v>
      </c>
      <c r="Q50" s="157"/>
      <c r="R50" s="157"/>
      <c r="S50" s="157"/>
      <c r="T50" s="157"/>
      <c r="X50" s="78" t="s">
        <v>200</v>
      </c>
      <c r="Y50" s="147">
        <v>944316</v>
      </c>
      <c r="Z50" s="11">
        <f t="shared" si="31"/>
        <v>179420</v>
      </c>
      <c r="AA50" s="34">
        <f t="shared" si="34"/>
        <v>1123736</v>
      </c>
      <c r="AB50" s="34">
        <f t="shared" si="33"/>
        <v>3371208</v>
      </c>
      <c r="AD50" s="136">
        <f t="shared" si="38"/>
        <v>605000</v>
      </c>
      <c r="AE50" s="137">
        <f t="shared" si="7"/>
        <v>114950</v>
      </c>
      <c r="AF50" s="138">
        <f t="shared" si="8"/>
        <v>719950</v>
      </c>
      <c r="AG50" s="138">
        <f t="shared" si="15"/>
        <v>2159850</v>
      </c>
      <c r="AI50" s="39">
        <f t="shared" si="9"/>
        <v>580000</v>
      </c>
      <c r="AJ50" s="39">
        <f t="shared" si="10"/>
        <v>944316</v>
      </c>
      <c r="AK50" s="39">
        <f t="shared" si="13"/>
        <v>718105.33333333337</v>
      </c>
      <c r="AL50" s="40">
        <f t="shared" si="11"/>
        <v>161252.28532816382</v>
      </c>
      <c r="AM50" s="145">
        <f t="shared" si="12"/>
        <v>0.22455241291643913</v>
      </c>
    </row>
    <row r="51" spans="1:39" ht="12" customHeight="1" x14ac:dyDescent="0.25">
      <c r="A51" s="64">
        <v>17</v>
      </c>
      <c r="B51" s="77" t="s">
        <v>159</v>
      </c>
      <c r="C51" s="75" t="s">
        <v>160</v>
      </c>
      <c r="D51" s="64">
        <v>4</v>
      </c>
      <c r="F51" s="76" t="s">
        <v>161</v>
      </c>
      <c r="G51" s="148">
        <v>280000</v>
      </c>
      <c r="H51" s="149">
        <f t="shared" si="25"/>
        <v>53200</v>
      </c>
      <c r="I51" s="150">
        <f t="shared" si="26"/>
        <v>333200</v>
      </c>
      <c r="J51" s="151">
        <f t="shared" si="27"/>
        <v>1332800</v>
      </c>
      <c r="K51" s="157"/>
      <c r="L51" s="161" t="s">
        <v>161</v>
      </c>
      <c r="M51" s="148">
        <v>260000</v>
      </c>
      <c r="N51" s="149">
        <f t="shared" si="28"/>
        <v>49400</v>
      </c>
      <c r="O51" s="150">
        <f t="shared" si="29"/>
        <v>309400</v>
      </c>
      <c r="P51" s="158">
        <f t="shared" si="30"/>
        <v>1237600</v>
      </c>
      <c r="Q51" s="157"/>
      <c r="R51" s="157"/>
      <c r="S51" s="157"/>
      <c r="T51" s="157"/>
      <c r="X51" s="78" t="s">
        <v>200</v>
      </c>
      <c r="Y51" s="147">
        <v>407762</v>
      </c>
      <c r="Z51" s="11">
        <f t="shared" si="31"/>
        <v>77475</v>
      </c>
      <c r="AA51" s="34">
        <f t="shared" si="34"/>
        <v>485237</v>
      </c>
      <c r="AB51" s="34">
        <f t="shared" si="33"/>
        <v>1940948</v>
      </c>
      <c r="AD51" s="136">
        <f>ROUND(AVERAGE(G51,M51,Y51),0)</f>
        <v>315921</v>
      </c>
      <c r="AE51" s="137">
        <f t="shared" si="7"/>
        <v>60025</v>
      </c>
      <c r="AF51" s="138">
        <f t="shared" si="8"/>
        <v>375946</v>
      </c>
      <c r="AG51" s="138">
        <f t="shared" si="15"/>
        <v>1503784</v>
      </c>
      <c r="AI51" s="39">
        <f t="shared" si="9"/>
        <v>260000</v>
      </c>
      <c r="AJ51" s="39">
        <f t="shared" si="10"/>
        <v>407762</v>
      </c>
      <c r="AK51" s="39">
        <f t="shared" si="13"/>
        <v>315920.66666666669</v>
      </c>
      <c r="AL51" s="40">
        <f t="shared" si="11"/>
        <v>65452.898491120228</v>
      </c>
      <c r="AM51" s="145">
        <f t="shared" si="12"/>
        <v>0.20718143951051074</v>
      </c>
    </row>
    <row r="52" spans="1:39" ht="12" hidden="1" customHeight="1" x14ac:dyDescent="0.25">
      <c r="A52" s="64">
        <v>30</v>
      </c>
      <c r="B52" s="79" t="s">
        <v>162</v>
      </c>
      <c r="C52" s="75" t="s">
        <v>163</v>
      </c>
      <c r="D52" s="64">
        <v>8</v>
      </c>
      <c r="F52" s="76" t="s">
        <v>164</v>
      </c>
      <c r="G52" s="148">
        <v>280000</v>
      </c>
      <c r="H52" s="149">
        <f t="shared" si="25"/>
        <v>53200</v>
      </c>
      <c r="I52" s="150">
        <f t="shared" si="26"/>
        <v>333200</v>
      </c>
      <c r="J52" s="151">
        <f t="shared" si="27"/>
        <v>2665600</v>
      </c>
      <c r="K52" s="157"/>
      <c r="L52" s="161" t="s">
        <v>164</v>
      </c>
      <c r="M52" s="148">
        <v>260000</v>
      </c>
      <c r="N52" s="149">
        <f t="shared" si="28"/>
        <v>49400</v>
      </c>
      <c r="O52" s="150">
        <f t="shared" si="29"/>
        <v>309400</v>
      </c>
      <c r="P52" s="158">
        <f t="shared" si="30"/>
        <v>2475200</v>
      </c>
      <c r="Q52" s="157"/>
      <c r="R52" s="157"/>
      <c r="S52" s="157"/>
      <c r="T52" s="157"/>
      <c r="X52" s="78" t="s">
        <v>200</v>
      </c>
      <c r="Y52" s="147">
        <v>407762</v>
      </c>
      <c r="Z52" s="11">
        <f t="shared" si="31"/>
        <v>77475</v>
      </c>
      <c r="AA52" s="34">
        <f t="shared" si="34"/>
        <v>485237</v>
      </c>
      <c r="AB52" s="34">
        <f t="shared" si="33"/>
        <v>3881896</v>
      </c>
      <c r="AD52" s="136">
        <f t="shared" si="14"/>
        <v>315921</v>
      </c>
      <c r="AE52" s="137">
        <f t="shared" si="7"/>
        <v>60025</v>
      </c>
      <c r="AF52" s="138">
        <f t="shared" si="8"/>
        <v>375946</v>
      </c>
      <c r="AG52" s="138">
        <f t="shared" si="15"/>
        <v>3007568</v>
      </c>
      <c r="AI52" s="39">
        <f t="shared" si="9"/>
        <v>260000</v>
      </c>
      <c r="AJ52" s="39">
        <f t="shared" si="10"/>
        <v>407762</v>
      </c>
      <c r="AK52" s="39">
        <f t="shared" si="13"/>
        <v>315920.66666666669</v>
      </c>
      <c r="AL52" s="40">
        <f t="shared" si="11"/>
        <v>65452.898491120228</v>
      </c>
      <c r="AM52" s="145">
        <f t="shared" si="12"/>
        <v>0.20718143951051074</v>
      </c>
    </row>
    <row r="53" spans="1:39" ht="12" customHeight="1" x14ac:dyDescent="0.25">
      <c r="A53" s="64">
        <v>18</v>
      </c>
      <c r="B53" s="79" t="s">
        <v>165</v>
      </c>
      <c r="C53" s="80" t="s">
        <v>166</v>
      </c>
      <c r="D53" s="81">
        <v>1</v>
      </c>
      <c r="F53" s="76" t="s">
        <v>167</v>
      </c>
      <c r="G53" s="148">
        <v>4360000</v>
      </c>
      <c r="H53" s="149">
        <f t="shared" si="25"/>
        <v>828400</v>
      </c>
      <c r="I53" s="150">
        <f t="shared" si="26"/>
        <v>5188400</v>
      </c>
      <c r="J53" s="151">
        <f t="shared" si="27"/>
        <v>5188400</v>
      </c>
      <c r="K53" s="157"/>
      <c r="L53" s="161" t="s">
        <v>167</v>
      </c>
      <c r="M53" s="148">
        <v>4050000</v>
      </c>
      <c r="N53" s="149">
        <f t="shared" si="28"/>
        <v>769500</v>
      </c>
      <c r="O53" s="150">
        <f t="shared" si="29"/>
        <v>4819500</v>
      </c>
      <c r="P53" s="158">
        <f t="shared" si="30"/>
        <v>4819500</v>
      </c>
      <c r="Q53" s="157"/>
      <c r="R53" s="157"/>
      <c r="S53" s="157"/>
      <c r="T53" s="157"/>
      <c r="X53" s="78"/>
      <c r="Y53" s="147"/>
      <c r="Z53" s="11">
        <f t="shared" si="31"/>
        <v>0</v>
      </c>
      <c r="AA53" s="34">
        <f t="shared" si="34"/>
        <v>0</v>
      </c>
      <c r="AB53" s="34">
        <f t="shared" si="33"/>
        <v>0</v>
      </c>
      <c r="AD53" s="136">
        <f>ROUND(AVERAGE(G53,M53),0)</f>
        <v>4205000</v>
      </c>
      <c r="AE53" s="137">
        <f t="shared" si="7"/>
        <v>798950</v>
      </c>
      <c r="AF53" s="138">
        <f t="shared" si="8"/>
        <v>5003950</v>
      </c>
      <c r="AG53" s="138">
        <f t="shared" si="15"/>
        <v>5003950</v>
      </c>
      <c r="AI53" s="39">
        <f t="shared" si="9"/>
        <v>4050000</v>
      </c>
      <c r="AJ53" s="39">
        <f t="shared" si="10"/>
        <v>4360000</v>
      </c>
      <c r="AK53" s="39">
        <f t="shared" si="13"/>
        <v>4205000</v>
      </c>
      <c r="AL53" s="40">
        <f t="shared" si="11"/>
        <v>155000</v>
      </c>
      <c r="AM53" s="145">
        <f t="shared" si="12"/>
        <v>3.6860879904875146E-2</v>
      </c>
    </row>
    <row r="54" spans="1:39" ht="12" customHeight="1" x14ac:dyDescent="0.25">
      <c r="A54" s="64">
        <v>19</v>
      </c>
      <c r="B54" s="79" t="s">
        <v>168</v>
      </c>
      <c r="C54" s="82" t="s">
        <v>169</v>
      </c>
      <c r="D54" s="81">
        <v>1</v>
      </c>
      <c r="F54" s="76" t="s">
        <v>170</v>
      </c>
      <c r="G54" s="148">
        <v>15600000</v>
      </c>
      <c r="H54" s="149">
        <f t="shared" si="25"/>
        <v>2964000</v>
      </c>
      <c r="I54" s="150">
        <f t="shared" si="26"/>
        <v>18564000</v>
      </c>
      <c r="J54" s="151">
        <f t="shared" ref="J54:J61" si="39">D54*I54</f>
        <v>18564000</v>
      </c>
      <c r="K54" s="157"/>
      <c r="L54" s="161" t="s">
        <v>170</v>
      </c>
      <c r="M54" s="148">
        <v>14500000</v>
      </c>
      <c r="N54" s="149">
        <f t="shared" si="28"/>
        <v>2755000</v>
      </c>
      <c r="O54" s="150">
        <f t="shared" si="29"/>
        <v>17255000</v>
      </c>
      <c r="P54" s="158">
        <f t="shared" si="30"/>
        <v>17255000</v>
      </c>
      <c r="Q54" s="157"/>
      <c r="R54" s="157"/>
      <c r="S54" s="157"/>
      <c r="T54" s="157"/>
      <c r="X54" s="78"/>
      <c r="Y54" s="147"/>
      <c r="Z54" s="11">
        <f t="shared" si="31"/>
        <v>0</v>
      </c>
      <c r="AA54" s="34">
        <f t="shared" si="34"/>
        <v>0</v>
      </c>
      <c r="AB54" s="34">
        <f t="shared" si="33"/>
        <v>0</v>
      </c>
      <c r="AD54" s="136">
        <f>ROUND(AVERAGE(G54,M54),0)</f>
        <v>15050000</v>
      </c>
      <c r="AE54" s="137">
        <f t="shared" si="7"/>
        <v>2859500</v>
      </c>
      <c r="AF54" s="138">
        <f t="shared" si="8"/>
        <v>17909500</v>
      </c>
      <c r="AG54" s="138">
        <f t="shared" si="15"/>
        <v>17909500</v>
      </c>
      <c r="AI54" s="39">
        <f t="shared" si="9"/>
        <v>14500000</v>
      </c>
      <c r="AJ54" s="39">
        <f t="shared" si="10"/>
        <v>15600000</v>
      </c>
      <c r="AK54" s="39">
        <f t="shared" si="13"/>
        <v>15050000</v>
      </c>
      <c r="AL54" s="40">
        <f t="shared" si="11"/>
        <v>550000</v>
      </c>
      <c r="AM54" s="145">
        <f t="shared" si="12"/>
        <v>3.6544850498338874E-2</v>
      </c>
    </row>
    <row r="55" spans="1:39" ht="12" hidden="1" customHeight="1" x14ac:dyDescent="0.25">
      <c r="A55" s="64">
        <v>33</v>
      </c>
      <c r="B55" s="79" t="s">
        <v>171</v>
      </c>
      <c r="C55" s="80" t="s">
        <v>172</v>
      </c>
      <c r="D55" s="81">
        <v>3</v>
      </c>
      <c r="F55" s="76" t="s">
        <v>173</v>
      </c>
      <c r="G55" s="10">
        <v>750000</v>
      </c>
      <c r="H55" s="11">
        <f t="shared" si="25"/>
        <v>142500</v>
      </c>
      <c r="I55" s="12">
        <f t="shared" si="26"/>
        <v>892500</v>
      </c>
      <c r="J55" s="13">
        <f t="shared" si="39"/>
        <v>2677500</v>
      </c>
      <c r="L55" s="76" t="s">
        <v>173</v>
      </c>
      <c r="M55" s="10">
        <v>700000</v>
      </c>
      <c r="N55" s="11">
        <f t="shared" si="28"/>
        <v>133000</v>
      </c>
      <c r="O55" s="12">
        <f t="shared" si="29"/>
        <v>833000</v>
      </c>
      <c r="P55" s="31">
        <f t="shared" si="30"/>
        <v>2499000</v>
      </c>
      <c r="X55" s="78"/>
      <c r="Y55" s="147"/>
      <c r="Z55" s="11">
        <f t="shared" si="31"/>
        <v>0</v>
      </c>
      <c r="AA55" s="34">
        <f t="shared" si="34"/>
        <v>0</v>
      </c>
      <c r="AB55" s="34">
        <f t="shared" si="33"/>
        <v>0</v>
      </c>
      <c r="AD55" s="136">
        <f t="shared" si="14"/>
        <v>725000</v>
      </c>
      <c r="AE55" s="137">
        <f t="shared" si="7"/>
        <v>137750</v>
      </c>
      <c r="AF55" s="138">
        <f t="shared" si="8"/>
        <v>862750</v>
      </c>
      <c r="AG55" s="138">
        <f t="shared" si="15"/>
        <v>2588250</v>
      </c>
      <c r="AI55" s="39">
        <f t="shared" si="9"/>
        <v>700000</v>
      </c>
      <c r="AJ55" s="39">
        <f t="shared" si="10"/>
        <v>750000</v>
      </c>
      <c r="AK55" s="39">
        <f t="shared" si="13"/>
        <v>725000</v>
      </c>
      <c r="AL55" s="40">
        <f t="shared" si="11"/>
        <v>25000</v>
      </c>
      <c r="AM55" s="145">
        <f t="shared" si="12"/>
        <v>3.4482758620689655E-2</v>
      </c>
    </row>
    <row r="56" spans="1:39" ht="12" hidden="1" customHeight="1" x14ac:dyDescent="0.25">
      <c r="A56" s="64">
        <v>34</v>
      </c>
      <c r="B56" s="79" t="s">
        <v>162</v>
      </c>
      <c r="C56" s="80" t="s">
        <v>174</v>
      </c>
      <c r="D56" s="81">
        <v>4</v>
      </c>
      <c r="F56" s="76" t="s">
        <v>164</v>
      </c>
      <c r="G56" s="10">
        <v>280000</v>
      </c>
      <c r="H56" s="11">
        <f t="shared" si="25"/>
        <v>53200</v>
      </c>
      <c r="I56" s="12">
        <f t="shared" si="26"/>
        <v>333200</v>
      </c>
      <c r="J56" s="13">
        <f t="shared" si="39"/>
        <v>1332800</v>
      </c>
      <c r="L56" s="76" t="s">
        <v>164</v>
      </c>
      <c r="M56" s="10">
        <v>260000</v>
      </c>
      <c r="N56" s="11">
        <f t="shared" si="28"/>
        <v>49400</v>
      </c>
      <c r="O56" s="12">
        <f t="shared" si="29"/>
        <v>309400</v>
      </c>
      <c r="P56" s="31">
        <f t="shared" si="30"/>
        <v>1237600</v>
      </c>
      <c r="X56" s="78" t="s">
        <v>200</v>
      </c>
      <c r="Y56" s="147">
        <v>407762</v>
      </c>
      <c r="Z56" s="11">
        <f t="shared" si="31"/>
        <v>77475</v>
      </c>
      <c r="AA56" s="34">
        <f t="shared" si="34"/>
        <v>485237</v>
      </c>
      <c r="AB56" s="34">
        <f t="shared" si="33"/>
        <v>1940948</v>
      </c>
      <c r="AD56" s="136">
        <f t="shared" si="14"/>
        <v>315921</v>
      </c>
      <c r="AE56" s="137">
        <f t="shared" si="7"/>
        <v>60025</v>
      </c>
      <c r="AF56" s="138">
        <f t="shared" si="8"/>
        <v>375946</v>
      </c>
      <c r="AG56" s="138">
        <f t="shared" si="15"/>
        <v>1503784</v>
      </c>
      <c r="AI56" s="39">
        <f t="shared" si="9"/>
        <v>260000</v>
      </c>
      <c r="AJ56" s="39">
        <f t="shared" si="10"/>
        <v>407762</v>
      </c>
      <c r="AK56" s="39">
        <f t="shared" si="13"/>
        <v>315920.66666666669</v>
      </c>
      <c r="AL56" s="40">
        <f t="shared" si="11"/>
        <v>65452.898491120228</v>
      </c>
      <c r="AM56" s="145">
        <f t="shared" si="12"/>
        <v>0.20718143951051074</v>
      </c>
    </row>
    <row r="57" spans="1:39" ht="12" customHeight="1" x14ac:dyDescent="0.25">
      <c r="A57" s="64">
        <v>20</v>
      </c>
      <c r="B57" s="79" t="s">
        <v>175</v>
      </c>
      <c r="C57" s="80" t="s">
        <v>176</v>
      </c>
      <c r="D57" s="81">
        <v>2</v>
      </c>
      <c r="F57" s="78"/>
      <c r="G57" s="83"/>
      <c r="H57" s="33"/>
      <c r="I57" s="35">
        <f t="shared" ref="I57" si="40">ROUND(G57+G57*H57,0)</f>
        <v>0</v>
      </c>
      <c r="J57" s="13">
        <f t="shared" si="39"/>
        <v>0</v>
      </c>
      <c r="L57" s="78"/>
      <c r="M57" s="83"/>
      <c r="N57" s="33"/>
      <c r="O57" s="92">
        <f t="shared" ref="O57" si="41">ROUND(M57+M57*N57,0)</f>
        <v>0</v>
      </c>
      <c r="P57" s="31">
        <f t="shared" si="30"/>
        <v>0</v>
      </c>
      <c r="X57" s="78" t="s">
        <v>197</v>
      </c>
      <c r="Y57" s="147">
        <v>56480</v>
      </c>
      <c r="Z57" s="11">
        <f t="shared" si="31"/>
        <v>10731</v>
      </c>
      <c r="AA57" s="34">
        <f t="shared" si="34"/>
        <v>67211</v>
      </c>
      <c r="AB57" s="34">
        <f t="shared" si="33"/>
        <v>134422</v>
      </c>
      <c r="AD57" s="136">
        <f>ROUND(AVERAGE(G57,M57,Y57),0)</f>
        <v>56480</v>
      </c>
      <c r="AE57" s="137">
        <f t="shared" si="7"/>
        <v>10731</v>
      </c>
      <c r="AF57" s="138">
        <f t="shared" si="8"/>
        <v>67211</v>
      </c>
      <c r="AG57" s="138">
        <f t="shared" si="15"/>
        <v>134422</v>
      </c>
      <c r="AI57" s="39">
        <f t="shared" si="9"/>
        <v>56480</v>
      </c>
      <c r="AJ57" s="39">
        <f t="shared" si="10"/>
        <v>56480</v>
      </c>
      <c r="AK57" s="39">
        <f t="shared" si="13"/>
        <v>56480</v>
      </c>
      <c r="AL57" s="40">
        <f t="shared" si="11"/>
        <v>0</v>
      </c>
      <c r="AM57" s="145">
        <f t="shared" si="12"/>
        <v>0</v>
      </c>
    </row>
    <row r="58" spans="1:39" ht="27" customHeight="1" x14ac:dyDescent="0.25">
      <c r="A58" s="64">
        <v>21</v>
      </c>
      <c r="B58" s="79" t="s">
        <v>177</v>
      </c>
      <c r="C58" s="80" t="s">
        <v>178</v>
      </c>
      <c r="D58" s="81">
        <v>2</v>
      </c>
      <c r="F58" s="76" t="s">
        <v>179</v>
      </c>
      <c r="G58" s="10">
        <v>220000</v>
      </c>
      <c r="H58" s="11">
        <f t="shared" si="25"/>
        <v>41800</v>
      </c>
      <c r="I58" s="12">
        <f t="shared" ref="I58:I61" si="42">G58+H58</f>
        <v>261800</v>
      </c>
      <c r="J58" s="13">
        <f t="shared" si="39"/>
        <v>523600</v>
      </c>
      <c r="L58" s="76" t="s">
        <v>179</v>
      </c>
      <c r="M58" s="10">
        <v>200000</v>
      </c>
      <c r="N58" s="11">
        <f t="shared" si="28"/>
        <v>38000</v>
      </c>
      <c r="O58" s="12">
        <f t="shared" ref="O58:O61" si="43">M58+N58</f>
        <v>238000</v>
      </c>
      <c r="P58" s="31">
        <f t="shared" si="30"/>
        <v>476000</v>
      </c>
      <c r="X58" s="78"/>
      <c r="Y58" s="147"/>
      <c r="Z58" s="11">
        <f t="shared" si="31"/>
        <v>0</v>
      </c>
      <c r="AA58" s="34">
        <f t="shared" si="34"/>
        <v>0</v>
      </c>
      <c r="AB58" s="34">
        <f t="shared" si="33"/>
        <v>0</v>
      </c>
      <c r="AD58" s="136">
        <f>ROUND(AVERAGE(G58,M58),0)</f>
        <v>210000</v>
      </c>
      <c r="AE58" s="137">
        <f t="shared" si="7"/>
        <v>39900</v>
      </c>
      <c r="AF58" s="138">
        <f t="shared" si="8"/>
        <v>249900</v>
      </c>
      <c r="AG58" s="138">
        <f t="shared" si="15"/>
        <v>499800</v>
      </c>
      <c r="AI58" s="39">
        <f t="shared" si="9"/>
        <v>200000</v>
      </c>
      <c r="AJ58" s="39">
        <f t="shared" si="10"/>
        <v>220000</v>
      </c>
      <c r="AK58" s="39">
        <f t="shared" si="13"/>
        <v>210000</v>
      </c>
      <c r="AL58" s="40">
        <f t="shared" si="11"/>
        <v>10000</v>
      </c>
      <c r="AM58" s="145">
        <f t="shared" si="12"/>
        <v>4.7619047619047616E-2</v>
      </c>
    </row>
    <row r="59" spans="1:39" ht="21" customHeight="1" x14ac:dyDescent="0.25">
      <c r="A59" s="64">
        <v>22</v>
      </c>
      <c r="B59" s="84" t="s">
        <v>180</v>
      </c>
      <c r="C59" s="85" t="s">
        <v>181</v>
      </c>
      <c r="D59" s="86">
        <v>2</v>
      </c>
      <c r="F59" s="76" t="s">
        <v>182</v>
      </c>
      <c r="G59" s="10">
        <v>345000</v>
      </c>
      <c r="H59" s="11">
        <f t="shared" si="25"/>
        <v>65550</v>
      </c>
      <c r="I59" s="12">
        <f t="shared" si="42"/>
        <v>410550</v>
      </c>
      <c r="J59" s="13">
        <f t="shared" si="39"/>
        <v>821100</v>
      </c>
      <c r="L59" s="76" t="s">
        <v>182</v>
      </c>
      <c r="M59" s="10">
        <v>315000</v>
      </c>
      <c r="N59" s="11">
        <f t="shared" si="28"/>
        <v>59850</v>
      </c>
      <c r="O59" s="12">
        <f t="shared" si="43"/>
        <v>374850</v>
      </c>
      <c r="P59" s="31">
        <f t="shared" si="30"/>
        <v>749700</v>
      </c>
      <c r="X59" s="78"/>
      <c r="Y59" s="147"/>
      <c r="Z59" s="11">
        <f t="shared" si="31"/>
        <v>0</v>
      </c>
      <c r="AA59" s="34">
        <f t="shared" si="34"/>
        <v>0</v>
      </c>
      <c r="AB59" s="34">
        <f t="shared" si="33"/>
        <v>0</v>
      </c>
      <c r="AD59" s="136">
        <f>ROUND(AVERAGE(G59,M59),0)</f>
        <v>330000</v>
      </c>
      <c r="AE59" s="137">
        <f t="shared" si="7"/>
        <v>62700</v>
      </c>
      <c r="AF59" s="138">
        <f t="shared" si="8"/>
        <v>392700</v>
      </c>
      <c r="AG59" s="138">
        <f t="shared" si="15"/>
        <v>785400</v>
      </c>
      <c r="AI59" s="39">
        <f t="shared" si="9"/>
        <v>315000</v>
      </c>
      <c r="AJ59" s="39">
        <f t="shared" si="10"/>
        <v>345000</v>
      </c>
      <c r="AK59" s="39">
        <f t="shared" si="13"/>
        <v>330000</v>
      </c>
      <c r="AL59" s="40">
        <f t="shared" si="11"/>
        <v>15000</v>
      </c>
      <c r="AM59" s="145">
        <f t="shared" si="12"/>
        <v>4.5454545454545456E-2</v>
      </c>
    </row>
    <row r="60" spans="1:39" ht="12" customHeight="1" x14ac:dyDescent="0.25">
      <c r="A60" s="64">
        <v>23</v>
      </c>
      <c r="B60" s="87" t="s">
        <v>183</v>
      </c>
      <c r="C60" s="85" t="s">
        <v>181</v>
      </c>
      <c r="D60" s="88">
        <v>2</v>
      </c>
      <c r="F60" s="76" t="s">
        <v>182</v>
      </c>
      <c r="G60" s="10">
        <v>345000</v>
      </c>
      <c r="H60" s="11">
        <f t="shared" si="25"/>
        <v>65550</v>
      </c>
      <c r="I60" s="12">
        <f t="shared" si="42"/>
        <v>410550</v>
      </c>
      <c r="J60" s="13">
        <f t="shared" si="39"/>
        <v>821100</v>
      </c>
      <c r="L60" s="76" t="s">
        <v>182</v>
      </c>
      <c r="M60" s="10">
        <v>315000</v>
      </c>
      <c r="N60" s="11">
        <f t="shared" si="28"/>
        <v>59850</v>
      </c>
      <c r="O60" s="12">
        <f t="shared" si="43"/>
        <v>374850</v>
      </c>
      <c r="P60" s="31">
        <f t="shared" si="30"/>
        <v>749700</v>
      </c>
      <c r="X60" s="78"/>
      <c r="Y60" s="147"/>
      <c r="Z60" s="11">
        <f t="shared" si="31"/>
        <v>0</v>
      </c>
      <c r="AA60" s="34">
        <f t="shared" si="34"/>
        <v>0</v>
      </c>
      <c r="AB60" s="34">
        <f t="shared" si="33"/>
        <v>0</v>
      </c>
      <c r="AD60" s="136">
        <f t="shared" si="14"/>
        <v>330000</v>
      </c>
      <c r="AE60" s="137">
        <f t="shared" si="7"/>
        <v>62700</v>
      </c>
      <c r="AF60" s="138">
        <f t="shared" si="8"/>
        <v>392700</v>
      </c>
      <c r="AG60" s="138">
        <f t="shared" si="15"/>
        <v>785400</v>
      </c>
      <c r="AI60" s="39">
        <f t="shared" si="9"/>
        <v>315000</v>
      </c>
      <c r="AJ60" s="39">
        <f t="shared" si="10"/>
        <v>345000</v>
      </c>
      <c r="AK60" s="39">
        <f t="shared" si="13"/>
        <v>330000</v>
      </c>
      <c r="AL60" s="40">
        <f t="shared" si="11"/>
        <v>15000</v>
      </c>
      <c r="AM60" s="145">
        <f t="shared" si="12"/>
        <v>4.5454545454545456E-2</v>
      </c>
    </row>
    <row r="61" spans="1:39" ht="4.5" hidden="1" customHeight="1" x14ac:dyDescent="0.25">
      <c r="A61" s="64">
        <v>39</v>
      </c>
      <c r="B61" s="87" t="s">
        <v>184</v>
      </c>
      <c r="C61" s="85" t="s">
        <v>185</v>
      </c>
      <c r="D61" s="88">
        <v>2</v>
      </c>
      <c r="F61" s="78" t="s">
        <v>37</v>
      </c>
      <c r="G61" s="10">
        <v>2700000</v>
      </c>
      <c r="H61" s="11">
        <f t="shared" si="25"/>
        <v>513000</v>
      </c>
      <c r="I61" s="12">
        <f t="shared" si="42"/>
        <v>3213000</v>
      </c>
      <c r="J61" s="13">
        <f t="shared" si="39"/>
        <v>6426000</v>
      </c>
      <c r="L61" s="78" t="s">
        <v>37</v>
      </c>
      <c r="M61" s="10">
        <v>2500000</v>
      </c>
      <c r="N61" s="11">
        <f t="shared" si="28"/>
        <v>475000</v>
      </c>
      <c r="O61" s="12">
        <f t="shared" si="43"/>
        <v>2975000</v>
      </c>
      <c r="P61" s="31">
        <f t="shared" si="30"/>
        <v>5950000</v>
      </c>
      <c r="X61" s="78"/>
      <c r="Y61" s="83"/>
      <c r="Z61" s="11">
        <f t="shared" si="31"/>
        <v>0</v>
      </c>
      <c r="AA61" s="34">
        <f t="shared" si="34"/>
        <v>0</v>
      </c>
      <c r="AB61" s="34">
        <f t="shared" si="33"/>
        <v>0</v>
      </c>
      <c r="AD61" s="134"/>
      <c r="AE61" s="134"/>
      <c r="AF61" s="143">
        <f t="shared" si="8"/>
        <v>0</v>
      </c>
      <c r="AG61" s="138">
        <f t="shared" si="15"/>
        <v>0</v>
      </c>
      <c r="AI61" s="39">
        <f t="shared" ref="AI61" si="44">+MIN(I61,O61)</f>
        <v>2975000</v>
      </c>
      <c r="AJ61" s="39">
        <f t="shared" ref="AJ61" si="45">+MAX(I61,O61,AA61)</f>
        <v>3213000</v>
      </c>
      <c r="AK61" s="39">
        <f>+AVERAGE(I61,O61)</f>
        <v>3094000</v>
      </c>
      <c r="AL61" s="40">
        <f t="shared" ref="AL61" si="46">+STDEVP(I61,O61)</f>
        <v>119000</v>
      </c>
      <c r="AM61" s="139">
        <f t="shared" si="12"/>
        <v>3.8461538461538464E-2</v>
      </c>
    </row>
    <row r="62" spans="1:39" x14ac:dyDescent="0.25">
      <c r="AD62" s="184" t="s">
        <v>238</v>
      </c>
      <c r="AE62" s="184"/>
      <c r="AF62" s="184"/>
      <c r="AG62" s="49">
        <f>+AG19+AG20+AG21+AG23+AG25+AG26+AG28+AG29+AG30+AG33+AG34+AG35+AG36+AG46+AG47+AG48+AG51+AG53+AG54+AG57+AG58+AG59+AG60</f>
        <v>61581921</v>
      </c>
    </row>
    <row r="63" spans="1:39" ht="69.75" customHeight="1" x14ac:dyDescent="0.25">
      <c r="A63" s="183" t="s">
        <v>244</v>
      </c>
      <c r="B63" s="183"/>
      <c r="C63" s="183"/>
      <c r="D63" s="183"/>
    </row>
    <row r="65" spans="33:33" x14ac:dyDescent="0.25">
      <c r="AG65" s="36"/>
    </row>
  </sheetData>
  <mergeCells count="21">
    <mergeCell ref="AD62:AF62"/>
    <mergeCell ref="AI17:AM17"/>
    <mergeCell ref="A63:D63"/>
    <mergeCell ref="X17:AB17"/>
    <mergeCell ref="A16:D16"/>
    <mergeCell ref="A15:D15"/>
    <mergeCell ref="A31:D31"/>
    <mergeCell ref="AD17:AG17"/>
    <mergeCell ref="A37:D37"/>
    <mergeCell ref="F17:J17"/>
    <mergeCell ref="R17:V17"/>
    <mergeCell ref="L17:P17"/>
    <mergeCell ref="C6:F6"/>
    <mergeCell ref="C7:F7"/>
    <mergeCell ref="C8:F8"/>
    <mergeCell ref="A9:H11"/>
    <mergeCell ref="A1:H1"/>
    <mergeCell ref="A2:C2"/>
    <mergeCell ref="D2:H2"/>
    <mergeCell ref="A3:H3"/>
    <mergeCell ref="C5:F5"/>
  </mergeCells>
  <conditionalFormatting sqref="AM19:AM61">
    <cfRule type="colorScale" priority="1">
      <colorScale>
        <cfvo type="min"/>
        <cfvo type="max"/>
        <color rgb="FF92D050"/>
        <color rgb="FFFF0000"/>
      </colorScale>
    </cfRule>
  </conditionalFormatting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showGridLines="0" topLeftCell="A7" workbookViewId="0">
      <selection activeCell="F18" sqref="F18"/>
    </sheetView>
  </sheetViews>
  <sheetFormatPr baseColWidth="10" defaultRowHeight="15" x14ac:dyDescent="0.25"/>
  <cols>
    <col min="2" max="2" width="78.5703125" customWidth="1"/>
    <col min="3" max="3" width="66.28515625" customWidth="1"/>
    <col min="5" max="5" width="5" customWidth="1"/>
    <col min="6" max="6" width="19.140625" customWidth="1"/>
    <col min="7" max="7" width="17.42578125" customWidth="1"/>
  </cols>
  <sheetData>
    <row r="1" spans="1:8" ht="99.95" customHeight="1" x14ac:dyDescent="0.25">
      <c r="A1" s="166" t="s">
        <v>226</v>
      </c>
      <c r="B1" s="166"/>
      <c r="C1" s="166"/>
      <c r="D1" s="166"/>
      <c r="E1" s="166"/>
      <c r="F1" s="166"/>
      <c r="G1" s="166"/>
      <c r="H1" s="166"/>
    </row>
    <row r="2" spans="1:8" ht="81.75" customHeight="1" x14ac:dyDescent="0.25">
      <c r="A2" s="176" t="s">
        <v>227</v>
      </c>
      <c r="B2" s="178"/>
      <c r="C2" s="176" t="s">
        <v>225</v>
      </c>
      <c r="D2" s="177"/>
      <c r="E2" s="177"/>
      <c r="F2" s="177"/>
      <c r="G2" s="177"/>
      <c r="H2" s="178"/>
    </row>
    <row r="3" spans="1:8" ht="69" customHeight="1" x14ac:dyDescent="0.25">
      <c r="A3" s="182" t="s">
        <v>218</v>
      </c>
      <c r="B3" s="182"/>
      <c r="C3" s="182"/>
      <c r="D3" s="182"/>
      <c r="E3" s="182"/>
      <c r="F3" s="182"/>
      <c r="G3" s="182"/>
      <c r="H3" s="182"/>
    </row>
    <row r="5" spans="1:8" x14ac:dyDescent="0.25">
      <c r="C5" s="180" t="s">
        <v>229</v>
      </c>
      <c r="D5" s="180"/>
      <c r="E5" s="180"/>
      <c r="F5" s="180"/>
      <c r="G5" s="129" t="s">
        <v>4</v>
      </c>
    </row>
    <row r="6" spans="1:8" ht="16.5" x14ac:dyDescent="0.35">
      <c r="C6" s="181" t="s">
        <v>230</v>
      </c>
      <c r="D6" s="181"/>
      <c r="E6" s="181"/>
      <c r="F6" s="181"/>
      <c r="G6" s="130">
        <v>3</v>
      </c>
    </row>
    <row r="7" spans="1:8" ht="16.5" x14ac:dyDescent="0.35">
      <c r="C7" s="181" t="s">
        <v>231</v>
      </c>
      <c r="D7" s="181"/>
      <c r="E7" s="181"/>
      <c r="F7" s="181"/>
      <c r="G7" s="130">
        <v>0</v>
      </c>
    </row>
    <row r="8" spans="1:8" ht="16.5" x14ac:dyDescent="0.35">
      <c r="C8" s="181" t="s">
        <v>232</v>
      </c>
      <c r="D8" s="181"/>
      <c r="E8" s="181"/>
      <c r="F8" s="181"/>
      <c r="G8" s="130">
        <v>0</v>
      </c>
    </row>
    <row r="9" spans="1:8" x14ac:dyDescent="0.25">
      <c r="A9" s="179" t="s">
        <v>228</v>
      </c>
      <c r="B9" s="179"/>
      <c r="C9" s="179"/>
      <c r="D9" s="179"/>
      <c r="E9" s="179"/>
      <c r="F9" s="179"/>
      <c r="G9" s="179"/>
      <c r="H9" s="179"/>
    </row>
    <row r="10" spans="1:8" x14ac:dyDescent="0.25">
      <c r="A10" s="179"/>
      <c r="B10" s="179"/>
      <c r="C10" s="179"/>
      <c r="D10" s="179"/>
      <c r="E10" s="179"/>
      <c r="F10" s="179"/>
      <c r="G10" s="179"/>
      <c r="H10" s="179"/>
    </row>
    <row r="11" spans="1:8" x14ac:dyDescent="0.25">
      <c r="A11" s="179"/>
      <c r="B11" s="179"/>
      <c r="C11" s="179"/>
      <c r="D11" s="179"/>
      <c r="E11" s="179"/>
      <c r="F11" s="179"/>
      <c r="G11" s="179"/>
      <c r="H11" s="179"/>
    </row>
    <row r="14" spans="1:8" ht="12" customHeight="1" x14ac:dyDescent="0.25">
      <c r="A14" s="190" t="s">
        <v>88</v>
      </c>
      <c r="B14" s="191"/>
      <c r="C14" s="191"/>
      <c r="D14" s="192"/>
    </row>
    <row r="15" spans="1:8" ht="12" hidden="1" customHeight="1" x14ac:dyDescent="0.25">
      <c r="A15" s="199" t="s">
        <v>89</v>
      </c>
      <c r="B15" s="200"/>
      <c r="C15" s="200"/>
      <c r="D15" s="201"/>
    </row>
    <row r="16" spans="1:8" ht="12" hidden="1" customHeight="1" x14ac:dyDescent="0.25">
      <c r="A16" s="89"/>
      <c r="B16" s="89"/>
      <c r="C16" s="89"/>
      <c r="D16" s="89"/>
    </row>
    <row r="17" spans="1:7" ht="12" customHeight="1" x14ac:dyDescent="0.25">
      <c r="A17" s="50" t="s">
        <v>2</v>
      </c>
      <c r="B17" s="50" t="s">
        <v>3</v>
      </c>
      <c r="C17" s="50"/>
      <c r="D17" s="50" t="s">
        <v>59</v>
      </c>
      <c r="F17" s="5" t="s">
        <v>9</v>
      </c>
      <c r="G17" s="5" t="s">
        <v>86</v>
      </c>
    </row>
    <row r="18" spans="1:7" ht="12" customHeight="1" x14ac:dyDescent="0.25">
      <c r="A18" s="51">
        <v>1</v>
      </c>
      <c r="B18" s="28" t="s">
        <v>90</v>
      </c>
      <c r="C18" s="28" t="s">
        <v>91</v>
      </c>
      <c r="D18" s="51">
        <v>4</v>
      </c>
      <c r="F18" s="39">
        <f>+'LOTE 2'!AK19</f>
        <v>95666.666666666672</v>
      </c>
      <c r="G18" s="48">
        <f>+F18*D18</f>
        <v>382666.66666666669</v>
      </c>
    </row>
    <row r="19" spans="1:7" ht="12" customHeight="1" x14ac:dyDescent="0.25">
      <c r="A19" s="51">
        <v>2</v>
      </c>
      <c r="B19" s="28" t="s">
        <v>92</v>
      </c>
      <c r="C19" s="28" t="s">
        <v>93</v>
      </c>
      <c r="D19" s="51">
        <v>1</v>
      </c>
      <c r="F19" s="39">
        <f>+'LOTE 2'!AK20</f>
        <v>285000</v>
      </c>
      <c r="G19" s="48">
        <f t="shared" ref="G19:G29" si="0">+F19*D19</f>
        <v>285000</v>
      </c>
    </row>
    <row r="20" spans="1:7" ht="12" customHeight="1" x14ac:dyDescent="0.25">
      <c r="A20" s="51">
        <v>3</v>
      </c>
      <c r="B20" s="28" t="s">
        <v>94</v>
      </c>
      <c r="C20" s="28" t="s">
        <v>95</v>
      </c>
      <c r="D20" s="51">
        <v>1</v>
      </c>
      <c r="F20" s="39">
        <f>+'LOTE 2'!AK21</f>
        <v>841616.66666666663</v>
      </c>
      <c r="G20" s="48">
        <f t="shared" si="0"/>
        <v>841616.66666666663</v>
      </c>
    </row>
    <row r="21" spans="1:7" ht="12" hidden="1" customHeight="1" x14ac:dyDescent="0.25">
      <c r="A21" s="51"/>
      <c r="B21" s="28"/>
      <c r="C21" s="28"/>
      <c r="D21" s="51"/>
      <c r="F21" s="39"/>
      <c r="G21" s="48"/>
    </row>
    <row r="22" spans="1:7" ht="12" customHeight="1" x14ac:dyDescent="0.25">
      <c r="A22" s="51">
        <v>5</v>
      </c>
      <c r="B22" s="28" t="s">
        <v>100</v>
      </c>
      <c r="C22" s="28" t="s">
        <v>101</v>
      </c>
      <c r="D22" s="51">
        <v>1</v>
      </c>
      <c r="F22" s="39">
        <f>+'LOTE 2'!AK23</f>
        <v>752500</v>
      </c>
      <c r="G22" s="48">
        <f t="shared" si="0"/>
        <v>752500</v>
      </c>
    </row>
    <row r="23" spans="1:7" ht="12" hidden="1" customHeight="1" x14ac:dyDescent="0.25">
      <c r="A23" s="51"/>
      <c r="B23" s="28"/>
      <c r="C23" s="28"/>
      <c r="D23" s="51"/>
      <c r="F23" s="39"/>
      <c r="G23" s="48"/>
    </row>
    <row r="24" spans="1:7" ht="12" customHeight="1" x14ac:dyDescent="0.25">
      <c r="A24" s="51">
        <v>7</v>
      </c>
      <c r="B24" s="28" t="s">
        <v>106</v>
      </c>
      <c r="C24" s="28" t="s">
        <v>107</v>
      </c>
      <c r="D24" s="51">
        <v>2</v>
      </c>
      <c r="F24" s="39">
        <f>+'LOTE 2'!AK25</f>
        <v>9008333.333333334</v>
      </c>
      <c r="G24" s="48">
        <f t="shared" si="0"/>
        <v>18016666.666666668</v>
      </c>
    </row>
    <row r="25" spans="1:7" ht="12" customHeight="1" x14ac:dyDescent="0.25">
      <c r="A25" s="51">
        <v>8</v>
      </c>
      <c r="B25" s="28" t="s">
        <v>109</v>
      </c>
      <c r="C25" s="28" t="s">
        <v>110</v>
      </c>
      <c r="D25" s="51">
        <v>1</v>
      </c>
      <c r="F25" s="39">
        <f>+'LOTE 2'!AK26</f>
        <v>2342500</v>
      </c>
      <c r="G25" s="48">
        <f t="shared" si="0"/>
        <v>2342500</v>
      </c>
    </row>
    <row r="26" spans="1:7" ht="12" hidden="1" customHeight="1" x14ac:dyDescent="0.25">
      <c r="A26" s="51"/>
      <c r="B26" s="28"/>
      <c r="C26" s="28"/>
      <c r="D26" s="51"/>
      <c r="F26" s="39"/>
      <c r="G26" s="48"/>
    </row>
    <row r="27" spans="1:7" ht="12" customHeight="1" x14ac:dyDescent="0.25">
      <c r="A27" s="141">
        <v>10</v>
      </c>
      <c r="B27" s="28" t="s">
        <v>115</v>
      </c>
      <c r="C27" s="28" t="s">
        <v>116</v>
      </c>
      <c r="D27" s="120">
        <v>4</v>
      </c>
      <c r="F27" s="39">
        <f>+'LOTE 2'!AK28</f>
        <v>46666.666666666664</v>
      </c>
      <c r="G27" s="48">
        <f t="shared" si="0"/>
        <v>186666.66666666666</v>
      </c>
    </row>
    <row r="28" spans="1:7" ht="12" customHeight="1" x14ac:dyDescent="0.25">
      <c r="A28" s="51">
        <v>11</v>
      </c>
      <c r="B28" s="28" t="s">
        <v>118</v>
      </c>
      <c r="C28" s="28" t="s">
        <v>119</v>
      </c>
      <c r="D28" s="51">
        <v>3</v>
      </c>
      <c r="F28" s="39">
        <f>+'LOTE 2'!AK29</f>
        <v>176666.66666666666</v>
      </c>
      <c r="G28" s="48">
        <f t="shared" si="0"/>
        <v>530000</v>
      </c>
    </row>
    <row r="29" spans="1:7" ht="12" customHeight="1" x14ac:dyDescent="0.25">
      <c r="A29" s="51">
        <v>12</v>
      </c>
      <c r="B29" s="28" t="s">
        <v>121</v>
      </c>
      <c r="C29" s="28" t="s">
        <v>122</v>
      </c>
      <c r="D29" s="52">
        <v>1</v>
      </c>
      <c r="F29" s="39">
        <f>+'LOTE 2'!AK30</f>
        <v>336833.33333333331</v>
      </c>
      <c r="G29" s="48">
        <f t="shared" si="0"/>
        <v>336833.33333333331</v>
      </c>
    </row>
    <row r="30" spans="1:7" ht="12" hidden="1" customHeight="1" x14ac:dyDescent="0.25">
      <c r="A30" s="193" t="s">
        <v>124</v>
      </c>
      <c r="B30" s="194"/>
      <c r="C30" s="194"/>
      <c r="D30" s="194"/>
    </row>
    <row r="31" spans="1:7" ht="12" hidden="1" customHeight="1" x14ac:dyDescent="0.25">
      <c r="A31" s="53" t="s">
        <v>2</v>
      </c>
      <c r="B31" s="53" t="s">
        <v>3</v>
      </c>
      <c r="C31" s="53"/>
      <c r="D31" s="53" t="s">
        <v>59</v>
      </c>
      <c r="F31" s="5" t="s">
        <v>9</v>
      </c>
      <c r="G31" s="5" t="s">
        <v>86</v>
      </c>
    </row>
    <row r="32" spans="1:7" ht="12" customHeight="1" x14ac:dyDescent="0.25">
      <c r="A32" s="51">
        <v>13</v>
      </c>
      <c r="B32" s="54" t="s">
        <v>125</v>
      </c>
      <c r="C32" s="55" t="s">
        <v>126</v>
      </c>
      <c r="D32" s="56">
        <v>3</v>
      </c>
      <c r="F32" s="39">
        <f>+'LOTE 2'!AK33</f>
        <v>63499.333333333336</v>
      </c>
      <c r="G32" s="48">
        <f t="shared" ref="G32:G35" si="1">+F32*D32</f>
        <v>190498</v>
      </c>
    </row>
    <row r="33" spans="1:7" ht="12" customHeight="1" x14ac:dyDescent="0.25">
      <c r="A33" s="51">
        <v>14</v>
      </c>
      <c r="B33" s="54" t="s">
        <v>127</v>
      </c>
      <c r="C33" s="55" t="s">
        <v>128</v>
      </c>
      <c r="D33" s="56">
        <v>3</v>
      </c>
      <c r="F33" s="39">
        <f>+'LOTE 2'!AK34</f>
        <v>75449.333333333328</v>
      </c>
      <c r="G33" s="48">
        <f t="shared" si="1"/>
        <v>226348</v>
      </c>
    </row>
    <row r="34" spans="1:7" ht="12" customHeight="1" x14ac:dyDescent="0.25">
      <c r="A34" s="51">
        <v>15</v>
      </c>
      <c r="B34" s="54" t="s">
        <v>129</v>
      </c>
      <c r="C34" s="55" t="s">
        <v>130</v>
      </c>
      <c r="D34" s="56">
        <v>2</v>
      </c>
      <c r="F34" s="39">
        <f>+'LOTE 2'!AK35</f>
        <v>58000</v>
      </c>
      <c r="G34" s="48">
        <f t="shared" si="1"/>
        <v>116000</v>
      </c>
    </row>
    <row r="35" spans="1:7" ht="20.25" customHeight="1" x14ac:dyDescent="0.25">
      <c r="A35" s="51">
        <v>16</v>
      </c>
      <c r="B35" s="54" t="s">
        <v>131</v>
      </c>
      <c r="C35" s="55" t="s">
        <v>132</v>
      </c>
      <c r="D35" s="56">
        <v>2</v>
      </c>
      <c r="F35" s="39">
        <f>+'LOTE 2'!AK36</f>
        <v>198616.66666666666</v>
      </c>
      <c r="G35" s="48">
        <f t="shared" si="1"/>
        <v>397233.33333333331</v>
      </c>
    </row>
    <row r="36" spans="1:7" ht="12" hidden="1" customHeight="1" x14ac:dyDescent="0.25">
      <c r="A36" s="170" t="s">
        <v>1</v>
      </c>
      <c r="B36" s="171"/>
      <c r="C36" s="171"/>
      <c r="D36" s="171"/>
    </row>
    <row r="37" spans="1:7" ht="12" hidden="1" customHeight="1" x14ac:dyDescent="0.25">
      <c r="A37" s="58" t="s">
        <v>2</v>
      </c>
      <c r="B37" s="59" t="s">
        <v>3</v>
      </c>
      <c r="C37" s="59"/>
      <c r="D37" s="58" t="s">
        <v>4</v>
      </c>
      <c r="F37" s="5" t="s">
        <v>9</v>
      </c>
      <c r="G37" s="5" t="s">
        <v>86</v>
      </c>
    </row>
    <row r="38" spans="1:7" ht="12" hidden="1" customHeight="1" x14ac:dyDescent="0.25">
      <c r="A38" s="44"/>
      <c r="B38" s="61"/>
      <c r="C38" s="62"/>
      <c r="D38" s="63"/>
      <c r="F38" s="39"/>
      <c r="G38" s="48"/>
    </row>
    <row r="39" spans="1:7" ht="12" hidden="1" customHeight="1" x14ac:dyDescent="0.25">
      <c r="A39" s="64"/>
      <c r="B39" s="65"/>
      <c r="C39" s="66"/>
      <c r="D39" s="64"/>
      <c r="F39" s="39"/>
      <c r="G39" s="48"/>
    </row>
    <row r="40" spans="1:7" ht="12" hidden="1" customHeight="1" x14ac:dyDescent="0.25">
      <c r="A40" s="44"/>
      <c r="B40" s="67"/>
      <c r="C40" s="68"/>
      <c r="D40" s="69"/>
      <c r="F40" s="39"/>
      <c r="G40" s="48"/>
    </row>
    <row r="41" spans="1:7" ht="12" hidden="1" customHeight="1" x14ac:dyDescent="0.25">
      <c r="A41" s="70"/>
      <c r="B41" s="71"/>
      <c r="C41" s="71"/>
      <c r="D41" s="72"/>
      <c r="F41" s="39"/>
      <c r="G41" s="48"/>
    </row>
    <row r="42" spans="1:7" ht="12" hidden="1" customHeight="1" x14ac:dyDescent="0.25">
      <c r="A42" s="64"/>
      <c r="B42" s="74"/>
      <c r="C42" s="75"/>
      <c r="D42" s="64"/>
      <c r="F42" s="39"/>
      <c r="G42" s="48"/>
    </row>
    <row r="43" spans="1:7" ht="12" hidden="1" customHeight="1" x14ac:dyDescent="0.25">
      <c r="A43" s="64"/>
      <c r="B43" s="74"/>
      <c r="C43" s="75"/>
      <c r="D43" s="64"/>
      <c r="F43" s="39"/>
      <c r="G43" s="48"/>
    </row>
    <row r="44" spans="1:7" ht="12" hidden="1" customHeight="1" x14ac:dyDescent="0.25">
      <c r="A44" s="64"/>
      <c r="B44" s="77"/>
      <c r="C44" s="75"/>
      <c r="D44" s="64"/>
      <c r="F44" s="39"/>
      <c r="G44" s="48"/>
    </row>
    <row r="45" spans="1:7" ht="14.25" customHeight="1" x14ac:dyDescent="0.25">
      <c r="A45" s="142">
        <v>24</v>
      </c>
      <c r="B45" s="77" t="s">
        <v>149</v>
      </c>
      <c r="C45" s="75" t="s">
        <v>150</v>
      </c>
      <c r="D45" s="121">
        <v>4</v>
      </c>
      <c r="F45" s="39">
        <f>+'LOTE 2'!AK46</f>
        <v>157500</v>
      </c>
      <c r="G45" s="48">
        <f t="shared" ref="G45:G59" si="2">+F45*D45</f>
        <v>630000</v>
      </c>
    </row>
    <row r="46" spans="1:7" ht="12" customHeight="1" x14ac:dyDescent="0.25">
      <c r="A46" s="64">
        <v>25</v>
      </c>
      <c r="B46" s="77" t="s">
        <v>152</v>
      </c>
      <c r="C46" s="75" t="s">
        <v>153</v>
      </c>
      <c r="D46" s="64">
        <v>4</v>
      </c>
      <c r="F46" s="39">
        <f>+'LOTE 2'!AK47</f>
        <v>500000</v>
      </c>
      <c r="G46" s="48">
        <f t="shared" si="2"/>
        <v>2000000</v>
      </c>
    </row>
    <row r="47" spans="1:7" ht="12" customHeight="1" x14ac:dyDescent="0.25">
      <c r="A47" s="142">
        <v>26</v>
      </c>
      <c r="B47" s="77" t="s">
        <v>154</v>
      </c>
      <c r="C47" s="75" t="s">
        <v>153</v>
      </c>
      <c r="D47" s="121">
        <v>4</v>
      </c>
      <c r="F47" s="39">
        <f>+'LOTE 2'!AK48</f>
        <v>470000</v>
      </c>
      <c r="G47" s="48">
        <f t="shared" si="2"/>
        <v>1880000</v>
      </c>
    </row>
    <row r="48" spans="1:7" ht="12" hidden="1" customHeight="1" x14ac:dyDescent="0.25">
      <c r="A48" s="142"/>
      <c r="B48" s="77"/>
      <c r="C48" s="75"/>
      <c r="D48" s="64"/>
      <c r="F48" s="39"/>
      <c r="G48" s="48"/>
    </row>
    <row r="49" spans="1:7" ht="12" hidden="1" customHeight="1" x14ac:dyDescent="0.25">
      <c r="A49" s="142"/>
      <c r="B49" s="77"/>
      <c r="C49" s="75"/>
      <c r="D49" s="64"/>
      <c r="F49" s="39"/>
      <c r="G49" s="48"/>
    </row>
    <row r="50" spans="1:7" ht="12" customHeight="1" x14ac:dyDescent="0.25">
      <c r="A50" s="142">
        <v>29</v>
      </c>
      <c r="B50" s="77" t="s">
        <v>159</v>
      </c>
      <c r="C50" s="75" t="s">
        <v>160</v>
      </c>
      <c r="D50" s="121">
        <v>4</v>
      </c>
      <c r="F50" s="39">
        <f>+'LOTE 2'!AK51</f>
        <v>315920.66666666669</v>
      </c>
      <c r="G50" s="48">
        <f t="shared" si="2"/>
        <v>1263682.6666666667</v>
      </c>
    </row>
    <row r="51" spans="1:7" ht="12" hidden="1" customHeight="1" x14ac:dyDescent="0.25">
      <c r="A51" s="64"/>
      <c r="B51" s="79"/>
      <c r="C51" s="75"/>
      <c r="D51" s="64"/>
      <c r="F51" s="39"/>
      <c r="G51" s="48"/>
    </row>
    <row r="52" spans="1:7" ht="12" customHeight="1" x14ac:dyDescent="0.25">
      <c r="A52" s="64">
        <v>31</v>
      </c>
      <c r="B52" s="79" t="s">
        <v>165</v>
      </c>
      <c r="C52" s="80" t="s">
        <v>166</v>
      </c>
      <c r="D52" s="81">
        <v>1</v>
      </c>
      <c r="F52" s="39">
        <f>+'LOTE 2'!AK53</f>
        <v>4205000</v>
      </c>
      <c r="G52" s="48">
        <f t="shared" si="2"/>
        <v>4205000</v>
      </c>
    </row>
    <row r="53" spans="1:7" ht="12" customHeight="1" x14ac:dyDescent="0.25">
      <c r="A53" s="64">
        <v>32</v>
      </c>
      <c r="B53" s="79" t="s">
        <v>168</v>
      </c>
      <c r="C53" s="82" t="s">
        <v>169</v>
      </c>
      <c r="D53" s="81">
        <v>1</v>
      </c>
      <c r="F53" s="39">
        <f>+'LOTE 2'!AK54</f>
        <v>15050000</v>
      </c>
      <c r="G53" s="48">
        <f t="shared" si="2"/>
        <v>15050000</v>
      </c>
    </row>
    <row r="54" spans="1:7" ht="12" hidden="1" customHeight="1" x14ac:dyDescent="0.25">
      <c r="A54" s="64"/>
      <c r="B54" s="79"/>
      <c r="C54" s="80"/>
      <c r="D54" s="81"/>
      <c r="F54" s="39"/>
      <c r="G54" s="48"/>
    </row>
    <row r="55" spans="1:7" ht="12" hidden="1" customHeight="1" x14ac:dyDescent="0.25">
      <c r="A55" s="64"/>
      <c r="B55" s="79"/>
      <c r="C55" s="80"/>
      <c r="D55" s="81"/>
      <c r="F55" s="39"/>
      <c r="G55" s="48"/>
    </row>
    <row r="56" spans="1:7" ht="12" customHeight="1" x14ac:dyDescent="0.25">
      <c r="A56" s="64">
        <v>35</v>
      </c>
      <c r="B56" s="79" t="s">
        <v>175</v>
      </c>
      <c r="C56" s="80" t="s">
        <v>176</v>
      </c>
      <c r="D56" s="81">
        <v>2</v>
      </c>
      <c r="F56" s="39">
        <f>+'LOTE 2'!AK57</f>
        <v>56480</v>
      </c>
      <c r="G56" s="48">
        <f t="shared" si="2"/>
        <v>112960</v>
      </c>
    </row>
    <row r="57" spans="1:7" ht="29.25" customHeight="1" x14ac:dyDescent="0.25">
      <c r="A57" s="64">
        <v>36</v>
      </c>
      <c r="B57" s="79" t="s">
        <v>177</v>
      </c>
      <c r="C57" s="80" t="s">
        <v>178</v>
      </c>
      <c r="D57" s="81">
        <v>2</v>
      </c>
      <c r="F57" s="39">
        <f>+'LOTE 2'!AK58</f>
        <v>210000</v>
      </c>
      <c r="G57" s="48">
        <f t="shared" si="2"/>
        <v>420000</v>
      </c>
    </row>
    <row r="58" spans="1:7" ht="21" customHeight="1" x14ac:dyDescent="0.25">
      <c r="A58" s="64">
        <v>37</v>
      </c>
      <c r="B58" s="84" t="s">
        <v>180</v>
      </c>
      <c r="C58" s="85" t="s">
        <v>181</v>
      </c>
      <c r="D58" s="86">
        <v>2</v>
      </c>
      <c r="F58" s="39">
        <f>+'LOTE 2'!AK59</f>
        <v>330000</v>
      </c>
      <c r="G58" s="48">
        <f t="shared" si="2"/>
        <v>660000</v>
      </c>
    </row>
    <row r="59" spans="1:7" ht="12" customHeight="1" x14ac:dyDescent="0.25">
      <c r="A59" s="64">
        <v>38</v>
      </c>
      <c r="B59" s="87" t="s">
        <v>183</v>
      </c>
      <c r="C59" s="85" t="s">
        <v>181</v>
      </c>
      <c r="D59" s="88">
        <v>2</v>
      </c>
      <c r="F59" s="39">
        <f>+'LOTE 2'!AK60</f>
        <v>330000</v>
      </c>
      <c r="G59" s="48">
        <f t="shared" si="2"/>
        <v>660000</v>
      </c>
    </row>
    <row r="60" spans="1:7" ht="12" hidden="1" customHeight="1" x14ac:dyDescent="0.25">
      <c r="A60" s="70"/>
      <c r="B60" s="97"/>
      <c r="C60" s="98"/>
      <c r="D60" s="99"/>
      <c r="F60" s="39"/>
      <c r="G60" s="48"/>
    </row>
    <row r="61" spans="1:7" x14ac:dyDescent="0.25">
      <c r="A61" s="184" t="s">
        <v>202</v>
      </c>
      <c r="B61" s="184"/>
      <c r="C61" s="184"/>
      <c r="D61" s="184"/>
      <c r="G61" s="49">
        <f>SUM(G38:G60,G18:G29,G32:G35)</f>
        <v>51486172.000000007</v>
      </c>
    </row>
  </sheetData>
  <mergeCells count="14">
    <mergeCell ref="A30:D30"/>
    <mergeCell ref="A36:D36"/>
    <mergeCell ref="A61:D61"/>
    <mergeCell ref="A1:H1"/>
    <mergeCell ref="A3:H3"/>
    <mergeCell ref="C5:F5"/>
    <mergeCell ref="A14:D14"/>
    <mergeCell ref="A15:D15"/>
    <mergeCell ref="C6:F6"/>
    <mergeCell ref="C7:F7"/>
    <mergeCell ref="C8:F8"/>
    <mergeCell ref="A9:H11"/>
    <mergeCell ref="A2:B2"/>
    <mergeCell ref="C2:H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5"/>
  <sheetViews>
    <sheetView showGridLines="0" tabSelected="1" topLeftCell="J1" zoomScaleNormal="100" workbookViewId="0">
      <selection activeCell="M2" sqref="M2"/>
    </sheetView>
  </sheetViews>
  <sheetFormatPr baseColWidth="10" defaultRowHeight="15" x14ac:dyDescent="0.25"/>
  <cols>
    <col min="2" max="2" width="37.42578125" customWidth="1"/>
    <col min="3" max="3" width="11.42578125" customWidth="1"/>
    <col min="4" max="4" width="40.85546875" customWidth="1"/>
    <col min="5" max="5" width="8.140625" customWidth="1"/>
    <col min="6" max="6" width="7.5703125" hidden="1" customWidth="1"/>
    <col min="7" max="7" width="21.5703125" customWidth="1"/>
    <col min="8" max="8" width="15.85546875" customWidth="1"/>
    <col min="9" max="9" width="21.7109375" customWidth="1"/>
    <col min="10" max="10" width="24.42578125" customWidth="1"/>
    <col min="11" max="11" width="7.7109375" customWidth="1"/>
    <col min="12" max="12" width="0" hidden="1" customWidth="1"/>
    <col min="13" max="13" width="17.85546875" customWidth="1"/>
    <col min="15" max="15" width="15.42578125" customWidth="1"/>
    <col min="16" max="16" width="19.5703125" customWidth="1"/>
    <col min="17" max="17" width="6.42578125" customWidth="1"/>
    <col min="18" max="18" width="0" hidden="1" customWidth="1"/>
    <col min="19" max="19" width="19.28515625" customWidth="1"/>
    <col min="20" max="20" width="19.7109375" customWidth="1"/>
    <col min="21" max="21" width="14.7109375" bestFit="1" customWidth="1"/>
    <col min="22" max="22" width="20.140625" customWidth="1"/>
    <col min="23" max="23" width="4.5703125" customWidth="1"/>
    <col min="24" max="24" width="17.42578125" customWidth="1"/>
    <col min="25" max="25" width="15.42578125" customWidth="1"/>
    <col min="26" max="26" width="14.140625" customWidth="1"/>
    <col min="27" max="27" width="14.42578125" customWidth="1"/>
    <col min="28" max="28" width="7" customWidth="1"/>
    <col min="29" max="29" width="15.7109375" customWidth="1"/>
    <col min="30" max="30" width="15.42578125" customWidth="1"/>
    <col min="31" max="31" width="16.42578125" customWidth="1"/>
    <col min="32" max="32" width="25.42578125" customWidth="1"/>
  </cols>
  <sheetData>
    <row r="1" spans="1:8" ht="72" customHeight="1" x14ac:dyDescent="0.25">
      <c r="A1" s="166" t="s">
        <v>226</v>
      </c>
      <c r="B1" s="166"/>
      <c r="C1" s="166"/>
      <c r="D1" s="166"/>
      <c r="E1" s="166"/>
      <c r="F1" s="166"/>
      <c r="G1" s="166"/>
      <c r="H1" s="166"/>
    </row>
    <row r="2" spans="1:8" ht="72" customHeight="1" x14ac:dyDescent="0.25">
      <c r="A2" s="176" t="s">
        <v>227</v>
      </c>
      <c r="B2" s="178"/>
      <c r="C2" s="176" t="s">
        <v>225</v>
      </c>
      <c r="D2" s="177"/>
      <c r="E2" s="177"/>
      <c r="F2" s="177"/>
      <c r="G2" s="177"/>
      <c r="H2" s="178"/>
    </row>
    <row r="3" spans="1:8" ht="72" customHeight="1" x14ac:dyDescent="0.25">
      <c r="A3" s="182" t="s">
        <v>218</v>
      </c>
      <c r="B3" s="182"/>
      <c r="C3" s="182"/>
      <c r="D3" s="182"/>
      <c r="E3" s="182"/>
      <c r="F3" s="182"/>
      <c r="G3" s="182"/>
      <c r="H3" s="182"/>
    </row>
    <row r="5" spans="1:8" x14ac:dyDescent="0.25">
      <c r="C5" s="180" t="s">
        <v>229</v>
      </c>
      <c r="D5" s="180"/>
      <c r="E5" s="180"/>
      <c r="F5" s="180"/>
      <c r="G5" s="129" t="s">
        <v>4</v>
      </c>
    </row>
    <row r="6" spans="1:8" ht="16.5" customHeight="1" x14ac:dyDescent="0.35">
      <c r="C6" s="181" t="s">
        <v>230</v>
      </c>
      <c r="D6" s="181"/>
      <c r="E6" s="181"/>
      <c r="F6" s="181"/>
      <c r="G6" s="130">
        <v>3</v>
      </c>
    </row>
    <row r="7" spans="1:8" ht="16.5" customHeight="1" x14ac:dyDescent="0.35">
      <c r="C7" s="181" t="s">
        <v>231</v>
      </c>
      <c r="D7" s="181"/>
      <c r="E7" s="181"/>
      <c r="F7" s="181"/>
      <c r="G7" s="130">
        <v>0</v>
      </c>
    </row>
    <row r="8" spans="1:8" ht="16.5" customHeight="1" x14ac:dyDescent="0.35">
      <c r="C8" s="181" t="s">
        <v>232</v>
      </c>
      <c r="D8" s="181"/>
      <c r="E8" s="181"/>
      <c r="F8" s="181"/>
      <c r="G8" s="130">
        <v>0</v>
      </c>
    </row>
    <row r="9" spans="1:8" ht="15" customHeight="1" x14ac:dyDescent="0.25">
      <c r="A9" s="179" t="s">
        <v>228</v>
      </c>
      <c r="B9" s="179"/>
      <c r="C9" s="179"/>
      <c r="D9" s="179"/>
      <c r="E9" s="179"/>
      <c r="F9" s="179"/>
      <c r="G9" s="179"/>
      <c r="H9" s="179"/>
    </row>
    <row r="10" spans="1:8" x14ac:dyDescent="0.25">
      <c r="A10" s="179"/>
      <c r="B10" s="179"/>
      <c r="C10" s="179"/>
      <c r="D10" s="179"/>
      <c r="E10" s="179"/>
      <c r="F10" s="179"/>
      <c r="G10" s="179"/>
      <c r="H10" s="179"/>
    </row>
    <row r="11" spans="1:8" x14ac:dyDescent="0.25">
      <c r="A11" s="179"/>
      <c r="B11" s="179"/>
      <c r="C11" s="179"/>
      <c r="D11" s="179"/>
      <c r="E11" s="179"/>
      <c r="F11" s="179"/>
      <c r="G11" s="179"/>
      <c r="H11" s="179"/>
    </row>
    <row r="15" spans="1:8" ht="12" customHeight="1" x14ac:dyDescent="0.25">
      <c r="A15" s="202" t="s">
        <v>203</v>
      </c>
      <c r="B15" s="202"/>
      <c r="C15" s="202"/>
      <c r="D15" s="202"/>
    </row>
    <row r="16" spans="1:8" ht="22.5" hidden="1" customHeight="1" x14ac:dyDescent="0.25">
      <c r="A16" s="204" t="s">
        <v>58</v>
      </c>
      <c r="B16" s="204"/>
      <c r="C16" s="204"/>
      <c r="D16" s="204"/>
    </row>
    <row r="17" spans="1:33" ht="18.75" customHeight="1" x14ac:dyDescent="0.25">
      <c r="A17" s="106"/>
      <c r="B17" s="106"/>
      <c r="C17" s="106"/>
      <c r="D17" s="106"/>
      <c r="F17" s="203" t="s">
        <v>70</v>
      </c>
      <c r="G17" s="203"/>
      <c r="H17" s="203"/>
      <c r="I17" s="203"/>
      <c r="J17" s="203"/>
      <c r="L17" s="203" t="s">
        <v>186</v>
      </c>
      <c r="M17" s="203"/>
      <c r="N17" s="203"/>
      <c r="O17" s="203"/>
      <c r="P17" s="203"/>
      <c r="R17" s="203" t="s">
        <v>201</v>
      </c>
      <c r="S17" s="203"/>
      <c r="T17" s="203"/>
      <c r="U17" s="203"/>
      <c r="V17" s="203"/>
      <c r="X17" s="187" t="s">
        <v>233</v>
      </c>
      <c r="Y17" s="187"/>
      <c r="Z17" s="187"/>
      <c r="AA17" s="187"/>
      <c r="AC17" s="207" t="s">
        <v>81</v>
      </c>
      <c r="AD17" s="208"/>
      <c r="AE17" s="208"/>
      <c r="AF17" s="208"/>
      <c r="AG17" s="208"/>
    </row>
    <row r="18" spans="1:33" ht="12" customHeight="1" x14ac:dyDescent="0.25">
      <c r="A18" s="100" t="s">
        <v>2</v>
      </c>
      <c r="B18" s="100" t="s">
        <v>3</v>
      </c>
      <c r="C18" s="100" t="s">
        <v>59</v>
      </c>
      <c r="D18" s="100" t="s">
        <v>60</v>
      </c>
      <c r="F18" s="4" t="s">
        <v>6</v>
      </c>
      <c r="G18" s="4" t="s">
        <v>7</v>
      </c>
      <c r="H18" s="5" t="s">
        <v>8</v>
      </c>
      <c r="I18" s="5" t="s">
        <v>9</v>
      </c>
      <c r="J18" s="4" t="s">
        <v>10</v>
      </c>
      <c r="L18" s="4" t="s">
        <v>6</v>
      </c>
      <c r="M18" s="4" t="s">
        <v>7</v>
      </c>
      <c r="N18" s="5" t="s">
        <v>8</v>
      </c>
      <c r="O18" s="5" t="s">
        <v>9</v>
      </c>
      <c r="P18" s="4" t="s">
        <v>10</v>
      </c>
      <c r="R18" s="4" t="s">
        <v>6</v>
      </c>
      <c r="S18" s="4" t="s">
        <v>7</v>
      </c>
      <c r="T18" s="5" t="s">
        <v>8</v>
      </c>
      <c r="U18" s="5" t="s">
        <v>9</v>
      </c>
      <c r="V18" s="4" t="s">
        <v>10</v>
      </c>
      <c r="X18" s="135" t="s">
        <v>234</v>
      </c>
      <c r="Y18" s="135" t="s">
        <v>235</v>
      </c>
      <c r="Z18" s="135" t="s">
        <v>236</v>
      </c>
      <c r="AA18" s="135" t="s">
        <v>237</v>
      </c>
      <c r="AC18" s="37" t="s">
        <v>82</v>
      </c>
      <c r="AD18" s="37" t="s">
        <v>84</v>
      </c>
      <c r="AE18" s="37" t="s">
        <v>83</v>
      </c>
      <c r="AF18" s="38" t="s">
        <v>85</v>
      </c>
      <c r="AG18" s="38" t="s">
        <v>240</v>
      </c>
    </row>
    <row r="19" spans="1:33" ht="16.5" customHeight="1" x14ac:dyDescent="0.25">
      <c r="A19" s="7">
        <v>1</v>
      </c>
      <c r="B19" s="101" t="s">
        <v>204</v>
      </c>
      <c r="C19" s="7">
        <v>1</v>
      </c>
      <c r="D19" s="102" t="s">
        <v>205</v>
      </c>
      <c r="F19" s="103" t="s">
        <v>206</v>
      </c>
      <c r="G19" s="10">
        <v>1060000</v>
      </c>
      <c r="H19" s="11">
        <f>ROUND(G19*19%,0)</f>
        <v>201400</v>
      </c>
      <c r="I19" s="12">
        <f t="shared" ref="I19" si="0">G19+H19</f>
        <v>1261400</v>
      </c>
      <c r="J19" s="13">
        <f>I19*C19</f>
        <v>1261400</v>
      </c>
      <c r="L19" s="103" t="s">
        <v>206</v>
      </c>
      <c r="M19" s="10">
        <v>950000</v>
      </c>
      <c r="N19" s="11">
        <f>ROUND(M19*19%,0)</f>
        <v>180500</v>
      </c>
      <c r="O19" s="12">
        <f t="shared" ref="O19" si="1">M19+N19</f>
        <v>1130500</v>
      </c>
      <c r="P19" s="13">
        <f>+O19*C19</f>
        <v>1130500</v>
      </c>
      <c r="R19" s="103" t="s">
        <v>188</v>
      </c>
      <c r="S19" s="147">
        <v>3847500</v>
      </c>
      <c r="T19" s="11">
        <f>ROUND(S19*19%,0)</f>
        <v>731025</v>
      </c>
      <c r="U19" s="108">
        <f>+T19+S19</f>
        <v>4578525</v>
      </c>
      <c r="V19" s="108">
        <f>+U19*C19</f>
        <v>4578525</v>
      </c>
      <c r="X19" s="136">
        <f>ROUND(AVERAGE(G19,M19,S19),0)</f>
        <v>1952500</v>
      </c>
      <c r="Y19" s="137">
        <f>ROUND(X19*0.19,0)</f>
        <v>370975</v>
      </c>
      <c r="Z19" s="48">
        <f>+Y19+X19</f>
        <v>2323475</v>
      </c>
      <c r="AA19" s="48">
        <f>+Z19*C19</f>
        <v>2323475</v>
      </c>
      <c r="AC19" s="39">
        <f>+MIN(G19,M19,S19)</f>
        <v>950000</v>
      </c>
      <c r="AD19" s="39">
        <f>+MAX(G19,M19,S19)</f>
        <v>3847500</v>
      </c>
      <c r="AE19" s="39">
        <f>+AVERAGE(G19,M19,S19)</f>
        <v>1952500</v>
      </c>
      <c r="AF19" s="40">
        <f>+STDEVP(I19,O19,U19)</f>
        <v>1595456.3776288796</v>
      </c>
      <c r="AG19" s="145">
        <f>AF19/AE19</f>
        <v>0.81713514859353631</v>
      </c>
    </row>
    <row r="20" spans="1:33" ht="12" hidden="1" customHeight="1" x14ac:dyDescent="0.25">
      <c r="A20" s="205" t="s">
        <v>124</v>
      </c>
      <c r="B20" s="205"/>
      <c r="C20" s="205"/>
      <c r="D20" s="205"/>
      <c r="F20" s="210"/>
      <c r="G20" s="210"/>
      <c r="H20" s="210"/>
      <c r="I20" s="210"/>
      <c r="J20" s="210"/>
      <c r="S20" s="36"/>
      <c r="T20" s="11">
        <f t="shared" ref="T20:T22" si="2">ROUND(S20*19%,0)</f>
        <v>0</v>
      </c>
      <c r="U20" s="108">
        <f t="shared" ref="U20:U22" si="3">+T20+S20</f>
        <v>0</v>
      </c>
      <c r="V20" s="36"/>
      <c r="X20" s="136" t="e">
        <f t="shared" ref="X20:X22" si="4">ROUND(AVERAGE(G20,M20,S20),0)</f>
        <v>#DIV/0!</v>
      </c>
      <c r="Y20" s="137" t="e">
        <f t="shared" ref="Y20:Y22" si="5">ROUND(X20*0.19,0)</f>
        <v>#DIV/0!</v>
      </c>
      <c r="Z20" s="48" t="e">
        <f t="shared" ref="Z20:Z22" si="6">+Y20+X20</f>
        <v>#DIV/0!</v>
      </c>
      <c r="AA20" s="48" t="e">
        <f t="shared" ref="AA20:AA22" si="7">+Z20*C20</f>
        <v>#DIV/0!</v>
      </c>
      <c r="AC20" s="39">
        <f t="shared" ref="AC20:AC22" si="8">+MIN(G20,M20,S20)</f>
        <v>0</v>
      </c>
      <c r="AD20" s="39">
        <f t="shared" ref="AD20:AD22" si="9">+MAX(G20,M20,S20)</f>
        <v>0</v>
      </c>
      <c r="AE20" s="39" t="e">
        <f t="shared" ref="AE20:AE21" si="10">+AVERAGE(G20,M20,S20)</f>
        <v>#DIV/0!</v>
      </c>
      <c r="AF20" s="40">
        <f t="shared" ref="AF20:AF21" si="11">+STDEVP(I20,O20,U20)</f>
        <v>0</v>
      </c>
      <c r="AG20" s="145" t="e">
        <f t="shared" ref="AG20:AG22" si="12">AF20/AE20</f>
        <v>#DIV/0!</v>
      </c>
    </row>
    <row r="21" spans="1:33" ht="14.25" hidden="1" customHeight="1" x14ac:dyDescent="0.25">
      <c r="A21" s="107" t="s">
        <v>2</v>
      </c>
      <c r="B21" s="107" t="s">
        <v>3</v>
      </c>
      <c r="C21" s="107" t="s">
        <v>59</v>
      </c>
      <c r="D21" s="107" t="s">
        <v>5</v>
      </c>
      <c r="F21" s="4" t="s">
        <v>6</v>
      </c>
      <c r="G21" s="4" t="s">
        <v>7</v>
      </c>
      <c r="H21" s="5" t="s">
        <v>8</v>
      </c>
      <c r="I21" s="5" t="s">
        <v>9</v>
      </c>
      <c r="J21" s="4" t="s">
        <v>10</v>
      </c>
      <c r="L21" s="4" t="s">
        <v>6</v>
      </c>
      <c r="M21" s="4" t="s">
        <v>7</v>
      </c>
      <c r="N21" s="5" t="s">
        <v>8</v>
      </c>
      <c r="O21" s="5" t="s">
        <v>9</v>
      </c>
      <c r="P21" s="4" t="s">
        <v>10</v>
      </c>
      <c r="R21" s="4" t="s">
        <v>6</v>
      </c>
      <c r="S21" s="110" t="s">
        <v>7</v>
      </c>
      <c r="T21" s="11" t="e">
        <f t="shared" si="2"/>
        <v>#VALUE!</v>
      </c>
      <c r="U21" s="108" t="e">
        <f t="shared" si="3"/>
        <v>#VALUE!</v>
      </c>
      <c r="V21" s="110" t="s">
        <v>10</v>
      </c>
      <c r="X21" s="136" t="e">
        <f t="shared" si="4"/>
        <v>#DIV/0!</v>
      </c>
      <c r="Y21" s="137" t="e">
        <f t="shared" si="5"/>
        <v>#DIV/0!</v>
      </c>
      <c r="Z21" s="48" t="e">
        <f t="shared" si="6"/>
        <v>#DIV/0!</v>
      </c>
      <c r="AA21" s="48" t="e">
        <f t="shared" si="7"/>
        <v>#DIV/0!</v>
      </c>
      <c r="AC21" s="39">
        <f t="shared" si="8"/>
        <v>0</v>
      </c>
      <c r="AD21" s="39">
        <f t="shared" si="9"/>
        <v>0</v>
      </c>
      <c r="AE21" s="39" t="e">
        <f t="shared" si="10"/>
        <v>#DIV/0!</v>
      </c>
      <c r="AF21" s="40" t="e">
        <f t="shared" si="11"/>
        <v>#VALUE!</v>
      </c>
      <c r="AG21" s="145" t="e">
        <f t="shared" si="12"/>
        <v>#VALUE!</v>
      </c>
    </row>
    <row r="22" spans="1:33" ht="12" customHeight="1" thickBot="1" x14ac:dyDescent="0.3">
      <c r="A22" s="7">
        <v>2</v>
      </c>
      <c r="B22" s="20" t="s">
        <v>207</v>
      </c>
      <c r="C22" s="7">
        <v>1</v>
      </c>
      <c r="D22" s="104" t="s">
        <v>208</v>
      </c>
      <c r="F22" s="105" t="s">
        <v>209</v>
      </c>
      <c r="G22" s="10">
        <v>1385000</v>
      </c>
      <c r="H22" s="11">
        <f>ROUND(G22*19%,0)</f>
        <v>263150</v>
      </c>
      <c r="I22" s="12">
        <f t="shared" ref="I22" si="13">G22+H22</f>
        <v>1648150</v>
      </c>
      <c r="J22" s="13">
        <f>I22*C22</f>
        <v>1648150</v>
      </c>
      <c r="L22" s="105" t="s">
        <v>209</v>
      </c>
      <c r="M22" s="10">
        <v>1250000</v>
      </c>
      <c r="N22" s="11">
        <f>ROUND(M22*19%,0)</f>
        <v>237500</v>
      </c>
      <c r="O22" s="12">
        <f t="shared" ref="O22" si="14">M22+N22</f>
        <v>1487500</v>
      </c>
      <c r="P22" s="13">
        <f>+O22*C22</f>
        <v>1487500</v>
      </c>
      <c r="R22" s="105" t="s">
        <v>211</v>
      </c>
      <c r="S22" s="147">
        <v>854850</v>
      </c>
      <c r="T22" s="11">
        <f t="shared" si="2"/>
        <v>162422</v>
      </c>
      <c r="U22" s="108">
        <f t="shared" si="3"/>
        <v>1017272</v>
      </c>
      <c r="V22" s="108">
        <f>+U22*C22</f>
        <v>1017272</v>
      </c>
      <c r="X22" s="136">
        <f t="shared" si="4"/>
        <v>1163283</v>
      </c>
      <c r="Y22" s="137">
        <f t="shared" si="5"/>
        <v>221024</v>
      </c>
      <c r="Z22" s="48">
        <f t="shared" si="6"/>
        <v>1384307</v>
      </c>
      <c r="AA22" s="164">
        <f t="shared" si="7"/>
        <v>1384307</v>
      </c>
      <c r="AC22" s="39">
        <f t="shared" si="8"/>
        <v>854850</v>
      </c>
      <c r="AD22" s="39">
        <f t="shared" si="9"/>
        <v>1385000</v>
      </c>
      <c r="AE22" s="39">
        <f>+AVERAGE(G22,M22,S22)</f>
        <v>1163283.3333333333</v>
      </c>
      <c r="AF22" s="40">
        <f>+STDEVP(I22,O22,U22)</f>
        <v>267691.74755220895</v>
      </c>
      <c r="AG22" s="145">
        <f t="shared" si="12"/>
        <v>0.23011740981893974</v>
      </c>
    </row>
    <row r="23" spans="1:33" ht="16.5" customHeight="1" thickBot="1" x14ac:dyDescent="0.3">
      <c r="A23" s="209" t="s">
        <v>210</v>
      </c>
      <c r="B23" s="209"/>
      <c r="C23" s="209"/>
      <c r="D23" s="209"/>
      <c r="X23" s="184" t="s">
        <v>238</v>
      </c>
      <c r="Y23" s="184"/>
      <c r="Z23" s="206"/>
      <c r="AA23" s="165">
        <f>+AA22+AA19</f>
        <v>3707782</v>
      </c>
    </row>
    <row r="25" spans="1:33" ht="79.5" customHeight="1" x14ac:dyDescent="0.25">
      <c r="A25" s="183" t="s">
        <v>243</v>
      </c>
      <c r="B25" s="183"/>
      <c r="C25" s="183"/>
      <c r="D25" s="183"/>
    </row>
  </sheetData>
  <mergeCells count="21">
    <mergeCell ref="X23:Z23"/>
    <mergeCell ref="AC17:AG17"/>
    <mergeCell ref="A25:D25"/>
    <mergeCell ref="A23:D23"/>
    <mergeCell ref="F17:J17"/>
    <mergeCell ref="F20:J20"/>
    <mergeCell ref="X17:AA17"/>
    <mergeCell ref="A15:D15"/>
    <mergeCell ref="L17:P17"/>
    <mergeCell ref="R17:V17"/>
    <mergeCell ref="A16:D16"/>
    <mergeCell ref="A20:D20"/>
    <mergeCell ref="C6:F6"/>
    <mergeCell ref="C7:F7"/>
    <mergeCell ref="C8:F8"/>
    <mergeCell ref="A9:H11"/>
    <mergeCell ref="A1:H1"/>
    <mergeCell ref="A2:B2"/>
    <mergeCell ref="C2:H2"/>
    <mergeCell ref="A3:H3"/>
    <mergeCell ref="C5:F5"/>
  </mergeCells>
  <conditionalFormatting sqref="AG19:AG22">
    <cfRule type="colorScale" priority="1">
      <colorScale>
        <cfvo type="min"/>
        <cfvo type="max"/>
        <color rgb="FF92D050"/>
        <color rgb="FFFF0000"/>
      </colorScale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3"/>
  <sheetViews>
    <sheetView showGridLines="0" workbookViewId="0">
      <selection activeCell="D28" sqref="D28"/>
    </sheetView>
  </sheetViews>
  <sheetFormatPr baseColWidth="10" defaultRowHeight="15" x14ac:dyDescent="0.25"/>
  <cols>
    <col min="2" max="2" width="66.42578125" customWidth="1"/>
    <col min="3" max="3" width="23.85546875" customWidth="1"/>
    <col min="4" max="4" width="56.5703125" customWidth="1"/>
    <col min="6" max="6" width="23" customWidth="1"/>
    <col min="7" max="7" width="21.42578125" customWidth="1"/>
  </cols>
  <sheetData>
    <row r="1" spans="1:8" ht="72" customHeight="1" x14ac:dyDescent="0.25">
      <c r="A1" s="166" t="s">
        <v>226</v>
      </c>
      <c r="B1" s="166"/>
      <c r="C1" s="166"/>
      <c r="D1" s="166"/>
      <c r="E1" s="166"/>
      <c r="F1" s="166"/>
      <c r="G1" s="166"/>
      <c r="H1" s="166"/>
    </row>
    <row r="2" spans="1:8" ht="72" customHeight="1" x14ac:dyDescent="0.25">
      <c r="A2" s="176" t="s">
        <v>227</v>
      </c>
      <c r="B2" s="178"/>
      <c r="C2" s="176" t="s">
        <v>225</v>
      </c>
      <c r="D2" s="177"/>
      <c r="E2" s="177"/>
      <c r="F2" s="177"/>
      <c r="G2" s="177"/>
      <c r="H2" s="178"/>
    </row>
    <row r="3" spans="1:8" ht="72" customHeight="1" x14ac:dyDescent="0.25">
      <c r="A3" s="182" t="s">
        <v>218</v>
      </c>
      <c r="B3" s="182"/>
      <c r="C3" s="182"/>
      <c r="D3" s="182"/>
      <c r="E3" s="182"/>
      <c r="F3" s="182"/>
      <c r="G3" s="182"/>
      <c r="H3" s="182"/>
    </row>
    <row r="5" spans="1:8" x14ac:dyDescent="0.25">
      <c r="C5" s="180" t="s">
        <v>229</v>
      </c>
      <c r="D5" s="180"/>
      <c r="E5" s="180"/>
      <c r="F5" s="180"/>
      <c r="G5" s="129" t="s">
        <v>4</v>
      </c>
    </row>
    <row r="6" spans="1:8" ht="16.5" customHeight="1" x14ac:dyDescent="0.35">
      <c r="C6" s="181" t="s">
        <v>230</v>
      </c>
      <c r="D6" s="181"/>
      <c r="E6" s="181"/>
      <c r="F6" s="181"/>
      <c r="G6" s="130">
        <v>3</v>
      </c>
    </row>
    <row r="7" spans="1:8" ht="16.5" customHeight="1" x14ac:dyDescent="0.35">
      <c r="C7" s="181" t="s">
        <v>231</v>
      </c>
      <c r="D7" s="181"/>
      <c r="E7" s="181"/>
      <c r="F7" s="181"/>
      <c r="G7" s="130">
        <v>0</v>
      </c>
    </row>
    <row r="8" spans="1:8" ht="16.5" customHeight="1" x14ac:dyDescent="0.35">
      <c r="C8" s="181" t="s">
        <v>232</v>
      </c>
      <c r="D8" s="181"/>
      <c r="E8" s="181"/>
      <c r="F8" s="181"/>
      <c r="G8" s="130">
        <v>0</v>
      </c>
    </row>
    <row r="9" spans="1:8" ht="15" customHeight="1" x14ac:dyDescent="0.25">
      <c r="A9" s="179" t="s">
        <v>228</v>
      </c>
      <c r="B9" s="179"/>
      <c r="C9" s="179"/>
      <c r="D9" s="179"/>
      <c r="E9" s="179"/>
      <c r="F9" s="179"/>
      <c r="G9" s="179"/>
      <c r="H9" s="179"/>
    </row>
    <row r="10" spans="1:8" x14ac:dyDescent="0.25">
      <c r="A10" s="179"/>
      <c r="B10" s="179"/>
      <c r="C10" s="179"/>
      <c r="D10" s="179"/>
      <c r="E10" s="179"/>
      <c r="F10" s="179"/>
      <c r="G10" s="179"/>
      <c r="H10" s="179"/>
    </row>
    <row r="11" spans="1:8" x14ac:dyDescent="0.25">
      <c r="A11" s="179"/>
      <c r="B11" s="179"/>
      <c r="C11" s="179"/>
      <c r="D11" s="179"/>
      <c r="E11" s="179"/>
      <c r="F11" s="179"/>
      <c r="G11" s="179"/>
      <c r="H11" s="179"/>
    </row>
    <row r="14" spans="1:8" ht="12" customHeight="1" x14ac:dyDescent="0.25">
      <c r="A14" s="202" t="s">
        <v>203</v>
      </c>
      <c r="B14" s="202"/>
      <c r="C14" s="202"/>
      <c r="D14" s="202"/>
    </row>
    <row r="15" spans="1:8" ht="12" hidden="1" customHeight="1" x14ac:dyDescent="0.25">
      <c r="A15" s="204" t="s">
        <v>58</v>
      </c>
      <c r="B15" s="204"/>
      <c r="C15" s="204"/>
      <c r="D15" s="204"/>
    </row>
    <row r="16" spans="1:8" ht="12" hidden="1" customHeight="1" x14ac:dyDescent="0.25">
      <c r="A16" s="106"/>
      <c r="B16" s="106"/>
      <c r="C16" s="106"/>
      <c r="D16" s="106"/>
    </row>
    <row r="17" spans="1:7" ht="12" customHeight="1" x14ac:dyDescent="0.25">
      <c r="A17" s="100" t="s">
        <v>2</v>
      </c>
      <c r="B17" s="100" t="s">
        <v>3</v>
      </c>
      <c r="C17" s="100" t="s">
        <v>59</v>
      </c>
      <c r="D17" s="100" t="s">
        <v>60</v>
      </c>
      <c r="F17" s="5" t="s">
        <v>9</v>
      </c>
      <c r="G17" s="5" t="s">
        <v>86</v>
      </c>
    </row>
    <row r="18" spans="1:7" ht="12" customHeight="1" x14ac:dyDescent="0.25">
      <c r="A18" s="7">
        <v>1</v>
      </c>
      <c r="B18" s="101" t="s">
        <v>204</v>
      </c>
      <c r="C18" s="7">
        <v>1</v>
      </c>
      <c r="D18" s="102" t="s">
        <v>205</v>
      </c>
      <c r="F18" s="36">
        <f>+'LOTE 3'!AE19</f>
        <v>1952500</v>
      </c>
      <c r="G18" s="36">
        <f>+F18*C18</f>
        <v>1952500</v>
      </c>
    </row>
    <row r="19" spans="1:7" ht="12" hidden="1" customHeight="1" x14ac:dyDescent="0.25">
      <c r="A19" s="205" t="s">
        <v>124</v>
      </c>
      <c r="B19" s="205"/>
      <c r="C19" s="205"/>
      <c r="D19" s="205"/>
      <c r="G19" s="36"/>
    </row>
    <row r="20" spans="1:7" ht="12" hidden="1" customHeight="1" x14ac:dyDescent="0.25">
      <c r="A20" s="107" t="s">
        <v>2</v>
      </c>
      <c r="B20" s="107" t="s">
        <v>3</v>
      </c>
      <c r="C20" s="107" t="s">
        <v>59</v>
      </c>
      <c r="D20" s="107" t="s">
        <v>5</v>
      </c>
      <c r="F20" s="5" t="s">
        <v>9</v>
      </c>
      <c r="G20" s="109" t="s">
        <v>86</v>
      </c>
    </row>
    <row r="21" spans="1:7" ht="12" customHeight="1" x14ac:dyDescent="0.25">
      <c r="A21" s="7">
        <v>2</v>
      </c>
      <c r="B21" s="20" t="s">
        <v>207</v>
      </c>
      <c r="C21" s="7">
        <v>1</v>
      </c>
      <c r="D21" s="104" t="s">
        <v>208</v>
      </c>
      <c r="F21" s="36">
        <f>+'LOTE 3'!AE22</f>
        <v>1163283.3333333333</v>
      </c>
      <c r="G21" s="36">
        <f>+F21*C21</f>
        <v>1163283.3333333333</v>
      </c>
    </row>
    <row r="22" spans="1:7" ht="12" customHeight="1" x14ac:dyDescent="0.25">
      <c r="A22" s="209" t="s">
        <v>210</v>
      </c>
      <c r="B22" s="209"/>
      <c r="C22" s="209"/>
      <c r="D22" s="209"/>
    </row>
    <row r="23" spans="1:7" x14ac:dyDescent="0.25">
      <c r="F23" s="111" t="s">
        <v>212</v>
      </c>
      <c r="G23" s="112">
        <f>+G21+G18</f>
        <v>3115783.333333333</v>
      </c>
    </row>
  </sheetData>
  <mergeCells count="13">
    <mergeCell ref="A14:D14"/>
    <mergeCell ref="A15:D15"/>
    <mergeCell ref="A19:D19"/>
    <mergeCell ref="A22:D22"/>
    <mergeCell ref="A1:H1"/>
    <mergeCell ref="A2:B2"/>
    <mergeCell ref="C2:H2"/>
    <mergeCell ref="A3:H3"/>
    <mergeCell ref="C5:F5"/>
    <mergeCell ref="C6:F6"/>
    <mergeCell ref="C7:F7"/>
    <mergeCell ref="C8:F8"/>
    <mergeCell ref="A9:H11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showGridLines="0" workbookViewId="0">
      <selection activeCell="G50" sqref="G50"/>
    </sheetView>
  </sheetViews>
  <sheetFormatPr baseColWidth="10" defaultRowHeight="15" x14ac:dyDescent="0.25"/>
  <cols>
    <col min="4" max="4" width="14.140625" customWidth="1"/>
    <col min="5" max="5" width="46.28515625" customWidth="1"/>
    <col min="6" max="6" width="19" customWidth="1"/>
  </cols>
  <sheetData>
    <row r="1" spans="1:7" ht="100.5" customHeight="1" x14ac:dyDescent="0.25">
      <c r="A1" s="166" t="s">
        <v>226</v>
      </c>
      <c r="B1" s="166"/>
      <c r="C1" s="166"/>
      <c r="D1" s="166"/>
      <c r="E1" s="166"/>
      <c r="F1" s="166"/>
      <c r="G1" s="166"/>
    </row>
    <row r="2" spans="1:7" ht="68.25" customHeight="1" x14ac:dyDescent="0.25">
      <c r="A2" s="166" t="s">
        <v>224</v>
      </c>
      <c r="B2" s="166"/>
      <c r="C2" s="166"/>
      <c r="D2" s="128">
        <v>44138</v>
      </c>
      <c r="E2" s="166" t="s">
        <v>225</v>
      </c>
      <c r="F2" s="166"/>
      <c r="G2" s="166"/>
    </row>
    <row r="3" spans="1:7" ht="100.5" customHeight="1" x14ac:dyDescent="0.25">
      <c r="A3" s="182" t="s">
        <v>218</v>
      </c>
      <c r="B3" s="182"/>
      <c r="C3" s="182"/>
      <c r="D3" s="182"/>
      <c r="E3" s="182"/>
      <c r="F3" s="182"/>
      <c r="G3" s="182"/>
    </row>
    <row r="5" spans="1:7" ht="18.75" x14ac:dyDescent="0.3">
      <c r="C5" s="216" t="s">
        <v>213</v>
      </c>
      <c r="D5" s="216"/>
      <c r="E5" s="216"/>
      <c r="F5" s="216"/>
    </row>
    <row r="6" spans="1:7" ht="18.75" x14ac:dyDescent="0.3">
      <c r="C6" s="214" t="s">
        <v>214</v>
      </c>
      <c r="D6" s="214"/>
      <c r="E6" s="214"/>
      <c r="F6" s="115">
        <f>+'LOTE 1'!AA43</f>
        <v>39471104</v>
      </c>
    </row>
    <row r="7" spans="1:7" ht="18.75" x14ac:dyDescent="0.3">
      <c r="C7" s="214" t="s">
        <v>215</v>
      </c>
      <c r="D7" s="214"/>
      <c r="E7" s="214"/>
      <c r="F7" s="115">
        <f>+'LOTE 2'!AG62</f>
        <v>61581921</v>
      </c>
    </row>
    <row r="8" spans="1:7" ht="18.75" x14ac:dyDescent="0.3">
      <c r="C8" s="214" t="s">
        <v>216</v>
      </c>
      <c r="D8" s="214"/>
      <c r="E8" s="214"/>
      <c r="F8" s="115">
        <f>+'LOTE 3'!AA23</f>
        <v>3707782</v>
      </c>
    </row>
    <row r="9" spans="1:7" ht="18.75" x14ac:dyDescent="0.3">
      <c r="C9" s="215" t="s">
        <v>217</v>
      </c>
      <c r="D9" s="215"/>
      <c r="E9" s="215"/>
      <c r="F9" s="117">
        <f>SUM(F6:F8)</f>
        <v>104760807</v>
      </c>
    </row>
    <row r="10" spans="1:7" x14ac:dyDescent="0.25">
      <c r="C10" s="113"/>
      <c r="D10" s="113"/>
      <c r="E10" s="113"/>
    </row>
    <row r="11" spans="1:7" ht="18.75" hidden="1" x14ac:dyDescent="0.3">
      <c r="C11" s="216" t="s">
        <v>221</v>
      </c>
      <c r="D11" s="216"/>
      <c r="E11" s="216"/>
    </row>
    <row r="12" spans="1:7" hidden="1" x14ac:dyDescent="0.25">
      <c r="C12" s="113"/>
      <c r="D12" s="113"/>
      <c r="E12" s="113"/>
    </row>
    <row r="13" spans="1:7" ht="18.75" hidden="1" x14ac:dyDescent="0.3">
      <c r="C13" s="213" t="s">
        <v>214</v>
      </c>
      <c r="D13" s="213"/>
      <c r="E13" s="213"/>
      <c r="F13" s="116"/>
    </row>
    <row r="14" spans="1:7" ht="6.75" hidden="1" customHeight="1" x14ac:dyDescent="0.3">
      <c r="C14" s="113"/>
      <c r="D14" s="113"/>
      <c r="E14" s="113"/>
      <c r="F14" s="116"/>
    </row>
    <row r="15" spans="1:7" ht="15" hidden="1" customHeight="1" x14ac:dyDescent="0.3">
      <c r="C15" s="211" t="s">
        <v>1</v>
      </c>
      <c r="D15" s="211"/>
      <c r="E15" s="211"/>
      <c r="F15" s="115" t="e">
        <f>+ROUND(#REF!,0)</f>
        <v>#REF!</v>
      </c>
    </row>
    <row r="16" spans="1:7" ht="15" hidden="1" customHeight="1" x14ac:dyDescent="0.3">
      <c r="C16" s="211" t="s">
        <v>58</v>
      </c>
      <c r="D16" s="211"/>
      <c r="E16" s="211"/>
      <c r="F16" s="115" t="e">
        <f>+ROUND(#REF!,0)</f>
        <v>#REF!</v>
      </c>
    </row>
    <row r="17" spans="3:6" ht="18.75" hidden="1" x14ac:dyDescent="0.3">
      <c r="C17" s="113"/>
      <c r="D17" s="113"/>
      <c r="E17" s="113"/>
      <c r="F17" s="116"/>
    </row>
    <row r="18" spans="3:6" ht="18.75" hidden="1" x14ac:dyDescent="0.3">
      <c r="C18" s="212" t="s">
        <v>220</v>
      </c>
      <c r="D18" s="212"/>
      <c r="E18" s="212"/>
      <c r="F18" s="114" t="e">
        <f>SUM(F15:F17)</f>
        <v>#REF!</v>
      </c>
    </row>
    <row r="19" spans="3:6" ht="18.75" hidden="1" x14ac:dyDescent="0.3">
      <c r="C19" s="113"/>
      <c r="D19" s="113"/>
      <c r="E19" s="113"/>
      <c r="F19" s="116"/>
    </row>
    <row r="20" spans="3:6" ht="18.75" hidden="1" x14ac:dyDescent="0.3">
      <c r="C20" s="213" t="s">
        <v>215</v>
      </c>
      <c r="D20" s="213"/>
      <c r="E20" s="213"/>
      <c r="F20" s="116"/>
    </row>
    <row r="21" spans="3:6" ht="18.75" hidden="1" x14ac:dyDescent="0.3">
      <c r="C21" s="113"/>
      <c r="D21" s="113"/>
      <c r="E21" s="113"/>
      <c r="F21" s="116"/>
    </row>
    <row r="22" spans="3:6" ht="15" hidden="1" customHeight="1" x14ac:dyDescent="0.3">
      <c r="C22" s="211" t="s">
        <v>89</v>
      </c>
      <c r="D22" s="211"/>
      <c r="E22" s="211"/>
      <c r="F22" s="115" t="e">
        <f>+ROUND(#REF!,0)</f>
        <v>#REF!</v>
      </c>
    </row>
    <row r="23" spans="3:6" ht="18.75" hidden="1" x14ac:dyDescent="0.3">
      <c r="C23" s="211" t="s">
        <v>124</v>
      </c>
      <c r="D23" s="211"/>
      <c r="E23" s="211"/>
      <c r="F23" s="115" t="e">
        <f>+ROUND(#REF!,0)</f>
        <v>#REF!</v>
      </c>
    </row>
    <row r="24" spans="3:6" ht="25.5" hidden="1" customHeight="1" x14ac:dyDescent="0.3">
      <c r="C24" s="211" t="s">
        <v>1</v>
      </c>
      <c r="D24" s="211"/>
      <c r="E24" s="211"/>
      <c r="F24" s="115" t="e">
        <f>+ROUND(#REF!,0)</f>
        <v>#REF!</v>
      </c>
    </row>
    <row r="25" spans="3:6" ht="18.75" hidden="1" x14ac:dyDescent="0.3">
      <c r="C25" s="113"/>
      <c r="D25" s="113"/>
      <c r="E25" s="113"/>
      <c r="F25" s="116"/>
    </row>
    <row r="26" spans="3:6" ht="18.75" hidden="1" x14ac:dyDescent="0.3">
      <c r="C26" s="212" t="s">
        <v>202</v>
      </c>
      <c r="D26" s="212"/>
      <c r="E26" s="212"/>
      <c r="F26" s="114" t="e">
        <f>SUM(F22:F25)</f>
        <v>#REF!</v>
      </c>
    </row>
    <row r="27" spans="3:6" ht="18.75" hidden="1" x14ac:dyDescent="0.3">
      <c r="C27" s="113"/>
      <c r="D27" s="113"/>
      <c r="E27" s="113"/>
      <c r="F27" s="116"/>
    </row>
    <row r="28" spans="3:6" ht="18.75" hidden="1" x14ac:dyDescent="0.3">
      <c r="C28" s="213" t="s">
        <v>216</v>
      </c>
      <c r="D28" s="213"/>
      <c r="E28" s="213"/>
      <c r="F28" s="116"/>
    </row>
    <row r="29" spans="3:6" ht="18.75" hidden="1" x14ac:dyDescent="0.3">
      <c r="C29" s="113"/>
      <c r="D29" s="113"/>
      <c r="E29" s="113"/>
      <c r="F29" s="116"/>
    </row>
    <row r="30" spans="3:6" ht="18.75" hidden="1" x14ac:dyDescent="0.3">
      <c r="C30" s="211" t="s">
        <v>58</v>
      </c>
      <c r="D30" s="211"/>
      <c r="E30" s="211"/>
      <c r="F30" s="115" t="e">
        <f>+ROUND(#REF!,0)</f>
        <v>#REF!</v>
      </c>
    </row>
    <row r="31" spans="3:6" ht="18.75" hidden="1" x14ac:dyDescent="0.3">
      <c r="C31" s="211" t="s">
        <v>124</v>
      </c>
      <c r="D31" s="211"/>
      <c r="E31" s="211"/>
      <c r="F31" s="115" t="e">
        <f>+ROUND(#REF!,0)</f>
        <v>#REF!</v>
      </c>
    </row>
    <row r="32" spans="3:6" ht="18.75" hidden="1" x14ac:dyDescent="0.3">
      <c r="C32" s="113"/>
      <c r="D32" s="113"/>
      <c r="E32" s="113"/>
      <c r="F32" s="116"/>
    </row>
    <row r="33" spans="3:6" ht="18.75" hidden="1" x14ac:dyDescent="0.3">
      <c r="C33" s="212" t="s">
        <v>222</v>
      </c>
      <c r="D33" s="212"/>
      <c r="E33" s="212"/>
      <c r="F33" s="114" t="e">
        <f>SUM(F30:F32)</f>
        <v>#REF!</v>
      </c>
    </row>
    <row r="34" spans="3:6" ht="18.75" hidden="1" x14ac:dyDescent="0.3">
      <c r="C34" s="113"/>
      <c r="D34" s="113"/>
      <c r="E34" s="113"/>
      <c r="F34" s="116"/>
    </row>
    <row r="35" spans="3:6" ht="18.75" hidden="1" x14ac:dyDescent="0.3">
      <c r="C35" s="212" t="s">
        <v>217</v>
      </c>
      <c r="D35" s="212"/>
      <c r="E35" s="212"/>
      <c r="F35" s="118" t="e">
        <f>+F33+F26+F18</f>
        <v>#REF!</v>
      </c>
    </row>
    <row r="36" spans="3:6" ht="18.75" hidden="1" x14ac:dyDescent="0.3">
      <c r="F36" s="116"/>
    </row>
    <row r="37" spans="3:6" ht="18.75" hidden="1" x14ac:dyDescent="0.3">
      <c r="C37" s="216" t="s">
        <v>219</v>
      </c>
      <c r="D37" s="216"/>
      <c r="E37" s="216"/>
      <c r="F37" s="116"/>
    </row>
    <row r="38" spans="3:6" ht="18.75" hidden="1" x14ac:dyDescent="0.3">
      <c r="F38" s="116"/>
    </row>
    <row r="39" spans="3:6" ht="24" hidden="1" customHeight="1" x14ac:dyDescent="0.3">
      <c r="C39" s="211" t="s">
        <v>1</v>
      </c>
      <c r="D39" s="211"/>
      <c r="E39" s="211"/>
      <c r="F39" s="115" t="e">
        <f>+ROUND(#REF!,0)</f>
        <v>#REF!</v>
      </c>
    </row>
    <row r="40" spans="3:6" ht="18.75" hidden="1" x14ac:dyDescent="0.3">
      <c r="F40" s="116"/>
    </row>
    <row r="41" spans="3:6" ht="18.75" hidden="1" x14ac:dyDescent="0.3">
      <c r="C41" s="211" t="s">
        <v>58</v>
      </c>
      <c r="D41" s="211"/>
      <c r="E41" s="211"/>
      <c r="F41" s="115" t="e">
        <f>+ROUND(#REF!,0)</f>
        <v>#REF!</v>
      </c>
    </row>
    <row r="42" spans="3:6" ht="18.75" hidden="1" x14ac:dyDescent="0.3">
      <c r="F42" s="116"/>
    </row>
    <row r="43" spans="3:6" ht="18.75" hidden="1" x14ac:dyDescent="0.3">
      <c r="C43" s="211" t="s">
        <v>124</v>
      </c>
      <c r="D43" s="211"/>
      <c r="E43" s="211"/>
      <c r="F43" s="115" t="e">
        <f>+ROUND(#REF!,0)</f>
        <v>#REF!</v>
      </c>
    </row>
    <row r="44" spans="3:6" ht="18.75" hidden="1" x14ac:dyDescent="0.3">
      <c r="F44" s="116"/>
    </row>
    <row r="45" spans="3:6" ht="18.75" hidden="1" x14ac:dyDescent="0.3">
      <c r="C45" s="212" t="s">
        <v>217</v>
      </c>
      <c r="D45" s="212"/>
      <c r="E45" s="212"/>
      <c r="F45" s="119" t="e">
        <f>SUM(F39:F43)</f>
        <v>#REF!</v>
      </c>
    </row>
    <row r="46" spans="3:6" hidden="1" x14ac:dyDescent="0.25"/>
  </sheetData>
  <mergeCells count="29">
    <mergeCell ref="C11:E11"/>
    <mergeCell ref="C13:E13"/>
    <mergeCell ref="C15:E15"/>
    <mergeCell ref="C16:E16"/>
    <mergeCell ref="C5:F5"/>
    <mergeCell ref="C45:E45"/>
    <mergeCell ref="C37:E37"/>
    <mergeCell ref="C30:E30"/>
    <mergeCell ref="C31:E31"/>
    <mergeCell ref="C33:E33"/>
    <mergeCell ref="C35:E35"/>
    <mergeCell ref="C39:E39"/>
    <mergeCell ref="C41:E41"/>
    <mergeCell ref="A1:G1"/>
    <mergeCell ref="A3:G3"/>
    <mergeCell ref="A2:C2"/>
    <mergeCell ref="E2:G2"/>
    <mergeCell ref="C43:E43"/>
    <mergeCell ref="C22:E22"/>
    <mergeCell ref="C23:E23"/>
    <mergeCell ref="C24:E24"/>
    <mergeCell ref="C26:E26"/>
    <mergeCell ref="C28:E28"/>
    <mergeCell ref="C18:E18"/>
    <mergeCell ref="C20:E20"/>
    <mergeCell ref="C6:E6"/>
    <mergeCell ref="C7:E7"/>
    <mergeCell ref="C8:E8"/>
    <mergeCell ref="C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PRECIOS TECHO LOTE 1</vt:lpstr>
      <vt:lpstr>LOTE 2</vt:lpstr>
      <vt:lpstr>PRECIOS TECHO LOTE 2</vt:lpstr>
      <vt:lpstr>LOTE 3</vt:lpstr>
      <vt:lpstr>PRECIOS TECHO LOTE 3</vt:lpstr>
      <vt:lpstr>RESUMEN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Usurio</dc:creator>
  <cp:lastModifiedBy>Juan Carlos Acosta de la Cruz</cp:lastModifiedBy>
  <dcterms:created xsi:type="dcterms:W3CDTF">2020-10-08T21:26:01Z</dcterms:created>
  <dcterms:modified xsi:type="dcterms:W3CDTF">2020-11-20T21:59:39Z</dcterms:modified>
</cp:coreProperties>
</file>