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pri\Desktop\HARDWARE IBM\"/>
    </mc:Choice>
  </mc:AlternateContent>
  <xr:revisionPtr revIDLastSave="0" documentId="8_{A5BB2E8A-E578-4028-99C6-0657639AB6FE}" xr6:coauthVersionLast="45" xr6:coauthVersionMax="45" xr10:uidLastSave="{00000000-0000-0000-0000-000000000000}"/>
  <bookViews>
    <workbookView xWindow="-108" yWindow="-108" windowWidth="23256" windowHeight="12576" activeTab="4" xr2:uid="{ED1F72A4-F6F2-456E-A13E-D62124D79BAB}"/>
  </bookViews>
  <sheets>
    <sheet name="3 STS" sheetId="52" r:id="rId1"/>
    <sheet name="2 IOGESTION" sheetId="44" r:id="rId2"/>
    <sheet name="1 UT ASIC UNIPLES" sheetId="51" r:id="rId3"/>
    <sheet name="DATOS DE ENTRADA" sheetId="3" state="hidden" r:id="rId4"/>
    <sheet name="CONSOLIDADO FINANCIERO" sheetId="19" r:id="rId5"/>
    <sheet name="CONSOLIDADO HABILITANTES" sheetId="20" state="hidden" r:id="rId6"/>
    <sheet name="VERIFICACION ECONOMICA" sheetId="46" state="hidden" r:id="rId7"/>
    <sheet name="ORDEN ELEGIBILIDAD" sheetId="22" state="hidden" r:id="rId8"/>
  </sheets>
  <definedNames>
    <definedName name="_Toc210551163" localSheetId="2">'1 UT ASIC UNIPLES'!#REF!</definedName>
    <definedName name="_Toc210551163" localSheetId="1">'2 IOGESTION'!#REF!</definedName>
    <definedName name="_Toc210551163" localSheetId="0">'3 STS'!#REF!</definedName>
    <definedName name="_Toc210551172" localSheetId="2">'1 UT ASIC UNIPLES'!#REF!</definedName>
    <definedName name="_Toc210551172" localSheetId="1">'2 IOGESTION'!#REF!</definedName>
    <definedName name="_Toc210551172" localSheetId="0">'3 STS'!#REF!</definedName>
    <definedName name="_xlnm.Print_Area" localSheetId="2">'1 UT ASIC UNIPLES'!$A$1:$K$31</definedName>
    <definedName name="_xlnm.Print_Area" localSheetId="1">'2 IOGESTION'!$A$1:$J$31</definedName>
    <definedName name="_xlnm.Print_Area" localSheetId="0">'3 STS'!$A$1:$J$31</definedName>
    <definedName name="_xlnm.Print_Area" localSheetId="4">'CONSOLIDADO FINANCIERO'!$A$1:$D$15</definedName>
    <definedName name="_xlnm.Print_Area" localSheetId="5">'CONSOLIDADO HABILITANTES'!$A$1:$G$13</definedName>
    <definedName name="_xlnm.Print_Area" localSheetId="7">'ORDEN ELEGIBILIDAD'!$A$1:$I$14</definedName>
    <definedName name="_xlnm.Print_Area" localSheetId="6">'VERIFICACION ECONOMICA'!$A$1:$F$14</definedName>
    <definedName name="class">#REF!</definedName>
    <definedName name="Compras_Suministro">#REF!</definedName>
    <definedName name="Diseño">#REF!</definedName>
    <definedName name="Honorarios">#REF!</definedName>
    <definedName name="ica">#REF!</definedName>
    <definedName name="Interventoria_Consultoria">#REF!</definedName>
    <definedName name="Obra_Pública">#REF!</definedName>
    <definedName name="OLE_LINK1" localSheetId="6">'VERIFICACION ECONOMICA'!#REF!</definedName>
    <definedName name="Servicios_Generales">#REF!</definedName>
    <definedName name="_xlnm.Print_Titles" localSheetId="2">'1 UT ASIC UNIPLES'!$A:$B</definedName>
    <definedName name="_xlnm.Print_Titles" localSheetId="1">'2 IOGESTION'!$A:$B</definedName>
    <definedName name="_xlnm.Print_Titles" localSheetId="0">'3 STS'!$A:$B</definedName>
    <definedName name="Transporte_Carga">#REF!</definedName>
    <definedName name="Transporte_Restauran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19" l="1"/>
  <c r="C4" i="3" l="1"/>
  <c r="C2" i="3"/>
  <c r="F25" i="52"/>
  <c r="F24" i="52"/>
  <c r="G22" i="52"/>
  <c r="H22" i="52" s="1"/>
  <c r="K22" i="52" s="1"/>
  <c r="G20" i="52"/>
  <c r="H20" i="52" s="1"/>
  <c r="K20" i="52" s="1"/>
  <c r="F19" i="52"/>
  <c r="F18" i="52"/>
  <c r="G16" i="52"/>
  <c r="H16" i="52" s="1"/>
  <c r="K16" i="52" s="1"/>
  <c r="D16" i="52"/>
  <c r="H13" i="52"/>
  <c r="K13" i="52" s="1"/>
  <c r="H12" i="52"/>
  <c r="K12" i="52" s="1"/>
  <c r="D7" i="52"/>
  <c r="D6" i="52"/>
  <c r="D5" i="52"/>
  <c r="G24" i="52" l="1"/>
  <c r="H24" i="52" s="1"/>
  <c r="K24" i="52" s="1"/>
  <c r="G18" i="52"/>
  <c r="H18" i="52" s="1"/>
  <c r="K18" i="52" s="1"/>
  <c r="K27" i="52"/>
  <c r="G27" i="52" s="1"/>
  <c r="P20" i="51"/>
  <c r="Q20" i="51"/>
  <c r="P21" i="51"/>
  <c r="Q21" i="51"/>
  <c r="P22" i="51"/>
  <c r="Q22" i="51"/>
  <c r="P23" i="51"/>
  <c r="Q23" i="51"/>
  <c r="D16" i="44"/>
  <c r="D16" i="51"/>
  <c r="R20" i="51" l="1"/>
  <c r="R21" i="51"/>
  <c r="R22" i="51"/>
  <c r="R23" i="51"/>
  <c r="S20" i="51" l="1"/>
  <c r="H20" i="51" s="1"/>
  <c r="I20" i="51" s="1"/>
  <c r="S22" i="51"/>
  <c r="H22" i="51" s="1"/>
  <c r="I22" i="51" s="1"/>
  <c r="G25" i="51"/>
  <c r="Q25" i="51" s="1"/>
  <c r="F25" i="51"/>
  <c r="G24" i="51"/>
  <c r="Q24" i="51" s="1"/>
  <c r="F24" i="51"/>
  <c r="G19" i="51"/>
  <c r="Q19" i="51" s="1"/>
  <c r="F19" i="51"/>
  <c r="G18" i="51"/>
  <c r="Q18" i="51" s="1"/>
  <c r="F18" i="51"/>
  <c r="H16" i="51"/>
  <c r="I13" i="51"/>
  <c r="L13" i="51" s="1"/>
  <c r="I12" i="51"/>
  <c r="L12" i="51" s="1"/>
  <c r="D7" i="51"/>
  <c r="D6" i="51"/>
  <c r="D5" i="51"/>
  <c r="P24" i="51" l="1"/>
  <c r="R24" i="51" s="1"/>
  <c r="P25" i="51"/>
  <c r="R25" i="51" s="1"/>
  <c r="P19" i="51"/>
  <c r="R19" i="51" s="1"/>
  <c r="R18" i="51"/>
  <c r="P18" i="51"/>
  <c r="I16" i="51"/>
  <c r="L16" i="51" s="1"/>
  <c r="L20" i="51"/>
  <c r="L22" i="51"/>
  <c r="B10" i="19"/>
  <c r="B11" i="19"/>
  <c r="C11" i="19"/>
  <c r="S24" i="51" l="1"/>
  <c r="H24" i="51" s="1"/>
  <c r="I24" i="51" s="1"/>
  <c r="L24" i="51" s="1"/>
  <c r="S18" i="51"/>
  <c r="H18" i="51" s="1"/>
  <c r="I18" i="51" s="1"/>
  <c r="L18" i="51" s="1"/>
  <c r="L27" i="51" s="1"/>
  <c r="G27" i="51" s="1"/>
  <c r="H12" i="22" l="1"/>
  <c r="G12" i="22"/>
  <c r="F12" i="22"/>
  <c r="E12" i="22"/>
  <c r="D12" i="22"/>
  <c r="H11" i="22"/>
  <c r="G11" i="22"/>
  <c r="F11" i="22"/>
  <c r="E11" i="22"/>
  <c r="D11" i="22"/>
  <c r="H10" i="22"/>
  <c r="G10" i="22"/>
  <c r="F10" i="22"/>
  <c r="E10" i="22"/>
  <c r="D10" i="22"/>
  <c r="H9" i="22"/>
  <c r="G9" i="22"/>
  <c r="F9" i="22"/>
  <c r="E9" i="22"/>
  <c r="D9" i="22"/>
  <c r="C6" i="22"/>
  <c r="C5" i="22"/>
  <c r="I15" i="46"/>
  <c r="H15" i="46"/>
  <c r="G15" i="46"/>
  <c r="F15" i="46"/>
  <c r="N14" i="46"/>
  <c r="M14" i="46"/>
  <c r="L14" i="46"/>
  <c r="K14" i="46"/>
  <c r="I14" i="46"/>
  <c r="H14" i="46"/>
  <c r="G14" i="46"/>
  <c r="F14" i="46"/>
  <c r="E14" i="46"/>
  <c r="N13" i="46"/>
  <c r="M13" i="46"/>
  <c r="L13" i="46"/>
  <c r="K13" i="46"/>
  <c r="N12" i="46"/>
  <c r="M12" i="46"/>
  <c r="L12" i="46"/>
  <c r="K12" i="46"/>
  <c r="N11" i="46"/>
  <c r="M11" i="46"/>
  <c r="L11" i="46"/>
  <c r="K11" i="46"/>
  <c r="N10" i="46"/>
  <c r="M10" i="46"/>
  <c r="L10" i="46"/>
  <c r="K10" i="46"/>
  <c r="C12" i="20"/>
  <c r="B12" i="20"/>
  <c r="B11" i="20"/>
  <c r="B10" i="20"/>
  <c r="B9" i="20"/>
  <c r="C6" i="20"/>
  <c r="C5" i="20"/>
  <c r="B9" i="19"/>
  <c r="C6" i="19"/>
  <c r="C5" i="19"/>
  <c r="F25" i="44"/>
  <c r="F24" i="44"/>
  <c r="G22" i="44"/>
  <c r="H22" i="44" s="1"/>
  <c r="K22" i="44" s="1"/>
  <c r="G20" i="44"/>
  <c r="H20" i="44" s="1"/>
  <c r="K20" i="44" s="1"/>
  <c r="F19" i="44"/>
  <c r="F18" i="44"/>
  <c r="G16" i="44"/>
  <c r="H13" i="44"/>
  <c r="K13" i="44" s="1"/>
  <c r="H12" i="44"/>
  <c r="K12" i="44" s="1"/>
  <c r="D7" i="44"/>
  <c r="D6" i="44"/>
  <c r="D5" i="44"/>
  <c r="G24" i="44" l="1"/>
  <c r="H24" i="44" s="1"/>
  <c r="K24" i="44" s="1"/>
  <c r="H16" i="44"/>
  <c r="K16" i="44" s="1"/>
  <c r="G18" i="44"/>
  <c r="H18" i="44" s="1"/>
  <c r="K18" i="44" s="1"/>
  <c r="C11" i="20"/>
  <c r="K27" i="44" l="1"/>
  <c r="C3" i="3" s="1"/>
  <c r="C9" i="20"/>
  <c r="C10" i="19" l="1"/>
  <c r="C10" i="20"/>
  <c r="C9" i="19"/>
</calcChain>
</file>

<file path=xl/sharedStrings.xml><?xml version="1.0" encoding="utf-8"?>
<sst xmlns="http://schemas.openxmlformats.org/spreadsheetml/2006/main" count="218" uniqueCount="81">
  <si>
    <t>INDICADOR</t>
  </si>
  <si>
    <t>FONDO NACIONAL DEL AHORRO</t>
  </si>
  <si>
    <t>VERIFICACIÓN REQUISITOS HABILITANTES  FINANCIEROS</t>
  </si>
  <si>
    <t xml:space="preserve">DESCRIPCION </t>
  </si>
  <si>
    <t>OBSERVACIONES</t>
  </si>
  <si>
    <t>VERIFICACIÓN DE LA CAPACIDAD FINANCIERA</t>
  </si>
  <si>
    <t>CRITERIO</t>
  </si>
  <si>
    <t>Activo Corriente</t>
  </si>
  <si>
    <t>Pasivo Corriente</t>
  </si>
  <si>
    <t>Pasivo Total</t>
  </si>
  <si>
    <t>Activo Total</t>
  </si>
  <si>
    <t>Utilidad Operacional</t>
  </si>
  <si>
    <t>Patrimonio</t>
  </si>
  <si>
    <t>Activo total</t>
  </si>
  <si>
    <t>VALOR</t>
  </si>
  <si>
    <t>RESULTADO VERIFICACION</t>
  </si>
  <si>
    <t>ITEM</t>
  </si>
  <si>
    <t>OBJETO PROCESO</t>
  </si>
  <si>
    <t>NUMERO DE PROCESO</t>
  </si>
  <si>
    <t>PROPONENTE</t>
  </si>
  <si>
    <t>RESULTADO</t>
  </si>
  <si>
    <t>PRESUPUESTO</t>
  </si>
  <si>
    <t>N°</t>
  </si>
  <si>
    <t>DOCUMENTO ELECTRONICO</t>
  </si>
  <si>
    <t>FECHA EXPEDICION RUP</t>
  </si>
  <si>
    <t>FECHA CIERRE PROCESO</t>
  </si>
  <si>
    <t>VERIFICACION EXPEDICIÓN REGISTRO UNICO DE PROPONENTES</t>
  </si>
  <si>
    <t>CONSOLIDADO VERIFICACIÓN TECNICA</t>
  </si>
  <si>
    <t>TECNICA</t>
  </si>
  <si>
    <t>HABILITADO</t>
  </si>
  <si>
    <t>JURIDICA</t>
  </si>
  <si>
    <t>RESULTADO HABILITANTES</t>
  </si>
  <si>
    <t>CONSOLIDADO HABILITANTES</t>
  </si>
  <si>
    <t>OFERTA ECONOMICA</t>
  </si>
  <si>
    <t>EFECTIVIDAD EN LA RECUPERACIÓN DE CARTERA HIPOTECARIA</t>
  </si>
  <si>
    <t>AREA DE LOCALIZACIÓN CON PERSONAL EXCLUSIVO FNA</t>
  </si>
  <si>
    <t>APOYO A LA INDUSTRIA NACIONAL</t>
  </si>
  <si>
    <t>FACTOR ADICIONAL PERSONAL EN CONDICIÓN DE DISCAPACIDAD</t>
  </si>
  <si>
    <t>TOTAL FACTORES DE CALIFICACIÓN</t>
  </si>
  <si>
    <t>ORDEN ELEGIBILIDAD</t>
  </si>
  <si>
    <t>Elaboró: Ing. Sergio Alejandro Pino Rojas
Profesional Master Nivel 1
Grupo ContrataciónFondo Nacional del Ahorro</t>
  </si>
  <si>
    <t>Elaboró: Ing. Sergio Alejandro Pino Rojas
Profesional Master Nivel 1
Grupo Contratación Fondo Nacional del Ahorro</t>
  </si>
  <si>
    <t>FECHA ULTIMA RENOVACION</t>
  </si>
  <si>
    <t>N/A</t>
  </si>
  <si>
    <t>ORIGINAL FIRMADO</t>
  </si>
  <si>
    <t>30 dias anteriores</t>
  </si>
  <si>
    <t>10 dias habiles</t>
  </si>
  <si>
    <t>FINANCIERA</t>
  </si>
  <si>
    <t>ECONOMICA</t>
  </si>
  <si>
    <t>VERIFICACIÓN ECONOMICA</t>
  </si>
  <si>
    <t>Soporte Local (recurrente mensual)</t>
  </si>
  <si>
    <t>FNA</t>
  </si>
  <si>
    <t>Item</t>
  </si>
  <si>
    <t>Descripción</t>
  </si>
  <si>
    <t>Unidad de Medida</t>
  </si>
  <si>
    <t>Cantidad</t>
  </si>
  <si>
    <t>Valor Unitario Sin IVA</t>
  </si>
  <si>
    <t>Suministro (HW, SW )</t>
  </si>
  <si>
    <t>Unidad</t>
  </si>
  <si>
    <t>Servicios de Instalación, Implementación y  Estabilizacion de la Solucion</t>
  </si>
  <si>
    <t>Capacitación funcional y técnica de la solucion</t>
  </si>
  <si>
    <t>Meses</t>
  </si>
  <si>
    <t>TOTAL</t>
  </si>
  <si>
    <t>Nivel de Endeudamiento ≤ 0.80</t>
  </si>
  <si>
    <t>REQUISITOS FINANCIEROS Y CAPACIDAD ORGANIZACIONAL.</t>
  </si>
  <si>
    <t>SUBASTA FNA-SG-SB-006-2020</t>
  </si>
  <si>
    <t>PRESTACIÓN DE SERVICIOS DE SOPORTE TÉCNICO INTEGRAL ESPECIALIZADO DE
HARDWARE DE IBM Y SOFTWARE ONSITE</t>
  </si>
  <si>
    <t>UNIÓN TEMPORAL RENOVACIÓN ASIC – UNIPLES 2020</t>
  </si>
  <si>
    <t>IOGESTION S A S</t>
  </si>
  <si>
    <t>SOLUCIONES TECNOLOGIA Y SERVICIOS S A STS S A</t>
  </si>
  <si>
    <t>Capital de Trabajo ≥ 25% del POE</t>
  </si>
  <si>
    <t>Índice de Liquidez ≥ 1.20</t>
  </si>
  <si>
    <t>Rentabilidad sobre Patrimonio ≥ 0,08</t>
  </si>
  <si>
    <t>Rentabilidad sobre Activo ≥ 0,02</t>
  </si>
  <si>
    <t>ASIC S.A.S.
60%</t>
  </si>
  <si>
    <t>UNIPLES S.A.
40%</t>
  </si>
  <si>
    <t>RUP ASIC - UNIPLES.zip</t>
  </si>
  <si>
    <t>RUP 2 sept 2020.pdf</t>
  </si>
  <si>
    <t>Registro Unico de Proponentes_1.pdf</t>
  </si>
  <si>
    <t>Subsanó mediante mensaje CO1.MSG.2177193, el requisito financiero, sin embargo esta incurso en causal de rechazo por son subsanar correctamente los requisitos juridicos.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</si>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</sst>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[$-240A]dddd\ d&quot; de &quot;mmmm&quot; de &quot;yyyy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"/>
      <color indexed="9"/>
      <name val="Arial"/>
      <family val="2"/>
    </font>
    <font>
      <sz val="14"/>
      <color theme="3"/>
      <name val="Arial"/>
      <family val="2"/>
    </font>
    <font>
      <sz val="14"/>
      <color theme="1"/>
      <name val="Arial"/>
      <family val="2"/>
    </font>
    <font>
      <b/>
      <sz val="24"/>
      <name val="Arial"/>
      <family val="2"/>
    </font>
    <font>
      <b/>
      <sz val="21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b/>
      <sz val="2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23201F"/>
      <name val="Arial Narrow"/>
      <family val="2"/>
    </font>
    <font>
      <sz val="12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11"/>
      <color rgb="FF00B05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9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 tint="-0.249977111117893"/>
        <bgColor indexed="9"/>
      </patternFill>
    </fill>
    <fill>
      <patternFill patternType="solid">
        <fgColor rgb="FFCCFFCC"/>
        <bgColor indexed="64"/>
      </patternFill>
    </fill>
    <fill>
      <patternFill patternType="solid">
        <fgColor rgb="FFFFCC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  <xf numFmtId="0" fontId="7" fillId="0" borderId="0"/>
    <xf numFmtId="0" fontId="1" fillId="0" borderId="0"/>
    <xf numFmtId="9" fontId="1" fillId="0" borderId="0" applyFont="0" applyFill="0" applyBorder="0" applyAlignment="0" applyProtection="0"/>
  </cellStyleXfs>
  <cellXfs count="135">
    <xf numFmtId="0" fontId="0" fillId="0" borderId="0" xfId="0"/>
    <xf numFmtId="0" fontId="5" fillId="0" borderId="0" xfId="3"/>
    <xf numFmtId="0" fontId="8" fillId="0" borderId="0" xfId="3" applyFont="1"/>
    <xf numFmtId="0" fontId="9" fillId="3" borderId="1" xfId="3" applyFont="1" applyFill="1" applyBorder="1" applyAlignment="1">
      <alignment horizontal="center" vertical="center" wrapText="1"/>
    </xf>
    <xf numFmtId="0" fontId="5" fillId="0" borderId="0" xfId="3" applyAlignment="1">
      <alignment vertical="center"/>
    </xf>
    <xf numFmtId="0" fontId="3" fillId="0" borderId="0" xfId="0" applyFont="1"/>
    <xf numFmtId="0" fontId="10" fillId="0" borderId="0" xfId="3" applyFont="1"/>
    <xf numFmtId="0" fontId="6" fillId="2" borderId="0" xfId="3" applyFont="1" applyFill="1" applyBorder="1" applyAlignment="1" applyProtection="1">
      <alignment horizontal="center" vertical="center" wrapText="1"/>
      <protection hidden="1"/>
    </xf>
    <xf numFmtId="9" fontId="8" fillId="0" borderId="1" xfId="3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9" fillId="3" borderId="5" xfId="3" applyFont="1" applyFill="1" applyBorder="1" applyAlignment="1">
      <alignment horizontal="center" vertical="center" wrapText="1"/>
    </xf>
    <xf numFmtId="0" fontId="5" fillId="0" borderId="0" xfId="3" applyAlignment="1">
      <alignment horizontal="center"/>
    </xf>
    <xf numFmtId="0" fontId="6" fillId="2" borderId="0" xfId="4" applyFont="1" applyFill="1" applyBorder="1" applyAlignment="1">
      <alignment vertical="center" wrapText="1"/>
    </xf>
    <xf numFmtId="0" fontId="8" fillId="0" borderId="0" xfId="3" applyFont="1" applyBorder="1"/>
    <xf numFmtId="0" fontId="6" fillId="2" borderId="0" xfId="4" applyFont="1" applyFill="1" applyBorder="1" applyAlignment="1">
      <alignment horizontal="center" vertical="center" wrapText="1"/>
    </xf>
    <xf numFmtId="0" fontId="5" fillId="0" borderId="0" xfId="3" applyBorder="1"/>
    <xf numFmtId="0" fontId="5" fillId="4" borderId="0" xfId="3" applyFill="1" applyAlignment="1">
      <alignment horizontal="center"/>
    </xf>
    <xf numFmtId="0" fontId="12" fillId="2" borderId="0" xfId="3" applyFont="1" applyFill="1" applyBorder="1" applyAlignment="1" applyProtection="1">
      <alignment vertical="center" wrapText="1"/>
      <protection hidden="1"/>
    </xf>
    <xf numFmtId="0" fontId="8" fillId="2" borderId="0" xfId="3" applyFont="1" applyFill="1" applyBorder="1" applyAlignment="1" applyProtection="1">
      <alignment vertical="center" wrapText="1"/>
      <protection hidden="1"/>
    </xf>
    <xf numFmtId="165" fontId="8" fillId="5" borderId="1" xfId="2" applyFont="1" applyFill="1" applyBorder="1" applyAlignment="1">
      <alignment horizontal="center" vertical="center" wrapText="1"/>
    </xf>
    <xf numFmtId="0" fontId="4" fillId="2" borderId="1" xfId="3" applyFont="1" applyFill="1" applyBorder="1" applyAlignment="1" applyProtection="1">
      <alignment vertical="center" wrapText="1"/>
      <protection hidden="1"/>
    </xf>
    <xf numFmtId="0" fontId="3" fillId="0" borderId="0" xfId="0" applyFont="1" applyAlignment="1">
      <alignment horizontal="center"/>
    </xf>
    <xf numFmtId="0" fontId="16" fillId="3" borderId="4" xfId="3" applyFont="1" applyFill="1" applyBorder="1" applyAlignment="1">
      <alignment horizontal="center" vertical="center" wrapText="1"/>
    </xf>
    <xf numFmtId="0" fontId="16" fillId="3" borderId="7" xfId="3" applyFont="1" applyFill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/>
    <xf numFmtId="0" fontId="8" fillId="2" borderId="0" xfId="3" applyFont="1" applyFill="1" applyBorder="1" applyAlignment="1" applyProtection="1">
      <alignment horizontal="center" vertical="center" wrapText="1"/>
      <protection hidden="1"/>
    </xf>
    <xf numFmtId="0" fontId="14" fillId="0" borderId="0" xfId="3" applyFont="1" applyBorder="1" applyAlignment="1">
      <alignment horizontal="center"/>
    </xf>
    <xf numFmtId="0" fontId="9" fillId="7" borderId="0" xfId="3" applyFont="1" applyFill="1" applyBorder="1" applyAlignment="1">
      <alignment horizontal="center" vertical="center" wrapText="1"/>
    </xf>
    <xf numFmtId="2" fontId="8" fillId="0" borderId="0" xfId="3" applyNumberFormat="1" applyFont="1"/>
    <xf numFmtId="167" fontId="8" fillId="0" borderId="0" xfId="3" applyNumberFormat="1" applyFont="1"/>
    <xf numFmtId="0" fontId="17" fillId="3" borderId="1" xfId="3" applyFont="1" applyFill="1" applyBorder="1" applyAlignment="1">
      <alignment horizontal="center" vertical="center" wrapText="1"/>
    </xf>
    <xf numFmtId="165" fontId="8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1" xfId="3" applyFont="1" applyBorder="1" applyAlignment="1">
      <alignment horizontal="center" vertical="center"/>
    </xf>
    <xf numFmtId="0" fontId="16" fillId="8" borderId="4" xfId="3" applyFont="1" applyFill="1" applyBorder="1" applyAlignment="1">
      <alignment horizontal="center" vertical="center" wrapText="1"/>
    </xf>
    <xf numFmtId="0" fontId="16" fillId="8" borderId="4" xfId="3" applyFont="1" applyFill="1" applyBorder="1" applyAlignment="1">
      <alignment horizontal="center" vertical="center" wrapText="1"/>
    </xf>
    <xf numFmtId="0" fontId="9" fillId="8" borderId="4" xfId="3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2" fontId="8" fillId="2" borderId="0" xfId="3" applyNumberFormat="1" applyFont="1" applyFill="1" applyBorder="1" applyAlignment="1" applyProtection="1">
      <alignment vertical="center" wrapText="1"/>
      <protection hidden="1"/>
    </xf>
    <xf numFmtId="0" fontId="3" fillId="0" borderId="0" xfId="0" applyFont="1" applyBorder="1" applyAlignment="1">
      <alignment horizontal="center" vertical="center" wrapText="1"/>
    </xf>
    <xf numFmtId="0" fontId="16" fillId="8" borderId="4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 applyProtection="1">
      <alignment horizontal="center" vertical="center" wrapText="1"/>
      <protection hidden="1"/>
    </xf>
    <xf numFmtId="0" fontId="8" fillId="0" borderId="0" xfId="3" applyFont="1" applyAlignment="1">
      <alignment horizontal="center"/>
    </xf>
    <xf numFmtId="0" fontId="8" fillId="0" borderId="1" xfId="3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20" fillId="2" borderId="0" xfId="0" applyFont="1" applyFill="1"/>
    <xf numFmtId="0" fontId="20" fillId="0" borderId="0" xfId="0" applyFont="1"/>
    <xf numFmtId="0" fontId="22" fillId="2" borderId="0" xfId="0" applyFont="1" applyFill="1"/>
    <xf numFmtId="0" fontId="21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165" fontId="22" fillId="2" borderId="1" xfId="2" applyFont="1" applyFill="1" applyBorder="1" applyAlignment="1">
      <alignment vertical="center"/>
    </xf>
    <xf numFmtId="0" fontId="20" fillId="0" borderId="0" xfId="0" applyFont="1" applyAlignment="1">
      <alignment vertical="center"/>
    </xf>
    <xf numFmtId="165" fontId="23" fillId="0" borderId="1" xfId="2" applyFont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165" fontId="21" fillId="9" borderId="1" xfId="0" applyNumberFormat="1" applyFont="1" applyFill="1" applyBorder="1" applyAlignment="1">
      <alignment vertical="center"/>
    </xf>
    <xf numFmtId="0" fontId="22" fillId="2" borderId="1" xfId="0" applyFont="1" applyFill="1" applyBorder="1" applyAlignment="1">
      <alignment vertical="center" wrapText="1"/>
    </xf>
    <xf numFmtId="165" fontId="24" fillId="10" borderId="1" xfId="2" applyFont="1" applyFill="1" applyBorder="1" applyAlignment="1">
      <alignment vertical="center"/>
    </xf>
    <xf numFmtId="0" fontId="25" fillId="10" borderId="1" xfId="0" applyFont="1" applyFill="1" applyBorder="1" applyAlignment="1">
      <alignment horizontal="center"/>
    </xf>
    <xf numFmtId="0" fontId="26" fillId="9" borderId="1" xfId="0" applyFont="1" applyFill="1" applyBorder="1" applyAlignment="1">
      <alignment horizontal="center"/>
    </xf>
    <xf numFmtId="0" fontId="5" fillId="0" borderId="10" xfId="3" applyBorder="1" applyAlignment="1">
      <alignment horizontal="left"/>
    </xf>
    <xf numFmtId="0" fontId="5" fillId="0" borderId="0" xfId="3" applyAlignment="1">
      <alignment horizontal="left" wrapText="1"/>
    </xf>
    <xf numFmtId="164" fontId="3" fillId="0" borderId="1" xfId="2" applyNumberFormat="1" applyFont="1" applyBorder="1"/>
    <xf numFmtId="0" fontId="5" fillId="0" borderId="0" xfId="3" applyAlignment="1">
      <alignment horizontal="left" wrapText="1"/>
    </xf>
    <xf numFmtId="0" fontId="5" fillId="0" borderId="0" xfId="3" applyAlignment="1">
      <alignment horizontal="left" wrapText="1"/>
    </xf>
    <xf numFmtId="165" fontId="8" fillId="0" borderId="0" xfId="3" applyNumberFormat="1" applyFont="1"/>
    <xf numFmtId="10" fontId="8" fillId="0" borderId="0" xfId="6" applyNumberFormat="1" applyFont="1"/>
    <xf numFmtId="0" fontId="13" fillId="2" borderId="1" xfId="4" applyFont="1" applyFill="1" applyBorder="1" applyAlignment="1">
      <alignment horizontal="center" vertical="center" wrapText="1"/>
    </xf>
    <xf numFmtId="0" fontId="12" fillId="2" borderId="1" xfId="3" applyFont="1" applyFill="1" applyBorder="1" applyAlignment="1" applyProtection="1">
      <alignment horizontal="center" vertical="center" wrapText="1"/>
      <protection hidden="1"/>
    </xf>
    <xf numFmtId="0" fontId="13" fillId="2" borderId="2" xfId="4" applyFont="1" applyFill="1" applyBorder="1" applyAlignment="1">
      <alignment horizontal="center" vertical="center" wrapText="1"/>
    </xf>
    <xf numFmtId="0" fontId="13" fillId="2" borderId="3" xfId="4" applyFont="1" applyFill="1" applyBorder="1" applyAlignment="1">
      <alignment horizontal="center" vertical="center" wrapText="1"/>
    </xf>
    <xf numFmtId="0" fontId="13" fillId="2" borderId="4" xfId="4" applyFont="1" applyFill="1" applyBorder="1" applyAlignment="1">
      <alignment horizontal="center" vertical="center" wrapText="1"/>
    </xf>
    <xf numFmtId="0" fontId="8" fillId="2" borderId="1" xfId="3" applyFont="1" applyFill="1" applyBorder="1" applyAlignment="1" applyProtection="1">
      <alignment horizontal="center" vertical="center" wrapText="1"/>
      <protection hidden="1"/>
    </xf>
    <xf numFmtId="167" fontId="8" fillId="2" borderId="1" xfId="3" applyNumberFormat="1" applyFont="1" applyFill="1" applyBorder="1" applyAlignment="1" applyProtection="1">
      <alignment horizontal="center" vertical="center" wrapText="1"/>
      <protection hidden="1"/>
    </xf>
    <xf numFmtId="167" fontId="8" fillId="5" borderId="2" xfId="3" applyNumberFormat="1" applyFont="1" applyFill="1" applyBorder="1" applyAlignment="1" applyProtection="1">
      <alignment horizontal="center" vertical="center" wrapText="1"/>
      <protection hidden="1"/>
    </xf>
    <xf numFmtId="167" fontId="8" fillId="5" borderId="3" xfId="3" applyNumberFormat="1" applyFont="1" applyFill="1" applyBorder="1" applyAlignment="1" applyProtection="1">
      <alignment horizontal="center" vertical="center" wrapText="1"/>
      <protection hidden="1"/>
    </xf>
    <xf numFmtId="167" fontId="8" fillId="5" borderId="4" xfId="3" applyNumberFormat="1" applyFont="1" applyFill="1" applyBorder="1" applyAlignment="1" applyProtection="1">
      <alignment horizontal="center" vertical="center" wrapText="1"/>
      <protection hidden="1"/>
    </xf>
    <xf numFmtId="2" fontId="8" fillId="2" borderId="1" xfId="3" applyNumberFormat="1" applyFont="1" applyFill="1" applyBorder="1" applyAlignment="1" applyProtection="1">
      <alignment horizontal="center" vertical="center" wrapText="1"/>
      <protection hidden="1"/>
    </xf>
    <xf numFmtId="2" fontId="8" fillId="2" borderId="2" xfId="3" applyNumberFormat="1" applyFont="1" applyFill="1" applyBorder="1" applyAlignment="1" applyProtection="1">
      <alignment horizontal="center" vertical="center" wrapText="1"/>
      <protection hidden="1"/>
    </xf>
    <xf numFmtId="2" fontId="8" fillId="2" borderId="4" xfId="3" applyNumberFormat="1" applyFont="1" applyFill="1" applyBorder="1" applyAlignment="1" applyProtection="1">
      <alignment horizontal="center" vertical="center" wrapText="1"/>
      <protection hidden="1"/>
    </xf>
    <xf numFmtId="0" fontId="8" fillId="0" borderId="5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5" xfId="3" applyFont="1" applyBorder="1" applyAlignment="1" applyProtection="1">
      <alignment horizontal="justify" vertical="center" wrapText="1"/>
      <protection hidden="1"/>
    </xf>
    <xf numFmtId="0" fontId="8" fillId="0" borderId="8" xfId="3" applyFont="1" applyBorder="1" applyAlignment="1" applyProtection="1">
      <alignment horizontal="justify" vertical="center" wrapText="1"/>
      <protection hidden="1"/>
    </xf>
    <xf numFmtId="0" fontId="8" fillId="0" borderId="6" xfId="3" applyFont="1" applyBorder="1" applyAlignment="1" applyProtection="1">
      <alignment horizontal="justify" vertical="center" wrapText="1"/>
      <protection hidden="1"/>
    </xf>
    <xf numFmtId="0" fontId="10" fillId="2" borderId="0" xfId="5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166" fontId="8" fillId="5" borderId="5" xfId="1" applyFont="1" applyFill="1" applyBorder="1" applyAlignment="1">
      <alignment horizontal="center" vertical="center" wrapText="1"/>
    </xf>
    <xf numFmtId="166" fontId="8" fillId="5" borderId="6" xfId="1" applyFont="1" applyFill="1" applyBorder="1" applyAlignment="1">
      <alignment horizontal="center" vertical="center" wrapText="1"/>
    </xf>
    <xf numFmtId="166" fontId="8" fillId="6" borderId="5" xfId="1" applyFont="1" applyFill="1" applyBorder="1" applyAlignment="1">
      <alignment horizontal="center" vertical="center" wrapText="1"/>
    </xf>
    <xf numFmtId="166" fontId="8" fillId="6" borderId="6" xfId="1" applyFont="1" applyFill="1" applyBorder="1" applyAlignment="1">
      <alignment horizontal="center" vertical="center" wrapText="1"/>
    </xf>
    <xf numFmtId="165" fontId="8" fillId="5" borderId="5" xfId="2" applyFont="1" applyFill="1" applyBorder="1" applyAlignment="1">
      <alignment horizontal="center" vertical="center" wrapText="1"/>
    </xf>
    <xf numFmtId="165" fontId="8" fillId="5" borderId="6" xfId="2" applyFont="1" applyFill="1" applyBorder="1" applyAlignment="1">
      <alignment horizontal="center" vertical="center" wrapText="1"/>
    </xf>
    <xf numFmtId="165" fontId="8" fillId="6" borderId="5" xfId="3" applyNumberFormat="1" applyFont="1" applyFill="1" applyBorder="1" applyAlignment="1">
      <alignment horizontal="center" vertical="center" wrapText="1"/>
    </xf>
    <xf numFmtId="9" fontId="8" fillId="6" borderId="6" xfId="3" applyNumberFormat="1" applyFont="1" applyFill="1" applyBorder="1" applyAlignment="1">
      <alignment horizontal="center" vertical="center" wrapText="1"/>
    </xf>
    <xf numFmtId="2" fontId="11" fillId="6" borderId="5" xfId="0" applyNumberFormat="1" applyFont="1" applyFill="1" applyBorder="1" applyAlignment="1">
      <alignment horizontal="center" vertical="center" wrapText="1"/>
    </xf>
    <xf numFmtId="2" fontId="11" fillId="6" borderId="6" xfId="0" applyNumberFormat="1" applyFont="1" applyFill="1" applyBorder="1" applyAlignment="1">
      <alignment horizontal="center" vertical="center" wrapText="1"/>
    </xf>
    <xf numFmtId="9" fontId="8" fillId="5" borderId="5" xfId="6" applyFont="1" applyFill="1" applyBorder="1" applyAlignment="1">
      <alignment horizontal="center" vertical="center" wrapText="1"/>
    </xf>
    <xf numFmtId="9" fontId="8" fillId="5" borderId="6" xfId="6" applyFont="1" applyFill="1" applyBorder="1" applyAlignment="1">
      <alignment horizontal="center" vertical="center" wrapText="1"/>
    </xf>
    <xf numFmtId="10" fontId="11" fillId="6" borderId="5" xfId="6" applyNumberFormat="1" applyFont="1" applyFill="1" applyBorder="1" applyAlignment="1">
      <alignment horizontal="center" vertical="center" wrapText="1"/>
    </xf>
    <xf numFmtId="10" fontId="11" fillId="6" borderId="6" xfId="6" applyNumberFormat="1" applyFont="1" applyFill="1" applyBorder="1" applyAlignment="1">
      <alignment horizontal="center" vertical="center" wrapText="1"/>
    </xf>
    <xf numFmtId="0" fontId="15" fillId="0" borderId="2" xfId="3" applyFont="1" applyBorder="1" applyAlignment="1">
      <alignment horizontal="center"/>
    </xf>
    <xf numFmtId="0" fontId="15" fillId="0" borderId="4" xfId="3" applyFont="1" applyBorder="1" applyAlignment="1">
      <alignment horizontal="center"/>
    </xf>
    <xf numFmtId="0" fontId="14" fillId="0" borderId="2" xfId="3" applyFont="1" applyBorder="1" applyAlignment="1">
      <alignment horizontal="center"/>
    </xf>
    <xf numFmtId="0" fontId="14" fillId="0" borderId="3" xfId="3" applyFont="1" applyBorder="1" applyAlignment="1">
      <alignment horizontal="center"/>
    </xf>
    <xf numFmtId="0" fontId="14" fillId="0" borderId="4" xfId="3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67" fontId="8" fillId="5" borderId="1" xfId="3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3" applyAlignment="1">
      <alignment horizontal="left" wrapText="1"/>
    </xf>
    <xf numFmtId="0" fontId="18" fillId="0" borderId="1" xfId="0" applyFont="1" applyBorder="1" applyAlignment="1">
      <alignment horizontal="center" vertical="center" wrapText="1"/>
    </xf>
    <xf numFmtId="0" fontId="16" fillId="8" borderId="2" xfId="3" applyFont="1" applyFill="1" applyBorder="1" applyAlignment="1">
      <alignment horizontal="center" vertical="center" wrapText="1"/>
    </xf>
    <xf numFmtId="0" fontId="16" fillId="8" borderId="3" xfId="3" applyFont="1" applyFill="1" applyBorder="1" applyAlignment="1">
      <alignment horizontal="center" vertical="center" wrapText="1"/>
    </xf>
    <xf numFmtId="0" fontId="16" fillId="8" borderId="4" xfId="3" applyFont="1" applyFill="1" applyBorder="1" applyAlignment="1">
      <alignment horizontal="center" vertical="center" wrapText="1"/>
    </xf>
    <xf numFmtId="0" fontId="16" fillId="8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>
      <alignment horizontal="left"/>
    </xf>
    <xf numFmtId="0" fontId="4" fillId="2" borderId="1" xfId="3" applyFont="1" applyFill="1" applyBorder="1" applyAlignment="1" applyProtection="1">
      <alignment horizontal="justify" vertical="center" wrapText="1"/>
      <protection hidden="1"/>
    </xf>
    <xf numFmtId="0" fontId="16" fillId="8" borderId="9" xfId="3" applyFont="1" applyFill="1" applyBorder="1" applyAlignment="1">
      <alignment horizontal="center" vertical="center" wrapText="1"/>
    </xf>
    <xf numFmtId="0" fontId="16" fillId="8" borderId="0" xfId="3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21" fillId="2" borderId="0" xfId="0" applyFont="1" applyFill="1" applyAlignment="1">
      <alignment horizontal="center"/>
    </xf>
    <xf numFmtId="0" fontId="21" fillId="2" borderId="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</cellXfs>
  <cellStyles count="7">
    <cellStyle name="Millares" xfId="1" builtinId="3"/>
    <cellStyle name="Moneda" xfId="2" builtinId="4"/>
    <cellStyle name="Normal" xfId="0" builtinId="0"/>
    <cellStyle name="Normal 2" xfId="3" xr:uid="{CDC856A0-AD83-4B31-840E-2479D53BDA25}"/>
    <cellStyle name="Normal 2 2" xfId="5" xr:uid="{1768A491-746D-441C-AACF-D8624D5D9431}"/>
    <cellStyle name="Normal_CAPACIDAD" xfId="4" xr:uid="{2224543B-B329-4ECE-93A7-83D987A58922}"/>
    <cellStyle name="Porcentaje" xfId="6" builtinId="5"/>
  </cellStyles>
  <dxfs count="4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CC00"/>
      <color rgb="FFCCFFCC"/>
      <color rgb="FFFFCCCC"/>
      <color rgb="FFCCFFFF"/>
      <color rgb="FFFFFFCC"/>
      <color rgb="FFFF9999"/>
      <color rgb="FF003399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89FBC8-A548-4DC4-9DE0-ABDBC038F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A1C00E-0D85-4404-8B02-1889794DC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202CD25-45B8-4214-8136-54261A554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179293</xdr:colOff>
      <xdr:row>0</xdr:row>
      <xdr:rowOff>100852</xdr:rowOff>
    </xdr:from>
    <xdr:to>
      <xdr:col>1</xdr:col>
      <xdr:colOff>685731</xdr:colOff>
      <xdr:row>0</xdr:row>
      <xdr:rowOff>986116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07A2F9-C845-423F-9B47-DF7650DEF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179293" y="100852"/>
          <a:ext cx="1268438" cy="885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179293</xdr:colOff>
      <xdr:row>0</xdr:row>
      <xdr:rowOff>87245</xdr:rowOff>
    </xdr:from>
    <xdr:to>
      <xdr:col>1</xdr:col>
      <xdr:colOff>685731</xdr:colOff>
      <xdr:row>0</xdr:row>
      <xdr:rowOff>972509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B953782-7608-411F-8439-C96EA000C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179293" y="87245"/>
          <a:ext cx="1268438" cy="885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125942</xdr:colOff>
      <xdr:row>0</xdr:row>
      <xdr:rowOff>96308</xdr:rowOff>
    </xdr:from>
    <xdr:to>
      <xdr:col>1</xdr:col>
      <xdr:colOff>825500</xdr:colOff>
      <xdr:row>5</xdr:row>
      <xdr:rowOff>105833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A9EAC23D-FE62-47CC-9D50-981F53608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42" y="96308"/>
          <a:ext cx="1091141" cy="1067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179293</xdr:colOff>
      <xdr:row>0</xdr:row>
      <xdr:rowOff>87245</xdr:rowOff>
    </xdr:from>
    <xdr:to>
      <xdr:col>1</xdr:col>
      <xdr:colOff>685731</xdr:colOff>
      <xdr:row>0</xdr:row>
      <xdr:rowOff>972509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E39AEF-EDAC-4B4F-BA0D-13E5EFD48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179293" y="87245"/>
          <a:ext cx="1268438" cy="885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D0D3-4711-4C48-A659-68565C5CEFA0}">
  <sheetPr>
    <tabColor rgb="FF00B050"/>
  </sheetPr>
  <dimension ref="A1:BV31"/>
  <sheetViews>
    <sheetView view="pageBreakPreview" zoomScale="55" zoomScaleNormal="70" zoomScaleSheetLayoutView="55" workbookViewId="0">
      <selection activeCell="J16" sqref="J16:J25"/>
    </sheetView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6" width="30.33203125" style="1" bestFit="1" customWidth="1"/>
    <col min="7" max="7" width="31.33203125" style="1" bestFit="1" customWidth="1"/>
    <col min="8" max="8" width="17.88671875" style="1" bestFit="1" customWidth="1"/>
    <col min="9" max="9" width="32.33203125" style="1" bestFit="1" customWidth="1"/>
    <col min="10" max="10" width="36.5546875" style="4" customWidth="1"/>
    <col min="11" max="11" width="11.5546875" style="49" hidden="1" customWidth="1"/>
    <col min="12" max="12" width="13.44140625" style="1" hidden="1" customWidth="1"/>
    <col min="13" max="13" width="45.44140625" style="1" hidden="1" customWidth="1"/>
    <col min="14" max="14" width="36.44140625" style="1" hidden="1" customWidth="1"/>
    <col min="15" max="74" width="11.44140625" style="1"/>
    <col min="75" max="82" width="11.44140625" style="1" customWidth="1"/>
    <col min="83" max="252" width="11.44140625" style="1"/>
    <col min="253" max="253" width="9" style="1" customWidth="1"/>
    <col min="254" max="254" width="25.44140625" style="1" customWidth="1"/>
    <col min="255" max="255" width="120" style="1" customWidth="1"/>
    <col min="256" max="257" width="6.6640625" style="1" customWidth="1"/>
    <col min="258" max="258" width="62.6640625" style="1" customWidth="1"/>
    <col min="259" max="259" width="0" style="1" hidden="1" customWidth="1"/>
    <col min="260" max="261" width="9.5546875" style="1" customWidth="1"/>
    <col min="262" max="262" width="38.33203125" style="1" customWidth="1"/>
    <col min="263" max="263" width="30.6640625" style="1" customWidth="1"/>
    <col min="264" max="265" width="6.6640625" style="1" customWidth="1"/>
    <col min="266" max="266" width="57.5546875" style="1" customWidth="1"/>
    <col min="267" max="508" width="11.44140625" style="1"/>
    <col min="509" max="509" width="9" style="1" customWidth="1"/>
    <col min="510" max="510" width="25.44140625" style="1" customWidth="1"/>
    <col min="511" max="511" width="120" style="1" customWidth="1"/>
    <col min="512" max="513" width="6.6640625" style="1" customWidth="1"/>
    <col min="514" max="514" width="62.6640625" style="1" customWidth="1"/>
    <col min="515" max="515" width="0" style="1" hidden="1" customWidth="1"/>
    <col min="516" max="517" width="9.5546875" style="1" customWidth="1"/>
    <col min="518" max="518" width="38.33203125" style="1" customWidth="1"/>
    <col min="519" max="519" width="30.6640625" style="1" customWidth="1"/>
    <col min="520" max="521" width="6.6640625" style="1" customWidth="1"/>
    <col min="522" max="522" width="57.5546875" style="1" customWidth="1"/>
    <col min="523" max="764" width="11.44140625" style="1"/>
    <col min="765" max="765" width="9" style="1" customWidth="1"/>
    <col min="766" max="766" width="25.44140625" style="1" customWidth="1"/>
    <col min="767" max="767" width="120" style="1" customWidth="1"/>
    <col min="768" max="769" width="6.6640625" style="1" customWidth="1"/>
    <col min="770" max="770" width="62.6640625" style="1" customWidth="1"/>
    <col min="771" max="771" width="0" style="1" hidden="1" customWidth="1"/>
    <col min="772" max="773" width="9.5546875" style="1" customWidth="1"/>
    <col min="774" max="774" width="38.33203125" style="1" customWidth="1"/>
    <col min="775" max="775" width="30.6640625" style="1" customWidth="1"/>
    <col min="776" max="777" width="6.6640625" style="1" customWidth="1"/>
    <col min="778" max="778" width="57.5546875" style="1" customWidth="1"/>
    <col min="779" max="1020" width="11.44140625" style="1"/>
    <col min="1021" max="1021" width="9" style="1" customWidth="1"/>
    <col min="1022" max="1022" width="25.44140625" style="1" customWidth="1"/>
    <col min="1023" max="1023" width="120" style="1" customWidth="1"/>
    <col min="1024" max="1025" width="6.6640625" style="1" customWidth="1"/>
    <col min="1026" max="1026" width="62.6640625" style="1" customWidth="1"/>
    <col min="1027" max="1027" width="0" style="1" hidden="1" customWidth="1"/>
    <col min="1028" max="1029" width="9.5546875" style="1" customWidth="1"/>
    <col min="1030" max="1030" width="38.33203125" style="1" customWidth="1"/>
    <col min="1031" max="1031" width="30.6640625" style="1" customWidth="1"/>
    <col min="1032" max="1033" width="6.6640625" style="1" customWidth="1"/>
    <col min="1034" max="1034" width="57.5546875" style="1" customWidth="1"/>
    <col min="1035" max="1276" width="11.44140625" style="1"/>
    <col min="1277" max="1277" width="9" style="1" customWidth="1"/>
    <col min="1278" max="1278" width="25.44140625" style="1" customWidth="1"/>
    <col min="1279" max="1279" width="120" style="1" customWidth="1"/>
    <col min="1280" max="1281" width="6.6640625" style="1" customWidth="1"/>
    <col min="1282" max="1282" width="62.6640625" style="1" customWidth="1"/>
    <col min="1283" max="1283" width="0" style="1" hidden="1" customWidth="1"/>
    <col min="1284" max="1285" width="9.5546875" style="1" customWidth="1"/>
    <col min="1286" max="1286" width="38.33203125" style="1" customWidth="1"/>
    <col min="1287" max="1287" width="30.6640625" style="1" customWidth="1"/>
    <col min="1288" max="1289" width="6.6640625" style="1" customWidth="1"/>
    <col min="1290" max="1290" width="57.5546875" style="1" customWidth="1"/>
    <col min="1291" max="1532" width="11.44140625" style="1"/>
    <col min="1533" max="1533" width="9" style="1" customWidth="1"/>
    <col min="1534" max="1534" width="25.44140625" style="1" customWidth="1"/>
    <col min="1535" max="1535" width="120" style="1" customWidth="1"/>
    <col min="1536" max="1537" width="6.6640625" style="1" customWidth="1"/>
    <col min="1538" max="1538" width="62.6640625" style="1" customWidth="1"/>
    <col min="1539" max="1539" width="0" style="1" hidden="1" customWidth="1"/>
    <col min="1540" max="1541" width="9.5546875" style="1" customWidth="1"/>
    <col min="1542" max="1542" width="38.33203125" style="1" customWidth="1"/>
    <col min="1543" max="1543" width="30.6640625" style="1" customWidth="1"/>
    <col min="1544" max="1545" width="6.6640625" style="1" customWidth="1"/>
    <col min="1546" max="1546" width="57.5546875" style="1" customWidth="1"/>
    <col min="1547" max="1788" width="11.44140625" style="1"/>
    <col min="1789" max="1789" width="9" style="1" customWidth="1"/>
    <col min="1790" max="1790" width="25.44140625" style="1" customWidth="1"/>
    <col min="1791" max="1791" width="120" style="1" customWidth="1"/>
    <col min="1792" max="1793" width="6.6640625" style="1" customWidth="1"/>
    <col min="1794" max="1794" width="62.6640625" style="1" customWidth="1"/>
    <col min="1795" max="1795" width="0" style="1" hidden="1" customWidth="1"/>
    <col min="1796" max="1797" width="9.5546875" style="1" customWidth="1"/>
    <col min="1798" max="1798" width="38.33203125" style="1" customWidth="1"/>
    <col min="1799" max="1799" width="30.6640625" style="1" customWidth="1"/>
    <col min="1800" max="1801" width="6.6640625" style="1" customWidth="1"/>
    <col min="1802" max="1802" width="57.5546875" style="1" customWidth="1"/>
    <col min="1803" max="2044" width="11.44140625" style="1"/>
    <col min="2045" max="2045" width="9" style="1" customWidth="1"/>
    <col min="2046" max="2046" width="25.44140625" style="1" customWidth="1"/>
    <col min="2047" max="2047" width="120" style="1" customWidth="1"/>
    <col min="2048" max="2049" width="6.6640625" style="1" customWidth="1"/>
    <col min="2050" max="2050" width="62.6640625" style="1" customWidth="1"/>
    <col min="2051" max="2051" width="0" style="1" hidden="1" customWidth="1"/>
    <col min="2052" max="2053" width="9.5546875" style="1" customWidth="1"/>
    <col min="2054" max="2054" width="38.33203125" style="1" customWidth="1"/>
    <col min="2055" max="2055" width="30.6640625" style="1" customWidth="1"/>
    <col min="2056" max="2057" width="6.6640625" style="1" customWidth="1"/>
    <col min="2058" max="2058" width="57.5546875" style="1" customWidth="1"/>
    <col min="2059" max="2300" width="11.44140625" style="1"/>
    <col min="2301" max="2301" width="9" style="1" customWidth="1"/>
    <col min="2302" max="2302" width="25.44140625" style="1" customWidth="1"/>
    <col min="2303" max="2303" width="120" style="1" customWidth="1"/>
    <col min="2304" max="2305" width="6.6640625" style="1" customWidth="1"/>
    <col min="2306" max="2306" width="62.6640625" style="1" customWidth="1"/>
    <col min="2307" max="2307" width="0" style="1" hidden="1" customWidth="1"/>
    <col min="2308" max="2309" width="9.5546875" style="1" customWidth="1"/>
    <col min="2310" max="2310" width="38.33203125" style="1" customWidth="1"/>
    <col min="2311" max="2311" width="30.6640625" style="1" customWidth="1"/>
    <col min="2312" max="2313" width="6.6640625" style="1" customWidth="1"/>
    <col min="2314" max="2314" width="57.5546875" style="1" customWidth="1"/>
    <col min="2315" max="2556" width="11.44140625" style="1"/>
    <col min="2557" max="2557" width="9" style="1" customWidth="1"/>
    <col min="2558" max="2558" width="25.44140625" style="1" customWidth="1"/>
    <col min="2559" max="2559" width="120" style="1" customWidth="1"/>
    <col min="2560" max="2561" width="6.6640625" style="1" customWidth="1"/>
    <col min="2562" max="2562" width="62.6640625" style="1" customWidth="1"/>
    <col min="2563" max="2563" width="0" style="1" hidden="1" customWidth="1"/>
    <col min="2564" max="2565" width="9.5546875" style="1" customWidth="1"/>
    <col min="2566" max="2566" width="38.33203125" style="1" customWidth="1"/>
    <col min="2567" max="2567" width="30.6640625" style="1" customWidth="1"/>
    <col min="2568" max="2569" width="6.6640625" style="1" customWidth="1"/>
    <col min="2570" max="2570" width="57.5546875" style="1" customWidth="1"/>
    <col min="2571" max="2812" width="11.44140625" style="1"/>
    <col min="2813" max="2813" width="9" style="1" customWidth="1"/>
    <col min="2814" max="2814" width="25.44140625" style="1" customWidth="1"/>
    <col min="2815" max="2815" width="120" style="1" customWidth="1"/>
    <col min="2816" max="2817" width="6.6640625" style="1" customWidth="1"/>
    <col min="2818" max="2818" width="62.6640625" style="1" customWidth="1"/>
    <col min="2819" max="2819" width="0" style="1" hidden="1" customWidth="1"/>
    <col min="2820" max="2821" width="9.5546875" style="1" customWidth="1"/>
    <col min="2822" max="2822" width="38.33203125" style="1" customWidth="1"/>
    <col min="2823" max="2823" width="30.6640625" style="1" customWidth="1"/>
    <col min="2824" max="2825" width="6.6640625" style="1" customWidth="1"/>
    <col min="2826" max="2826" width="57.5546875" style="1" customWidth="1"/>
    <col min="2827" max="3068" width="11.44140625" style="1"/>
    <col min="3069" max="3069" width="9" style="1" customWidth="1"/>
    <col min="3070" max="3070" width="25.44140625" style="1" customWidth="1"/>
    <col min="3071" max="3071" width="120" style="1" customWidth="1"/>
    <col min="3072" max="3073" width="6.6640625" style="1" customWidth="1"/>
    <col min="3074" max="3074" width="62.6640625" style="1" customWidth="1"/>
    <col min="3075" max="3075" width="0" style="1" hidden="1" customWidth="1"/>
    <col min="3076" max="3077" width="9.5546875" style="1" customWidth="1"/>
    <col min="3078" max="3078" width="38.33203125" style="1" customWidth="1"/>
    <col min="3079" max="3079" width="30.6640625" style="1" customWidth="1"/>
    <col min="3080" max="3081" width="6.6640625" style="1" customWidth="1"/>
    <col min="3082" max="3082" width="57.5546875" style="1" customWidth="1"/>
    <col min="3083" max="3324" width="11.44140625" style="1"/>
    <col min="3325" max="3325" width="9" style="1" customWidth="1"/>
    <col min="3326" max="3326" width="25.44140625" style="1" customWidth="1"/>
    <col min="3327" max="3327" width="120" style="1" customWidth="1"/>
    <col min="3328" max="3329" width="6.6640625" style="1" customWidth="1"/>
    <col min="3330" max="3330" width="62.6640625" style="1" customWidth="1"/>
    <col min="3331" max="3331" width="0" style="1" hidden="1" customWidth="1"/>
    <col min="3332" max="3333" width="9.5546875" style="1" customWidth="1"/>
    <col min="3334" max="3334" width="38.33203125" style="1" customWidth="1"/>
    <col min="3335" max="3335" width="30.6640625" style="1" customWidth="1"/>
    <col min="3336" max="3337" width="6.6640625" style="1" customWidth="1"/>
    <col min="3338" max="3338" width="57.5546875" style="1" customWidth="1"/>
    <col min="3339" max="3580" width="11.44140625" style="1"/>
    <col min="3581" max="3581" width="9" style="1" customWidth="1"/>
    <col min="3582" max="3582" width="25.44140625" style="1" customWidth="1"/>
    <col min="3583" max="3583" width="120" style="1" customWidth="1"/>
    <col min="3584" max="3585" width="6.6640625" style="1" customWidth="1"/>
    <col min="3586" max="3586" width="62.6640625" style="1" customWidth="1"/>
    <col min="3587" max="3587" width="0" style="1" hidden="1" customWidth="1"/>
    <col min="3588" max="3589" width="9.5546875" style="1" customWidth="1"/>
    <col min="3590" max="3590" width="38.33203125" style="1" customWidth="1"/>
    <col min="3591" max="3591" width="30.6640625" style="1" customWidth="1"/>
    <col min="3592" max="3593" width="6.6640625" style="1" customWidth="1"/>
    <col min="3594" max="3594" width="57.5546875" style="1" customWidth="1"/>
    <col min="3595" max="3836" width="11.44140625" style="1"/>
    <col min="3837" max="3837" width="9" style="1" customWidth="1"/>
    <col min="3838" max="3838" width="25.44140625" style="1" customWidth="1"/>
    <col min="3839" max="3839" width="120" style="1" customWidth="1"/>
    <col min="3840" max="3841" width="6.6640625" style="1" customWidth="1"/>
    <col min="3842" max="3842" width="62.6640625" style="1" customWidth="1"/>
    <col min="3843" max="3843" width="0" style="1" hidden="1" customWidth="1"/>
    <col min="3844" max="3845" width="9.5546875" style="1" customWidth="1"/>
    <col min="3846" max="3846" width="38.33203125" style="1" customWidth="1"/>
    <col min="3847" max="3847" width="30.6640625" style="1" customWidth="1"/>
    <col min="3848" max="3849" width="6.6640625" style="1" customWidth="1"/>
    <col min="3850" max="3850" width="57.5546875" style="1" customWidth="1"/>
    <col min="3851" max="4092" width="11.44140625" style="1"/>
    <col min="4093" max="4093" width="9" style="1" customWidth="1"/>
    <col min="4094" max="4094" width="25.44140625" style="1" customWidth="1"/>
    <col min="4095" max="4095" width="120" style="1" customWidth="1"/>
    <col min="4096" max="4097" width="6.6640625" style="1" customWidth="1"/>
    <col min="4098" max="4098" width="62.6640625" style="1" customWidth="1"/>
    <col min="4099" max="4099" width="0" style="1" hidden="1" customWidth="1"/>
    <col min="4100" max="4101" width="9.5546875" style="1" customWidth="1"/>
    <col min="4102" max="4102" width="38.33203125" style="1" customWidth="1"/>
    <col min="4103" max="4103" width="30.6640625" style="1" customWidth="1"/>
    <col min="4104" max="4105" width="6.6640625" style="1" customWidth="1"/>
    <col min="4106" max="4106" width="57.5546875" style="1" customWidth="1"/>
    <col min="4107" max="4348" width="11.44140625" style="1"/>
    <col min="4349" max="4349" width="9" style="1" customWidth="1"/>
    <col min="4350" max="4350" width="25.44140625" style="1" customWidth="1"/>
    <col min="4351" max="4351" width="120" style="1" customWidth="1"/>
    <col min="4352" max="4353" width="6.6640625" style="1" customWidth="1"/>
    <col min="4354" max="4354" width="62.6640625" style="1" customWidth="1"/>
    <col min="4355" max="4355" width="0" style="1" hidden="1" customWidth="1"/>
    <col min="4356" max="4357" width="9.5546875" style="1" customWidth="1"/>
    <col min="4358" max="4358" width="38.33203125" style="1" customWidth="1"/>
    <col min="4359" max="4359" width="30.6640625" style="1" customWidth="1"/>
    <col min="4360" max="4361" width="6.6640625" style="1" customWidth="1"/>
    <col min="4362" max="4362" width="57.5546875" style="1" customWidth="1"/>
    <col min="4363" max="4604" width="11.44140625" style="1"/>
    <col min="4605" max="4605" width="9" style="1" customWidth="1"/>
    <col min="4606" max="4606" width="25.44140625" style="1" customWidth="1"/>
    <col min="4607" max="4607" width="120" style="1" customWidth="1"/>
    <col min="4608" max="4609" width="6.6640625" style="1" customWidth="1"/>
    <col min="4610" max="4610" width="62.6640625" style="1" customWidth="1"/>
    <col min="4611" max="4611" width="0" style="1" hidden="1" customWidth="1"/>
    <col min="4612" max="4613" width="9.5546875" style="1" customWidth="1"/>
    <col min="4614" max="4614" width="38.33203125" style="1" customWidth="1"/>
    <col min="4615" max="4615" width="30.6640625" style="1" customWidth="1"/>
    <col min="4616" max="4617" width="6.6640625" style="1" customWidth="1"/>
    <col min="4618" max="4618" width="57.5546875" style="1" customWidth="1"/>
    <col min="4619" max="4860" width="11.44140625" style="1"/>
    <col min="4861" max="4861" width="9" style="1" customWidth="1"/>
    <col min="4862" max="4862" width="25.44140625" style="1" customWidth="1"/>
    <col min="4863" max="4863" width="120" style="1" customWidth="1"/>
    <col min="4864" max="4865" width="6.6640625" style="1" customWidth="1"/>
    <col min="4866" max="4866" width="62.6640625" style="1" customWidth="1"/>
    <col min="4867" max="4867" width="0" style="1" hidden="1" customWidth="1"/>
    <col min="4868" max="4869" width="9.5546875" style="1" customWidth="1"/>
    <col min="4870" max="4870" width="38.33203125" style="1" customWidth="1"/>
    <col min="4871" max="4871" width="30.6640625" style="1" customWidth="1"/>
    <col min="4872" max="4873" width="6.6640625" style="1" customWidth="1"/>
    <col min="4874" max="4874" width="57.5546875" style="1" customWidth="1"/>
    <col min="4875" max="5116" width="11.44140625" style="1"/>
    <col min="5117" max="5117" width="9" style="1" customWidth="1"/>
    <col min="5118" max="5118" width="25.44140625" style="1" customWidth="1"/>
    <col min="5119" max="5119" width="120" style="1" customWidth="1"/>
    <col min="5120" max="5121" width="6.6640625" style="1" customWidth="1"/>
    <col min="5122" max="5122" width="62.6640625" style="1" customWidth="1"/>
    <col min="5123" max="5123" width="0" style="1" hidden="1" customWidth="1"/>
    <col min="5124" max="5125" width="9.5546875" style="1" customWidth="1"/>
    <col min="5126" max="5126" width="38.33203125" style="1" customWidth="1"/>
    <col min="5127" max="5127" width="30.6640625" style="1" customWidth="1"/>
    <col min="5128" max="5129" width="6.6640625" style="1" customWidth="1"/>
    <col min="5130" max="5130" width="57.5546875" style="1" customWidth="1"/>
    <col min="5131" max="5372" width="11.44140625" style="1"/>
    <col min="5373" max="5373" width="9" style="1" customWidth="1"/>
    <col min="5374" max="5374" width="25.44140625" style="1" customWidth="1"/>
    <col min="5375" max="5375" width="120" style="1" customWidth="1"/>
    <col min="5376" max="5377" width="6.6640625" style="1" customWidth="1"/>
    <col min="5378" max="5378" width="62.6640625" style="1" customWidth="1"/>
    <col min="5379" max="5379" width="0" style="1" hidden="1" customWidth="1"/>
    <col min="5380" max="5381" width="9.5546875" style="1" customWidth="1"/>
    <col min="5382" max="5382" width="38.33203125" style="1" customWidth="1"/>
    <col min="5383" max="5383" width="30.6640625" style="1" customWidth="1"/>
    <col min="5384" max="5385" width="6.6640625" style="1" customWidth="1"/>
    <col min="5386" max="5386" width="57.5546875" style="1" customWidth="1"/>
    <col min="5387" max="5628" width="11.44140625" style="1"/>
    <col min="5629" max="5629" width="9" style="1" customWidth="1"/>
    <col min="5630" max="5630" width="25.44140625" style="1" customWidth="1"/>
    <col min="5631" max="5631" width="120" style="1" customWidth="1"/>
    <col min="5632" max="5633" width="6.6640625" style="1" customWidth="1"/>
    <col min="5634" max="5634" width="62.6640625" style="1" customWidth="1"/>
    <col min="5635" max="5635" width="0" style="1" hidden="1" customWidth="1"/>
    <col min="5636" max="5637" width="9.5546875" style="1" customWidth="1"/>
    <col min="5638" max="5638" width="38.33203125" style="1" customWidth="1"/>
    <col min="5639" max="5639" width="30.6640625" style="1" customWidth="1"/>
    <col min="5640" max="5641" width="6.6640625" style="1" customWidth="1"/>
    <col min="5642" max="5642" width="57.5546875" style="1" customWidth="1"/>
    <col min="5643" max="5884" width="11.44140625" style="1"/>
    <col min="5885" max="5885" width="9" style="1" customWidth="1"/>
    <col min="5886" max="5886" width="25.44140625" style="1" customWidth="1"/>
    <col min="5887" max="5887" width="120" style="1" customWidth="1"/>
    <col min="5888" max="5889" width="6.6640625" style="1" customWidth="1"/>
    <col min="5890" max="5890" width="62.6640625" style="1" customWidth="1"/>
    <col min="5891" max="5891" width="0" style="1" hidden="1" customWidth="1"/>
    <col min="5892" max="5893" width="9.5546875" style="1" customWidth="1"/>
    <col min="5894" max="5894" width="38.33203125" style="1" customWidth="1"/>
    <col min="5895" max="5895" width="30.6640625" style="1" customWidth="1"/>
    <col min="5896" max="5897" width="6.6640625" style="1" customWidth="1"/>
    <col min="5898" max="5898" width="57.5546875" style="1" customWidth="1"/>
    <col min="5899" max="6140" width="11.44140625" style="1"/>
    <col min="6141" max="6141" width="9" style="1" customWidth="1"/>
    <col min="6142" max="6142" width="25.44140625" style="1" customWidth="1"/>
    <col min="6143" max="6143" width="120" style="1" customWidth="1"/>
    <col min="6144" max="6145" width="6.6640625" style="1" customWidth="1"/>
    <col min="6146" max="6146" width="62.6640625" style="1" customWidth="1"/>
    <col min="6147" max="6147" width="0" style="1" hidden="1" customWidth="1"/>
    <col min="6148" max="6149" width="9.5546875" style="1" customWidth="1"/>
    <col min="6150" max="6150" width="38.33203125" style="1" customWidth="1"/>
    <col min="6151" max="6151" width="30.6640625" style="1" customWidth="1"/>
    <col min="6152" max="6153" width="6.6640625" style="1" customWidth="1"/>
    <col min="6154" max="6154" width="57.5546875" style="1" customWidth="1"/>
    <col min="6155" max="6396" width="11.44140625" style="1"/>
    <col min="6397" max="6397" width="9" style="1" customWidth="1"/>
    <col min="6398" max="6398" width="25.44140625" style="1" customWidth="1"/>
    <col min="6399" max="6399" width="120" style="1" customWidth="1"/>
    <col min="6400" max="6401" width="6.6640625" style="1" customWidth="1"/>
    <col min="6402" max="6402" width="62.6640625" style="1" customWidth="1"/>
    <col min="6403" max="6403" width="0" style="1" hidden="1" customWidth="1"/>
    <col min="6404" max="6405" width="9.5546875" style="1" customWidth="1"/>
    <col min="6406" max="6406" width="38.33203125" style="1" customWidth="1"/>
    <col min="6407" max="6407" width="30.6640625" style="1" customWidth="1"/>
    <col min="6408" max="6409" width="6.6640625" style="1" customWidth="1"/>
    <col min="6410" max="6410" width="57.5546875" style="1" customWidth="1"/>
    <col min="6411" max="6652" width="11.44140625" style="1"/>
    <col min="6653" max="6653" width="9" style="1" customWidth="1"/>
    <col min="6654" max="6654" width="25.44140625" style="1" customWidth="1"/>
    <col min="6655" max="6655" width="120" style="1" customWidth="1"/>
    <col min="6656" max="6657" width="6.6640625" style="1" customWidth="1"/>
    <col min="6658" max="6658" width="62.6640625" style="1" customWidth="1"/>
    <col min="6659" max="6659" width="0" style="1" hidden="1" customWidth="1"/>
    <col min="6660" max="6661" width="9.5546875" style="1" customWidth="1"/>
    <col min="6662" max="6662" width="38.33203125" style="1" customWidth="1"/>
    <col min="6663" max="6663" width="30.6640625" style="1" customWidth="1"/>
    <col min="6664" max="6665" width="6.6640625" style="1" customWidth="1"/>
    <col min="6666" max="6666" width="57.5546875" style="1" customWidth="1"/>
    <col min="6667" max="6908" width="11.44140625" style="1"/>
    <col min="6909" max="6909" width="9" style="1" customWidth="1"/>
    <col min="6910" max="6910" width="25.44140625" style="1" customWidth="1"/>
    <col min="6911" max="6911" width="120" style="1" customWidth="1"/>
    <col min="6912" max="6913" width="6.6640625" style="1" customWidth="1"/>
    <col min="6914" max="6914" width="62.6640625" style="1" customWidth="1"/>
    <col min="6915" max="6915" width="0" style="1" hidden="1" customWidth="1"/>
    <col min="6916" max="6917" width="9.5546875" style="1" customWidth="1"/>
    <col min="6918" max="6918" width="38.33203125" style="1" customWidth="1"/>
    <col min="6919" max="6919" width="30.6640625" style="1" customWidth="1"/>
    <col min="6920" max="6921" width="6.6640625" style="1" customWidth="1"/>
    <col min="6922" max="6922" width="57.5546875" style="1" customWidth="1"/>
    <col min="6923" max="7164" width="11.44140625" style="1"/>
    <col min="7165" max="7165" width="9" style="1" customWidth="1"/>
    <col min="7166" max="7166" width="25.44140625" style="1" customWidth="1"/>
    <col min="7167" max="7167" width="120" style="1" customWidth="1"/>
    <col min="7168" max="7169" width="6.6640625" style="1" customWidth="1"/>
    <col min="7170" max="7170" width="62.6640625" style="1" customWidth="1"/>
    <col min="7171" max="7171" width="0" style="1" hidden="1" customWidth="1"/>
    <col min="7172" max="7173" width="9.5546875" style="1" customWidth="1"/>
    <col min="7174" max="7174" width="38.33203125" style="1" customWidth="1"/>
    <col min="7175" max="7175" width="30.6640625" style="1" customWidth="1"/>
    <col min="7176" max="7177" width="6.6640625" style="1" customWidth="1"/>
    <col min="7178" max="7178" width="57.5546875" style="1" customWidth="1"/>
    <col min="7179" max="7420" width="11.44140625" style="1"/>
    <col min="7421" max="7421" width="9" style="1" customWidth="1"/>
    <col min="7422" max="7422" width="25.44140625" style="1" customWidth="1"/>
    <col min="7423" max="7423" width="120" style="1" customWidth="1"/>
    <col min="7424" max="7425" width="6.6640625" style="1" customWidth="1"/>
    <col min="7426" max="7426" width="62.6640625" style="1" customWidth="1"/>
    <col min="7427" max="7427" width="0" style="1" hidden="1" customWidth="1"/>
    <col min="7428" max="7429" width="9.5546875" style="1" customWidth="1"/>
    <col min="7430" max="7430" width="38.33203125" style="1" customWidth="1"/>
    <col min="7431" max="7431" width="30.6640625" style="1" customWidth="1"/>
    <col min="7432" max="7433" width="6.6640625" style="1" customWidth="1"/>
    <col min="7434" max="7434" width="57.5546875" style="1" customWidth="1"/>
    <col min="7435" max="7676" width="11.44140625" style="1"/>
    <col min="7677" max="7677" width="9" style="1" customWidth="1"/>
    <col min="7678" max="7678" width="25.44140625" style="1" customWidth="1"/>
    <col min="7679" max="7679" width="120" style="1" customWidth="1"/>
    <col min="7680" max="7681" width="6.6640625" style="1" customWidth="1"/>
    <col min="7682" max="7682" width="62.6640625" style="1" customWidth="1"/>
    <col min="7683" max="7683" width="0" style="1" hidden="1" customWidth="1"/>
    <col min="7684" max="7685" width="9.5546875" style="1" customWidth="1"/>
    <col min="7686" max="7686" width="38.33203125" style="1" customWidth="1"/>
    <col min="7687" max="7687" width="30.6640625" style="1" customWidth="1"/>
    <col min="7688" max="7689" width="6.6640625" style="1" customWidth="1"/>
    <col min="7690" max="7690" width="57.5546875" style="1" customWidth="1"/>
    <col min="7691" max="7932" width="11.44140625" style="1"/>
    <col min="7933" max="7933" width="9" style="1" customWidth="1"/>
    <col min="7934" max="7934" width="25.44140625" style="1" customWidth="1"/>
    <col min="7935" max="7935" width="120" style="1" customWidth="1"/>
    <col min="7936" max="7937" width="6.6640625" style="1" customWidth="1"/>
    <col min="7938" max="7938" width="62.6640625" style="1" customWidth="1"/>
    <col min="7939" max="7939" width="0" style="1" hidden="1" customWidth="1"/>
    <col min="7940" max="7941" width="9.5546875" style="1" customWidth="1"/>
    <col min="7942" max="7942" width="38.33203125" style="1" customWidth="1"/>
    <col min="7943" max="7943" width="30.6640625" style="1" customWidth="1"/>
    <col min="7944" max="7945" width="6.6640625" style="1" customWidth="1"/>
    <col min="7946" max="7946" width="57.5546875" style="1" customWidth="1"/>
    <col min="7947" max="8188" width="11.44140625" style="1"/>
    <col min="8189" max="8189" width="9" style="1" customWidth="1"/>
    <col min="8190" max="8190" width="25.44140625" style="1" customWidth="1"/>
    <col min="8191" max="8191" width="120" style="1" customWidth="1"/>
    <col min="8192" max="8193" width="6.6640625" style="1" customWidth="1"/>
    <col min="8194" max="8194" width="62.6640625" style="1" customWidth="1"/>
    <col min="8195" max="8195" width="0" style="1" hidden="1" customWidth="1"/>
    <col min="8196" max="8197" width="9.5546875" style="1" customWidth="1"/>
    <col min="8198" max="8198" width="38.33203125" style="1" customWidth="1"/>
    <col min="8199" max="8199" width="30.6640625" style="1" customWidth="1"/>
    <col min="8200" max="8201" width="6.6640625" style="1" customWidth="1"/>
    <col min="8202" max="8202" width="57.5546875" style="1" customWidth="1"/>
    <col min="8203" max="8444" width="11.44140625" style="1"/>
    <col min="8445" max="8445" width="9" style="1" customWidth="1"/>
    <col min="8446" max="8446" width="25.44140625" style="1" customWidth="1"/>
    <col min="8447" max="8447" width="120" style="1" customWidth="1"/>
    <col min="8448" max="8449" width="6.6640625" style="1" customWidth="1"/>
    <col min="8450" max="8450" width="62.6640625" style="1" customWidth="1"/>
    <col min="8451" max="8451" width="0" style="1" hidden="1" customWidth="1"/>
    <col min="8452" max="8453" width="9.5546875" style="1" customWidth="1"/>
    <col min="8454" max="8454" width="38.33203125" style="1" customWidth="1"/>
    <col min="8455" max="8455" width="30.6640625" style="1" customWidth="1"/>
    <col min="8456" max="8457" width="6.6640625" style="1" customWidth="1"/>
    <col min="8458" max="8458" width="57.5546875" style="1" customWidth="1"/>
    <col min="8459" max="8700" width="11.44140625" style="1"/>
    <col min="8701" max="8701" width="9" style="1" customWidth="1"/>
    <col min="8702" max="8702" width="25.44140625" style="1" customWidth="1"/>
    <col min="8703" max="8703" width="120" style="1" customWidth="1"/>
    <col min="8704" max="8705" width="6.6640625" style="1" customWidth="1"/>
    <col min="8706" max="8706" width="62.6640625" style="1" customWidth="1"/>
    <col min="8707" max="8707" width="0" style="1" hidden="1" customWidth="1"/>
    <col min="8708" max="8709" width="9.5546875" style="1" customWidth="1"/>
    <col min="8710" max="8710" width="38.33203125" style="1" customWidth="1"/>
    <col min="8711" max="8711" width="30.6640625" style="1" customWidth="1"/>
    <col min="8712" max="8713" width="6.6640625" style="1" customWidth="1"/>
    <col min="8714" max="8714" width="57.5546875" style="1" customWidth="1"/>
    <col min="8715" max="8956" width="11.44140625" style="1"/>
    <col min="8957" max="8957" width="9" style="1" customWidth="1"/>
    <col min="8958" max="8958" width="25.44140625" style="1" customWidth="1"/>
    <col min="8959" max="8959" width="120" style="1" customWidth="1"/>
    <col min="8960" max="8961" width="6.6640625" style="1" customWidth="1"/>
    <col min="8962" max="8962" width="62.6640625" style="1" customWidth="1"/>
    <col min="8963" max="8963" width="0" style="1" hidden="1" customWidth="1"/>
    <col min="8964" max="8965" width="9.5546875" style="1" customWidth="1"/>
    <col min="8966" max="8966" width="38.33203125" style="1" customWidth="1"/>
    <col min="8967" max="8967" width="30.6640625" style="1" customWidth="1"/>
    <col min="8968" max="8969" width="6.6640625" style="1" customWidth="1"/>
    <col min="8970" max="8970" width="57.5546875" style="1" customWidth="1"/>
    <col min="8971" max="9212" width="11.44140625" style="1"/>
    <col min="9213" max="9213" width="9" style="1" customWidth="1"/>
    <col min="9214" max="9214" width="25.44140625" style="1" customWidth="1"/>
    <col min="9215" max="9215" width="120" style="1" customWidth="1"/>
    <col min="9216" max="9217" width="6.6640625" style="1" customWidth="1"/>
    <col min="9218" max="9218" width="62.6640625" style="1" customWidth="1"/>
    <col min="9219" max="9219" width="0" style="1" hidden="1" customWidth="1"/>
    <col min="9220" max="9221" width="9.5546875" style="1" customWidth="1"/>
    <col min="9222" max="9222" width="38.33203125" style="1" customWidth="1"/>
    <col min="9223" max="9223" width="30.6640625" style="1" customWidth="1"/>
    <col min="9224" max="9225" width="6.6640625" style="1" customWidth="1"/>
    <col min="9226" max="9226" width="57.5546875" style="1" customWidth="1"/>
    <col min="9227" max="9468" width="11.44140625" style="1"/>
    <col min="9469" max="9469" width="9" style="1" customWidth="1"/>
    <col min="9470" max="9470" width="25.44140625" style="1" customWidth="1"/>
    <col min="9471" max="9471" width="120" style="1" customWidth="1"/>
    <col min="9472" max="9473" width="6.6640625" style="1" customWidth="1"/>
    <col min="9474" max="9474" width="62.6640625" style="1" customWidth="1"/>
    <col min="9475" max="9475" width="0" style="1" hidden="1" customWidth="1"/>
    <col min="9476" max="9477" width="9.5546875" style="1" customWidth="1"/>
    <col min="9478" max="9478" width="38.33203125" style="1" customWidth="1"/>
    <col min="9479" max="9479" width="30.6640625" style="1" customWidth="1"/>
    <col min="9480" max="9481" width="6.6640625" style="1" customWidth="1"/>
    <col min="9482" max="9482" width="57.5546875" style="1" customWidth="1"/>
    <col min="9483" max="9724" width="11.44140625" style="1"/>
    <col min="9725" max="9725" width="9" style="1" customWidth="1"/>
    <col min="9726" max="9726" width="25.44140625" style="1" customWidth="1"/>
    <col min="9727" max="9727" width="120" style="1" customWidth="1"/>
    <col min="9728" max="9729" width="6.6640625" style="1" customWidth="1"/>
    <col min="9730" max="9730" width="62.6640625" style="1" customWidth="1"/>
    <col min="9731" max="9731" width="0" style="1" hidden="1" customWidth="1"/>
    <col min="9732" max="9733" width="9.5546875" style="1" customWidth="1"/>
    <col min="9734" max="9734" width="38.33203125" style="1" customWidth="1"/>
    <col min="9735" max="9735" width="30.6640625" style="1" customWidth="1"/>
    <col min="9736" max="9737" width="6.6640625" style="1" customWidth="1"/>
    <col min="9738" max="9738" width="57.5546875" style="1" customWidth="1"/>
    <col min="9739" max="9980" width="11.44140625" style="1"/>
    <col min="9981" max="9981" width="9" style="1" customWidth="1"/>
    <col min="9982" max="9982" width="25.44140625" style="1" customWidth="1"/>
    <col min="9983" max="9983" width="120" style="1" customWidth="1"/>
    <col min="9984" max="9985" width="6.6640625" style="1" customWidth="1"/>
    <col min="9986" max="9986" width="62.6640625" style="1" customWidth="1"/>
    <col min="9987" max="9987" width="0" style="1" hidden="1" customWidth="1"/>
    <col min="9988" max="9989" width="9.5546875" style="1" customWidth="1"/>
    <col min="9990" max="9990" width="38.33203125" style="1" customWidth="1"/>
    <col min="9991" max="9991" width="30.6640625" style="1" customWidth="1"/>
    <col min="9992" max="9993" width="6.6640625" style="1" customWidth="1"/>
    <col min="9994" max="9994" width="57.5546875" style="1" customWidth="1"/>
    <col min="9995" max="10236" width="11.44140625" style="1"/>
    <col min="10237" max="10237" width="9" style="1" customWidth="1"/>
    <col min="10238" max="10238" width="25.44140625" style="1" customWidth="1"/>
    <col min="10239" max="10239" width="120" style="1" customWidth="1"/>
    <col min="10240" max="10241" width="6.6640625" style="1" customWidth="1"/>
    <col min="10242" max="10242" width="62.6640625" style="1" customWidth="1"/>
    <col min="10243" max="10243" width="0" style="1" hidden="1" customWidth="1"/>
    <col min="10244" max="10245" width="9.5546875" style="1" customWidth="1"/>
    <col min="10246" max="10246" width="38.33203125" style="1" customWidth="1"/>
    <col min="10247" max="10247" width="30.6640625" style="1" customWidth="1"/>
    <col min="10248" max="10249" width="6.6640625" style="1" customWidth="1"/>
    <col min="10250" max="10250" width="57.5546875" style="1" customWidth="1"/>
    <col min="10251" max="10492" width="11.44140625" style="1"/>
    <col min="10493" max="10493" width="9" style="1" customWidth="1"/>
    <col min="10494" max="10494" width="25.44140625" style="1" customWidth="1"/>
    <col min="10495" max="10495" width="120" style="1" customWidth="1"/>
    <col min="10496" max="10497" width="6.6640625" style="1" customWidth="1"/>
    <col min="10498" max="10498" width="62.6640625" style="1" customWidth="1"/>
    <col min="10499" max="10499" width="0" style="1" hidden="1" customWidth="1"/>
    <col min="10500" max="10501" width="9.5546875" style="1" customWidth="1"/>
    <col min="10502" max="10502" width="38.33203125" style="1" customWidth="1"/>
    <col min="10503" max="10503" width="30.6640625" style="1" customWidth="1"/>
    <col min="10504" max="10505" width="6.6640625" style="1" customWidth="1"/>
    <col min="10506" max="10506" width="57.5546875" style="1" customWidth="1"/>
    <col min="10507" max="10748" width="11.44140625" style="1"/>
    <col min="10749" max="10749" width="9" style="1" customWidth="1"/>
    <col min="10750" max="10750" width="25.44140625" style="1" customWidth="1"/>
    <col min="10751" max="10751" width="120" style="1" customWidth="1"/>
    <col min="10752" max="10753" width="6.6640625" style="1" customWidth="1"/>
    <col min="10754" max="10754" width="62.6640625" style="1" customWidth="1"/>
    <col min="10755" max="10755" width="0" style="1" hidden="1" customWidth="1"/>
    <col min="10756" max="10757" width="9.5546875" style="1" customWidth="1"/>
    <col min="10758" max="10758" width="38.33203125" style="1" customWidth="1"/>
    <col min="10759" max="10759" width="30.6640625" style="1" customWidth="1"/>
    <col min="10760" max="10761" width="6.6640625" style="1" customWidth="1"/>
    <col min="10762" max="10762" width="57.5546875" style="1" customWidth="1"/>
    <col min="10763" max="11004" width="11.44140625" style="1"/>
    <col min="11005" max="11005" width="9" style="1" customWidth="1"/>
    <col min="11006" max="11006" width="25.44140625" style="1" customWidth="1"/>
    <col min="11007" max="11007" width="120" style="1" customWidth="1"/>
    <col min="11008" max="11009" width="6.6640625" style="1" customWidth="1"/>
    <col min="11010" max="11010" width="62.6640625" style="1" customWidth="1"/>
    <col min="11011" max="11011" width="0" style="1" hidden="1" customWidth="1"/>
    <col min="11012" max="11013" width="9.5546875" style="1" customWidth="1"/>
    <col min="11014" max="11014" width="38.33203125" style="1" customWidth="1"/>
    <col min="11015" max="11015" width="30.6640625" style="1" customWidth="1"/>
    <col min="11016" max="11017" width="6.6640625" style="1" customWidth="1"/>
    <col min="11018" max="11018" width="57.5546875" style="1" customWidth="1"/>
    <col min="11019" max="11260" width="11.44140625" style="1"/>
    <col min="11261" max="11261" width="9" style="1" customWidth="1"/>
    <col min="11262" max="11262" width="25.44140625" style="1" customWidth="1"/>
    <col min="11263" max="11263" width="120" style="1" customWidth="1"/>
    <col min="11264" max="11265" width="6.6640625" style="1" customWidth="1"/>
    <col min="11266" max="11266" width="62.6640625" style="1" customWidth="1"/>
    <col min="11267" max="11267" width="0" style="1" hidden="1" customWidth="1"/>
    <col min="11268" max="11269" width="9.5546875" style="1" customWidth="1"/>
    <col min="11270" max="11270" width="38.33203125" style="1" customWidth="1"/>
    <col min="11271" max="11271" width="30.6640625" style="1" customWidth="1"/>
    <col min="11272" max="11273" width="6.6640625" style="1" customWidth="1"/>
    <col min="11274" max="11274" width="57.5546875" style="1" customWidth="1"/>
    <col min="11275" max="11516" width="11.44140625" style="1"/>
    <col min="11517" max="11517" width="9" style="1" customWidth="1"/>
    <col min="11518" max="11518" width="25.44140625" style="1" customWidth="1"/>
    <col min="11519" max="11519" width="120" style="1" customWidth="1"/>
    <col min="11520" max="11521" width="6.6640625" style="1" customWidth="1"/>
    <col min="11522" max="11522" width="62.6640625" style="1" customWidth="1"/>
    <col min="11523" max="11523" width="0" style="1" hidden="1" customWidth="1"/>
    <col min="11524" max="11525" width="9.5546875" style="1" customWidth="1"/>
    <col min="11526" max="11526" width="38.33203125" style="1" customWidth="1"/>
    <col min="11527" max="11527" width="30.6640625" style="1" customWidth="1"/>
    <col min="11528" max="11529" width="6.6640625" style="1" customWidth="1"/>
    <col min="11530" max="11530" width="57.5546875" style="1" customWidth="1"/>
    <col min="11531" max="11772" width="11.44140625" style="1"/>
    <col min="11773" max="11773" width="9" style="1" customWidth="1"/>
    <col min="11774" max="11774" width="25.44140625" style="1" customWidth="1"/>
    <col min="11775" max="11775" width="120" style="1" customWidth="1"/>
    <col min="11776" max="11777" width="6.6640625" style="1" customWidth="1"/>
    <col min="11778" max="11778" width="62.6640625" style="1" customWidth="1"/>
    <col min="11779" max="11779" width="0" style="1" hidden="1" customWidth="1"/>
    <col min="11780" max="11781" width="9.5546875" style="1" customWidth="1"/>
    <col min="11782" max="11782" width="38.33203125" style="1" customWidth="1"/>
    <col min="11783" max="11783" width="30.6640625" style="1" customWidth="1"/>
    <col min="11784" max="11785" width="6.6640625" style="1" customWidth="1"/>
    <col min="11786" max="11786" width="57.5546875" style="1" customWidth="1"/>
    <col min="11787" max="12028" width="11.44140625" style="1"/>
    <col min="12029" max="12029" width="9" style="1" customWidth="1"/>
    <col min="12030" max="12030" width="25.44140625" style="1" customWidth="1"/>
    <col min="12031" max="12031" width="120" style="1" customWidth="1"/>
    <col min="12032" max="12033" width="6.6640625" style="1" customWidth="1"/>
    <col min="12034" max="12034" width="62.6640625" style="1" customWidth="1"/>
    <col min="12035" max="12035" width="0" style="1" hidden="1" customWidth="1"/>
    <col min="12036" max="12037" width="9.5546875" style="1" customWidth="1"/>
    <col min="12038" max="12038" width="38.33203125" style="1" customWidth="1"/>
    <col min="12039" max="12039" width="30.6640625" style="1" customWidth="1"/>
    <col min="12040" max="12041" width="6.6640625" style="1" customWidth="1"/>
    <col min="12042" max="12042" width="57.5546875" style="1" customWidth="1"/>
    <col min="12043" max="12284" width="11.44140625" style="1"/>
    <col min="12285" max="12285" width="9" style="1" customWidth="1"/>
    <col min="12286" max="12286" width="25.44140625" style="1" customWidth="1"/>
    <col min="12287" max="12287" width="120" style="1" customWidth="1"/>
    <col min="12288" max="12289" width="6.6640625" style="1" customWidth="1"/>
    <col min="12290" max="12290" width="62.6640625" style="1" customWidth="1"/>
    <col min="12291" max="12291" width="0" style="1" hidden="1" customWidth="1"/>
    <col min="12292" max="12293" width="9.5546875" style="1" customWidth="1"/>
    <col min="12294" max="12294" width="38.33203125" style="1" customWidth="1"/>
    <col min="12295" max="12295" width="30.6640625" style="1" customWidth="1"/>
    <col min="12296" max="12297" width="6.6640625" style="1" customWidth="1"/>
    <col min="12298" max="12298" width="57.5546875" style="1" customWidth="1"/>
    <col min="12299" max="12540" width="11.44140625" style="1"/>
    <col min="12541" max="12541" width="9" style="1" customWidth="1"/>
    <col min="12542" max="12542" width="25.44140625" style="1" customWidth="1"/>
    <col min="12543" max="12543" width="120" style="1" customWidth="1"/>
    <col min="12544" max="12545" width="6.6640625" style="1" customWidth="1"/>
    <col min="12546" max="12546" width="62.6640625" style="1" customWidth="1"/>
    <col min="12547" max="12547" width="0" style="1" hidden="1" customWidth="1"/>
    <col min="12548" max="12549" width="9.5546875" style="1" customWidth="1"/>
    <col min="12550" max="12550" width="38.33203125" style="1" customWidth="1"/>
    <col min="12551" max="12551" width="30.6640625" style="1" customWidth="1"/>
    <col min="12552" max="12553" width="6.6640625" style="1" customWidth="1"/>
    <col min="12554" max="12554" width="57.5546875" style="1" customWidth="1"/>
    <col min="12555" max="12796" width="11.44140625" style="1"/>
    <col min="12797" max="12797" width="9" style="1" customWidth="1"/>
    <col min="12798" max="12798" width="25.44140625" style="1" customWidth="1"/>
    <col min="12799" max="12799" width="120" style="1" customWidth="1"/>
    <col min="12800" max="12801" width="6.6640625" style="1" customWidth="1"/>
    <col min="12802" max="12802" width="62.6640625" style="1" customWidth="1"/>
    <col min="12803" max="12803" width="0" style="1" hidden="1" customWidth="1"/>
    <col min="12804" max="12805" width="9.5546875" style="1" customWidth="1"/>
    <col min="12806" max="12806" width="38.33203125" style="1" customWidth="1"/>
    <col min="12807" max="12807" width="30.6640625" style="1" customWidth="1"/>
    <col min="12808" max="12809" width="6.6640625" style="1" customWidth="1"/>
    <col min="12810" max="12810" width="57.5546875" style="1" customWidth="1"/>
    <col min="12811" max="13052" width="11.44140625" style="1"/>
    <col min="13053" max="13053" width="9" style="1" customWidth="1"/>
    <col min="13054" max="13054" width="25.44140625" style="1" customWidth="1"/>
    <col min="13055" max="13055" width="120" style="1" customWidth="1"/>
    <col min="13056" max="13057" width="6.6640625" style="1" customWidth="1"/>
    <col min="13058" max="13058" width="62.6640625" style="1" customWidth="1"/>
    <col min="13059" max="13059" width="0" style="1" hidden="1" customWidth="1"/>
    <col min="13060" max="13061" width="9.5546875" style="1" customWidth="1"/>
    <col min="13062" max="13062" width="38.33203125" style="1" customWidth="1"/>
    <col min="13063" max="13063" width="30.6640625" style="1" customWidth="1"/>
    <col min="13064" max="13065" width="6.6640625" style="1" customWidth="1"/>
    <col min="13066" max="13066" width="57.5546875" style="1" customWidth="1"/>
    <col min="13067" max="13308" width="11.44140625" style="1"/>
    <col min="13309" max="13309" width="9" style="1" customWidth="1"/>
    <col min="13310" max="13310" width="25.44140625" style="1" customWidth="1"/>
    <col min="13311" max="13311" width="120" style="1" customWidth="1"/>
    <col min="13312" max="13313" width="6.6640625" style="1" customWidth="1"/>
    <col min="13314" max="13314" width="62.6640625" style="1" customWidth="1"/>
    <col min="13315" max="13315" width="0" style="1" hidden="1" customWidth="1"/>
    <col min="13316" max="13317" width="9.5546875" style="1" customWidth="1"/>
    <col min="13318" max="13318" width="38.33203125" style="1" customWidth="1"/>
    <col min="13319" max="13319" width="30.6640625" style="1" customWidth="1"/>
    <col min="13320" max="13321" width="6.6640625" style="1" customWidth="1"/>
    <col min="13322" max="13322" width="57.5546875" style="1" customWidth="1"/>
    <col min="13323" max="13564" width="11.44140625" style="1"/>
    <col min="13565" max="13565" width="9" style="1" customWidth="1"/>
    <col min="13566" max="13566" width="25.44140625" style="1" customWidth="1"/>
    <col min="13567" max="13567" width="120" style="1" customWidth="1"/>
    <col min="13568" max="13569" width="6.6640625" style="1" customWidth="1"/>
    <col min="13570" max="13570" width="62.6640625" style="1" customWidth="1"/>
    <col min="13571" max="13571" width="0" style="1" hidden="1" customWidth="1"/>
    <col min="13572" max="13573" width="9.5546875" style="1" customWidth="1"/>
    <col min="13574" max="13574" width="38.33203125" style="1" customWidth="1"/>
    <col min="13575" max="13575" width="30.6640625" style="1" customWidth="1"/>
    <col min="13576" max="13577" width="6.6640625" style="1" customWidth="1"/>
    <col min="13578" max="13578" width="57.5546875" style="1" customWidth="1"/>
    <col min="13579" max="13820" width="11.44140625" style="1"/>
    <col min="13821" max="13821" width="9" style="1" customWidth="1"/>
    <col min="13822" max="13822" width="25.44140625" style="1" customWidth="1"/>
    <col min="13823" max="13823" width="120" style="1" customWidth="1"/>
    <col min="13824" max="13825" width="6.6640625" style="1" customWidth="1"/>
    <col min="13826" max="13826" width="62.6640625" style="1" customWidth="1"/>
    <col min="13827" max="13827" width="0" style="1" hidden="1" customWidth="1"/>
    <col min="13828" max="13829" width="9.5546875" style="1" customWidth="1"/>
    <col min="13830" max="13830" width="38.33203125" style="1" customWidth="1"/>
    <col min="13831" max="13831" width="30.6640625" style="1" customWidth="1"/>
    <col min="13832" max="13833" width="6.6640625" style="1" customWidth="1"/>
    <col min="13834" max="13834" width="57.5546875" style="1" customWidth="1"/>
    <col min="13835" max="14076" width="11.44140625" style="1"/>
    <col min="14077" max="14077" width="9" style="1" customWidth="1"/>
    <col min="14078" max="14078" width="25.44140625" style="1" customWidth="1"/>
    <col min="14079" max="14079" width="120" style="1" customWidth="1"/>
    <col min="14080" max="14081" width="6.6640625" style="1" customWidth="1"/>
    <col min="14082" max="14082" width="62.6640625" style="1" customWidth="1"/>
    <col min="14083" max="14083" width="0" style="1" hidden="1" customWidth="1"/>
    <col min="14084" max="14085" width="9.5546875" style="1" customWidth="1"/>
    <col min="14086" max="14086" width="38.33203125" style="1" customWidth="1"/>
    <col min="14087" max="14087" width="30.6640625" style="1" customWidth="1"/>
    <col min="14088" max="14089" width="6.6640625" style="1" customWidth="1"/>
    <col min="14090" max="14090" width="57.5546875" style="1" customWidth="1"/>
    <col min="14091" max="14332" width="11.44140625" style="1"/>
    <col min="14333" max="14333" width="9" style="1" customWidth="1"/>
    <col min="14334" max="14334" width="25.44140625" style="1" customWidth="1"/>
    <col min="14335" max="14335" width="120" style="1" customWidth="1"/>
    <col min="14336" max="14337" width="6.6640625" style="1" customWidth="1"/>
    <col min="14338" max="14338" width="62.6640625" style="1" customWidth="1"/>
    <col min="14339" max="14339" width="0" style="1" hidden="1" customWidth="1"/>
    <col min="14340" max="14341" width="9.5546875" style="1" customWidth="1"/>
    <col min="14342" max="14342" width="38.33203125" style="1" customWidth="1"/>
    <col min="14343" max="14343" width="30.6640625" style="1" customWidth="1"/>
    <col min="14344" max="14345" width="6.6640625" style="1" customWidth="1"/>
    <col min="14346" max="14346" width="57.5546875" style="1" customWidth="1"/>
    <col min="14347" max="14588" width="11.44140625" style="1"/>
    <col min="14589" max="14589" width="9" style="1" customWidth="1"/>
    <col min="14590" max="14590" width="25.44140625" style="1" customWidth="1"/>
    <col min="14591" max="14591" width="120" style="1" customWidth="1"/>
    <col min="14592" max="14593" width="6.6640625" style="1" customWidth="1"/>
    <col min="14594" max="14594" width="62.6640625" style="1" customWidth="1"/>
    <col min="14595" max="14595" width="0" style="1" hidden="1" customWidth="1"/>
    <col min="14596" max="14597" width="9.5546875" style="1" customWidth="1"/>
    <col min="14598" max="14598" width="38.33203125" style="1" customWidth="1"/>
    <col min="14599" max="14599" width="30.6640625" style="1" customWidth="1"/>
    <col min="14600" max="14601" width="6.6640625" style="1" customWidth="1"/>
    <col min="14602" max="14602" width="57.5546875" style="1" customWidth="1"/>
    <col min="14603" max="14844" width="11.44140625" style="1"/>
    <col min="14845" max="14845" width="9" style="1" customWidth="1"/>
    <col min="14846" max="14846" width="25.44140625" style="1" customWidth="1"/>
    <col min="14847" max="14847" width="120" style="1" customWidth="1"/>
    <col min="14848" max="14849" width="6.6640625" style="1" customWidth="1"/>
    <col min="14850" max="14850" width="62.6640625" style="1" customWidth="1"/>
    <col min="14851" max="14851" width="0" style="1" hidden="1" customWidth="1"/>
    <col min="14852" max="14853" width="9.5546875" style="1" customWidth="1"/>
    <col min="14854" max="14854" width="38.33203125" style="1" customWidth="1"/>
    <col min="14855" max="14855" width="30.6640625" style="1" customWidth="1"/>
    <col min="14856" max="14857" width="6.6640625" style="1" customWidth="1"/>
    <col min="14858" max="14858" width="57.5546875" style="1" customWidth="1"/>
    <col min="14859" max="15100" width="11.44140625" style="1"/>
    <col min="15101" max="15101" width="9" style="1" customWidth="1"/>
    <col min="15102" max="15102" width="25.44140625" style="1" customWidth="1"/>
    <col min="15103" max="15103" width="120" style="1" customWidth="1"/>
    <col min="15104" max="15105" width="6.6640625" style="1" customWidth="1"/>
    <col min="15106" max="15106" width="62.6640625" style="1" customWidth="1"/>
    <col min="15107" max="15107" width="0" style="1" hidden="1" customWidth="1"/>
    <col min="15108" max="15109" width="9.5546875" style="1" customWidth="1"/>
    <col min="15110" max="15110" width="38.33203125" style="1" customWidth="1"/>
    <col min="15111" max="15111" width="30.6640625" style="1" customWidth="1"/>
    <col min="15112" max="15113" width="6.6640625" style="1" customWidth="1"/>
    <col min="15114" max="15114" width="57.5546875" style="1" customWidth="1"/>
    <col min="15115" max="15356" width="11.44140625" style="1"/>
    <col min="15357" max="15357" width="9" style="1" customWidth="1"/>
    <col min="15358" max="15358" width="25.44140625" style="1" customWidth="1"/>
    <col min="15359" max="15359" width="120" style="1" customWidth="1"/>
    <col min="15360" max="15361" width="6.6640625" style="1" customWidth="1"/>
    <col min="15362" max="15362" width="62.6640625" style="1" customWidth="1"/>
    <col min="15363" max="15363" width="0" style="1" hidden="1" customWidth="1"/>
    <col min="15364" max="15365" width="9.5546875" style="1" customWidth="1"/>
    <col min="15366" max="15366" width="38.33203125" style="1" customWidth="1"/>
    <col min="15367" max="15367" width="30.6640625" style="1" customWidth="1"/>
    <col min="15368" max="15369" width="6.6640625" style="1" customWidth="1"/>
    <col min="15370" max="15370" width="57.5546875" style="1" customWidth="1"/>
    <col min="15371" max="15612" width="11.44140625" style="1"/>
    <col min="15613" max="15613" width="9" style="1" customWidth="1"/>
    <col min="15614" max="15614" width="25.44140625" style="1" customWidth="1"/>
    <col min="15615" max="15615" width="120" style="1" customWidth="1"/>
    <col min="15616" max="15617" width="6.6640625" style="1" customWidth="1"/>
    <col min="15618" max="15618" width="62.6640625" style="1" customWidth="1"/>
    <col min="15619" max="15619" width="0" style="1" hidden="1" customWidth="1"/>
    <col min="15620" max="15621" width="9.5546875" style="1" customWidth="1"/>
    <col min="15622" max="15622" width="38.33203125" style="1" customWidth="1"/>
    <col min="15623" max="15623" width="30.6640625" style="1" customWidth="1"/>
    <col min="15624" max="15625" width="6.6640625" style="1" customWidth="1"/>
    <col min="15626" max="15626" width="57.5546875" style="1" customWidth="1"/>
    <col min="15627" max="15868" width="11.44140625" style="1"/>
    <col min="15869" max="15869" width="9" style="1" customWidth="1"/>
    <col min="15870" max="15870" width="25.44140625" style="1" customWidth="1"/>
    <col min="15871" max="15871" width="120" style="1" customWidth="1"/>
    <col min="15872" max="15873" width="6.6640625" style="1" customWidth="1"/>
    <col min="15874" max="15874" width="62.6640625" style="1" customWidth="1"/>
    <col min="15875" max="15875" width="0" style="1" hidden="1" customWidth="1"/>
    <col min="15876" max="15877" width="9.5546875" style="1" customWidth="1"/>
    <col min="15878" max="15878" width="38.33203125" style="1" customWidth="1"/>
    <col min="15879" max="15879" width="30.6640625" style="1" customWidth="1"/>
    <col min="15880" max="15881" width="6.6640625" style="1" customWidth="1"/>
    <col min="15882" max="15882" width="57.5546875" style="1" customWidth="1"/>
    <col min="15883" max="16124" width="11.44140625" style="1"/>
    <col min="16125" max="16125" width="9" style="1" customWidth="1"/>
    <col min="16126" max="16126" width="25.44140625" style="1" customWidth="1"/>
    <col min="16127" max="16127" width="120" style="1" customWidth="1"/>
    <col min="16128" max="16129" width="6.6640625" style="1" customWidth="1"/>
    <col min="16130" max="16130" width="62.6640625" style="1" customWidth="1"/>
    <col min="16131" max="16131" width="0" style="1" hidden="1" customWidth="1"/>
    <col min="16132" max="16133" width="9.5546875" style="1" customWidth="1"/>
    <col min="16134" max="16134" width="38.33203125" style="1" customWidth="1"/>
    <col min="16135" max="16135" width="30.6640625" style="1" customWidth="1"/>
    <col min="16136" max="16137" width="6.6640625" style="1" customWidth="1"/>
    <col min="16138" max="16138" width="57.5546875" style="1" customWidth="1"/>
    <col min="16139" max="16384" width="11.44140625" style="1"/>
  </cols>
  <sheetData>
    <row r="1" spans="1:74" ht="101.25" customHeight="1" x14ac:dyDescent="0.3">
      <c r="A1" s="37">
        <v>3</v>
      </c>
      <c r="C1" s="75" t="s">
        <v>1</v>
      </c>
      <c r="D1" s="75"/>
      <c r="E1" s="75"/>
      <c r="F1" s="75"/>
      <c r="G1" s="75"/>
      <c r="H1" s="75"/>
      <c r="I1" s="75"/>
      <c r="J1" s="17"/>
    </row>
    <row r="2" spans="1:74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</row>
    <row r="3" spans="1:74" ht="27" customHeight="1" x14ac:dyDescent="0.3">
      <c r="A3" s="15"/>
      <c r="B3" s="7"/>
      <c r="C3" s="76" t="s">
        <v>2</v>
      </c>
      <c r="D3" s="77"/>
      <c r="E3" s="77"/>
      <c r="F3" s="77"/>
      <c r="G3" s="77"/>
      <c r="H3" s="77"/>
      <c r="I3" s="78"/>
      <c r="J3" s="7"/>
    </row>
    <row r="4" spans="1:74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</row>
    <row r="5" spans="1:74" ht="78" customHeight="1" x14ac:dyDescent="0.3">
      <c r="A5" s="15"/>
      <c r="C5" s="31" t="s">
        <v>17</v>
      </c>
      <c r="D5" s="79" t="str">
        <f>'DATOS DE ENTRADA'!F1</f>
        <v>PRESTACIÓN DE SERVICIOS DE SOPORTE TÉCNICO INTEGRAL ESPECIALIZADO DE
HARDWARE DE IBM Y SOFTWARE ONSITE</v>
      </c>
      <c r="E5" s="79"/>
      <c r="F5" s="79"/>
      <c r="G5" s="79"/>
      <c r="H5" s="79"/>
      <c r="I5" s="79"/>
      <c r="J5" s="18"/>
    </row>
    <row r="6" spans="1:74" ht="38.25" customHeight="1" x14ac:dyDescent="0.3">
      <c r="A6" s="15"/>
      <c r="C6" s="31" t="s">
        <v>18</v>
      </c>
      <c r="D6" s="79" t="str">
        <f>'DATOS DE ENTRADA'!F2</f>
        <v>SUBASTA FNA-SG-SB-006-2020</v>
      </c>
      <c r="E6" s="79"/>
      <c r="F6" s="79"/>
      <c r="G6" s="79"/>
      <c r="H6" s="79"/>
      <c r="I6" s="79"/>
      <c r="J6" s="18"/>
    </row>
    <row r="7" spans="1:74" ht="38.25" customHeight="1" x14ac:dyDescent="0.3">
      <c r="A7" s="15"/>
      <c r="C7" s="31" t="s">
        <v>19</v>
      </c>
      <c r="D7" s="79" t="str">
        <f>LOOKUP(A1,'DATOS DE ENTRADA'!A2:A5,'DATOS DE ENTRADA'!B2:B5)</f>
        <v>SOLUCIONES TECNOLOGIA Y SERVICIOS S A STS S A</v>
      </c>
      <c r="E7" s="79"/>
      <c r="F7" s="79"/>
      <c r="G7" s="79"/>
      <c r="H7" s="79"/>
      <c r="I7" s="79"/>
      <c r="J7" s="18"/>
    </row>
    <row r="8" spans="1:74" ht="31.5" customHeight="1" x14ac:dyDescent="0.3">
      <c r="A8" s="15"/>
      <c r="C8" s="28"/>
      <c r="D8" s="26"/>
      <c r="E8" s="26"/>
      <c r="F8" s="26"/>
      <c r="G8" s="26"/>
      <c r="H8" s="26"/>
      <c r="I8" s="26"/>
      <c r="J8" s="18"/>
    </row>
    <row r="9" spans="1:74" ht="31.5" customHeight="1" x14ac:dyDescent="0.3">
      <c r="A9" s="15"/>
      <c r="C9" s="74" t="s">
        <v>26</v>
      </c>
      <c r="D9" s="74"/>
      <c r="E9" s="74"/>
      <c r="F9" s="74"/>
      <c r="G9" s="74"/>
      <c r="H9" s="74"/>
      <c r="I9" s="74"/>
      <c r="J9" s="18"/>
    </row>
    <row r="10" spans="1:74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18"/>
    </row>
    <row r="11" spans="1:74" ht="31.5" customHeight="1" x14ac:dyDescent="0.3">
      <c r="A11" s="15"/>
      <c r="C11" s="31" t="s">
        <v>25</v>
      </c>
      <c r="D11" s="80">
        <v>44146</v>
      </c>
      <c r="E11" s="80"/>
      <c r="F11" s="80"/>
      <c r="G11" s="80"/>
      <c r="H11" s="15"/>
      <c r="I11" s="45"/>
      <c r="J11" s="18"/>
    </row>
    <row r="12" spans="1:74" ht="31.5" customHeight="1" x14ac:dyDescent="0.3">
      <c r="A12" s="15"/>
      <c r="C12" s="31" t="s">
        <v>24</v>
      </c>
      <c r="D12" s="81">
        <v>44145</v>
      </c>
      <c r="E12" s="82"/>
      <c r="F12" s="82"/>
      <c r="G12" s="83"/>
      <c r="H12" s="84" t="str">
        <f>IF(D12&gt;=M12,"CUMPLE","NO CUMPLE")</f>
        <v>CUMPLE</v>
      </c>
      <c r="I12" s="84"/>
      <c r="J12" s="18"/>
      <c r="K12" s="50">
        <f>IF(H12="CUMPLE",0,1)</f>
        <v>0</v>
      </c>
      <c r="M12" s="30">
        <v>44115</v>
      </c>
      <c r="N12" s="29" t="s">
        <v>45</v>
      </c>
    </row>
    <row r="13" spans="1:74" ht="31.5" customHeight="1" x14ac:dyDescent="0.3">
      <c r="A13" s="15"/>
      <c r="C13" s="31" t="s">
        <v>42</v>
      </c>
      <c r="D13" s="81">
        <v>43991</v>
      </c>
      <c r="E13" s="82"/>
      <c r="F13" s="82"/>
      <c r="G13" s="83"/>
      <c r="H13" s="85" t="str">
        <f>IF(D13&lt;=M13,"CUMPLE","NO CUMPLE")</f>
        <v>CUMPLE</v>
      </c>
      <c r="I13" s="86"/>
      <c r="J13" s="18"/>
      <c r="K13" s="50">
        <f>IF(H13="CUMPLE",0,1)</f>
        <v>0</v>
      </c>
      <c r="L13" s="29"/>
      <c r="M13" s="30">
        <v>44132</v>
      </c>
      <c r="N13" s="29" t="s">
        <v>46</v>
      </c>
    </row>
    <row r="14" spans="1:74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49"/>
    </row>
    <row r="15" spans="1:74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14</v>
      </c>
      <c r="G15" s="3" t="s">
        <v>0</v>
      </c>
      <c r="H15" s="3" t="s">
        <v>15</v>
      </c>
      <c r="I15" s="10" t="s">
        <v>23</v>
      </c>
      <c r="J15" s="10" t="s">
        <v>4</v>
      </c>
      <c r="K15" s="49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</row>
    <row r="16" spans="1:74" s="2" customFormat="1" ht="44.25" customHeight="1" x14ac:dyDescent="0.3">
      <c r="A16" s="94"/>
      <c r="B16" s="95" t="s">
        <v>64</v>
      </c>
      <c r="C16" s="89" t="s">
        <v>70</v>
      </c>
      <c r="D16" s="100">
        <f>'DATOS DE ENTRADA'!F3*25%</f>
        <v>1087991874.25</v>
      </c>
      <c r="E16" s="8" t="s">
        <v>7</v>
      </c>
      <c r="F16" s="19">
        <v>16613028000</v>
      </c>
      <c r="G16" s="102">
        <f>F16-F17</f>
        <v>6786399000</v>
      </c>
      <c r="H16" s="87" t="str">
        <f>IF(G16&gt;=D16,"CUMPLE","NO CUMPLE")</f>
        <v>CUMPLE</v>
      </c>
      <c r="I16" s="89" t="s">
        <v>78</v>
      </c>
      <c r="J16" s="91"/>
      <c r="K16" s="89">
        <f>IF(H16="CUMPLE",0,1)</f>
        <v>0</v>
      </c>
    </row>
    <row r="17" spans="1:11" s="2" customFormat="1" ht="44.25" customHeight="1" x14ac:dyDescent="0.3">
      <c r="A17" s="94"/>
      <c r="B17" s="95"/>
      <c r="C17" s="90"/>
      <c r="D17" s="101"/>
      <c r="E17" s="8" t="s">
        <v>8</v>
      </c>
      <c r="F17" s="19">
        <v>9826629000</v>
      </c>
      <c r="G17" s="103"/>
      <c r="H17" s="88"/>
      <c r="I17" s="90"/>
      <c r="J17" s="92"/>
      <c r="K17" s="90"/>
    </row>
    <row r="18" spans="1:11" s="2" customFormat="1" ht="44.25" customHeight="1" x14ac:dyDescent="0.3">
      <c r="A18" s="94"/>
      <c r="B18" s="95" t="s">
        <v>64</v>
      </c>
      <c r="C18" s="89" t="s">
        <v>71</v>
      </c>
      <c r="D18" s="96">
        <v>1.2</v>
      </c>
      <c r="E18" s="8" t="s">
        <v>7</v>
      </c>
      <c r="F18" s="32">
        <f>F16</f>
        <v>16613028000</v>
      </c>
      <c r="G18" s="98">
        <f>F18/F19</f>
        <v>1.6906131288766473</v>
      </c>
      <c r="H18" s="87" t="str">
        <f>IF(G18&gt;=D18,"CUMPLE","NO CUMPLE")</f>
        <v>CUMPLE</v>
      </c>
      <c r="I18" s="89" t="s">
        <v>78</v>
      </c>
      <c r="J18" s="92"/>
      <c r="K18" s="89">
        <f>IF(H18="CUMPLE",0,1)</f>
        <v>0</v>
      </c>
    </row>
    <row r="19" spans="1:11" s="2" customFormat="1" ht="44.25" customHeight="1" x14ac:dyDescent="0.3">
      <c r="A19" s="94"/>
      <c r="B19" s="95"/>
      <c r="C19" s="90"/>
      <c r="D19" s="97"/>
      <c r="E19" s="8" t="s">
        <v>8</v>
      </c>
      <c r="F19" s="32">
        <f>F17</f>
        <v>9826629000</v>
      </c>
      <c r="G19" s="99"/>
      <c r="H19" s="88"/>
      <c r="I19" s="90"/>
      <c r="J19" s="92"/>
      <c r="K19" s="90"/>
    </row>
    <row r="20" spans="1:11" s="2" customFormat="1" ht="44.25" customHeight="1" x14ac:dyDescent="0.3">
      <c r="A20" s="94"/>
      <c r="B20" s="95" t="s">
        <v>64</v>
      </c>
      <c r="C20" s="89" t="s">
        <v>63</v>
      </c>
      <c r="D20" s="106">
        <v>0.8</v>
      </c>
      <c r="E20" s="9" t="s">
        <v>9</v>
      </c>
      <c r="F20" s="19">
        <v>9826629000</v>
      </c>
      <c r="G20" s="108">
        <f>F20/F21</f>
        <v>0.52992558597492279</v>
      </c>
      <c r="H20" s="87" t="str">
        <f>IF(G20&lt;=D20,"CUMPLE","NO CUMPLE")</f>
        <v>CUMPLE</v>
      </c>
      <c r="I20" s="89" t="s">
        <v>78</v>
      </c>
      <c r="J20" s="92"/>
      <c r="K20" s="89">
        <f>IF(H20="CUMPLE",0,1)</f>
        <v>0</v>
      </c>
    </row>
    <row r="21" spans="1:11" s="2" customFormat="1" ht="44.25" customHeight="1" x14ac:dyDescent="0.3">
      <c r="A21" s="94"/>
      <c r="B21" s="95"/>
      <c r="C21" s="90"/>
      <c r="D21" s="107"/>
      <c r="E21" s="9" t="s">
        <v>10</v>
      </c>
      <c r="F21" s="19">
        <v>18543413000</v>
      </c>
      <c r="G21" s="109"/>
      <c r="H21" s="88"/>
      <c r="I21" s="90"/>
      <c r="J21" s="92"/>
      <c r="K21" s="90"/>
    </row>
    <row r="22" spans="1:11" s="6" customFormat="1" ht="44.25" customHeight="1" x14ac:dyDescent="0.3">
      <c r="A22" s="94"/>
      <c r="B22" s="95" t="s">
        <v>64</v>
      </c>
      <c r="C22" s="115" t="s">
        <v>72</v>
      </c>
      <c r="D22" s="96">
        <v>0.08</v>
      </c>
      <c r="E22" s="9" t="s">
        <v>11</v>
      </c>
      <c r="F22" s="19">
        <v>1105152000</v>
      </c>
      <c r="G22" s="104">
        <f>F22/F23</f>
        <v>0.12678437368644216</v>
      </c>
      <c r="H22" s="87" t="str">
        <f>IF(G22&gt;=D22,"CUMPLE","NO CUMPLE")</f>
        <v>CUMPLE</v>
      </c>
      <c r="I22" s="89" t="s">
        <v>78</v>
      </c>
      <c r="J22" s="92"/>
      <c r="K22" s="89">
        <f>IF(H22="CUMPLE",0,1)</f>
        <v>0</v>
      </c>
    </row>
    <row r="23" spans="1:11" s="6" customFormat="1" ht="44.25" customHeight="1" x14ac:dyDescent="0.3">
      <c r="A23" s="94"/>
      <c r="B23" s="95"/>
      <c r="C23" s="116"/>
      <c r="D23" s="97"/>
      <c r="E23" s="9" t="s">
        <v>12</v>
      </c>
      <c r="F23" s="19">
        <v>8716784000</v>
      </c>
      <c r="G23" s="105"/>
      <c r="H23" s="88"/>
      <c r="I23" s="90"/>
      <c r="J23" s="92"/>
      <c r="K23" s="90"/>
    </row>
    <row r="24" spans="1:11" s="6" customFormat="1" ht="44.25" customHeight="1" x14ac:dyDescent="0.3">
      <c r="A24" s="94"/>
      <c r="B24" s="95" t="s">
        <v>64</v>
      </c>
      <c r="C24" s="115" t="s">
        <v>73</v>
      </c>
      <c r="D24" s="96">
        <v>0.02</v>
      </c>
      <c r="E24" s="9" t="s">
        <v>11</v>
      </c>
      <c r="F24" s="32">
        <f>F22</f>
        <v>1105152000</v>
      </c>
      <c r="G24" s="104">
        <f>F24/F25</f>
        <v>5.9598090168190718E-2</v>
      </c>
      <c r="H24" s="87" t="str">
        <f>IF(G24&gt;=D24,"CUMPLE","NO CUMPLE")</f>
        <v>CUMPLE</v>
      </c>
      <c r="I24" s="89" t="s">
        <v>78</v>
      </c>
      <c r="J24" s="92"/>
      <c r="K24" s="89">
        <f>IF(H24="CUMPLE",0,1)</f>
        <v>0</v>
      </c>
    </row>
    <row r="25" spans="1:11" s="6" customFormat="1" ht="44.25" customHeight="1" x14ac:dyDescent="0.3">
      <c r="A25" s="94"/>
      <c r="B25" s="95"/>
      <c r="C25" s="116"/>
      <c r="D25" s="97"/>
      <c r="E25" s="9" t="s">
        <v>13</v>
      </c>
      <c r="F25" s="32">
        <f>F21</f>
        <v>18543413000</v>
      </c>
      <c r="G25" s="105"/>
      <c r="H25" s="88"/>
      <c r="I25" s="90"/>
      <c r="J25" s="93"/>
      <c r="K25" s="90"/>
    </row>
    <row r="27" spans="1:11" ht="28.2" x14ac:dyDescent="0.5">
      <c r="E27" s="110" t="s">
        <v>20</v>
      </c>
      <c r="F27" s="111"/>
      <c r="G27" s="112" t="str">
        <f>IF(K27=0,"HABILITADO","NO HABILITADO")</f>
        <v>HABILITADO</v>
      </c>
      <c r="H27" s="113"/>
      <c r="I27" s="114"/>
      <c r="K27" s="49">
        <f>SUM(K12:K25)</f>
        <v>0</v>
      </c>
    </row>
    <row r="30" spans="1:11" x14ac:dyDescent="0.3">
      <c r="B30" s="67" t="s">
        <v>44</v>
      </c>
      <c r="C30" s="67"/>
    </row>
    <row r="31" spans="1:11" ht="39.75" customHeight="1" x14ac:dyDescent="0.3">
      <c r="B31" s="71" t="s">
        <v>40</v>
      </c>
      <c r="C31" s="71"/>
      <c r="E31" s="71"/>
    </row>
  </sheetData>
  <mergeCells count="54">
    <mergeCell ref="E27:F27"/>
    <mergeCell ref="G27:I27"/>
    <mergeCell ref="I22:I23"/>
    <mergeCell ref="K22:K23"/>
    <mergeCell ref="A24:A25"/>
    <mergeCell ref="B24:B25"/>
    <mergeCell ref="C24:C25"/>
    <mergeCell ref="D24:D25"/>
    <mergeCell ref="G24:G25"/>
    <mergeCell ref="H24:H25"/>
    <mergeCell ref="I24:I25"/>
    <mergeCell ref="K24:K25"/>
    <mergeCell ref="A22:A23"/>
    <mergeCell ref="B22:B23"/>
    <mergeCell ref="C22:C23"/>
    <mergeCell ref="D22:D23"/>
    <mergeCell ref="H22:H23"/>
    <mergeCell ref="I18:I19"/>
    <mergeCell ref="K18:K19"/>
    <mergeCell ref="A20:A21"/>
    <mergeCell ref="B20:B21"/>
    <mergeCell ref="C20:C21"/>
    <mergeCell ref="D20:D21"/>
    <mergeCell ref="G20:G21"/>
    <mergeCell ref="H20:H21"/>
    <mergeCell ref="I20:I21"/>
    <mergeCell ref="K20:K21"/>
    <mergeCell ref="H16:H17"/>
    <mergeCell ref="I16:I17"/>
    <mergeCell ref="J16:J25"/>
    <mergeCell ref="K16:K17"/>
    <mergeCell ref="A18:A19"/>
    <mergeCell ref="B18:B19"/>
    <mergeCell ref="C18:C19"/>
    <mergeCell ref="D18:D19"/>
    <mergeCell ref="G18:G19"/>
    <mergeCell ref="H18:H19"/>
    <mergeCell ref="A16:A17"/>
    <mergeCell ref="B16:B17"/>
    <mergeCell ref="C16:C17"/>
    <mergeCell ref="D16:D17"/>
    <mergeCell ref="G16:G17"/>
    <mergeCell ref="G22:G23"/>
    <mergeCell ref="D11:G11"/>
    <mergeCell ref="D12:G12"/>
    <mergeCell ref="H12:I12"/>
    <mergeCell ref="D13:G13"/>
    <mergeCell ref="H13:I13"/>
    <mergeCell ref="C9:I9"/>
    <mergeCell ref="C1:I1"/>
    <mergeCell ref="C3:I3"/>
    <mergeCell ref="D5:I5"/>
    <mergeCell ref="D6:I6"/>
    <mergeCell ref="D7:I7"/>
  </mergeCells>
  <conditionalFormatting sqref="I16">
    <cfRule type="cellIs" dxfId="45" priority="15" operator="equal">
      <formula>"CUMPLE"</formula>
    </cfRule>
    <cfRule type="cellIs" dxfId="44" priority="16" operator="equal">
      <formula>"NO CUMPLE"</formula>
    </cfRule>
  </conditionalFormatting>
  <conditionalFormatting sqref="K18 K20 K22 K24">
    <cfRule type="cellIs" dxfId="43" priority="11" operator="equal">
      <formula>"CUMPLE"</formula>
    </cfRule>
    <cfRule type="cellIs" dxfId="42" priority="12" operator="equal">
      <formula>"NO CUMPLE"</formula>
    </cfRule>
  </conditionalFormatting>
  <conditionalFormatting sqref="K16">
    <cfRule type="cellIs" dxfId="41" priority="13" operator="equal">
      <formula>"CUMPLE"</formula>
    </cfRule>
    <cfRule type="cellIs" dxfId="40" priority="14" operator="equal">
      <formula>"NO CUMPLE"</formula>
    </cfRule>
  </conditionalFormatting>
  <conditionalFormatting sqref="K12:K13">
    <cfRule type="cellIs" dxfId="39" priority="9" operator="equal">
      <formula>"CUMPLE"</formula>
    </cfRule>
    <cfRule type="cellIs" dxfId="38" priority="10" operator="equal">
      <formula>"NO CUMPLE"</formula>
    </cfRule>
  </conditionalFormatting>
  <conditionalFormatting sqref="H16:H25">
    <cfRule type="cellIs" dxfId="37" priority="7" operator="equal">
      <formula>"CUMPLE"</formula>
    </cfRule>
    <cfRule type="cellIs" dxfId="36" priority="8" operator="equal">
      <formula>"NO CUMPLE"</formula>
    </cfRule>
  </conditionalFormatting>
  <conditionalFormatting sqref="H12">
    <cfRule type="cellIs" dxfId="35" priority="6" operator="equal">
      <formula>"CUMPLE"</formula>
    </cfRule>
  </conditionalFormatting>
  <conditionalFormatting sqref="H13:I13">
    <cfRule type="cellIs" dxfId="34" priority="5" operator="equal">
      <formula>"CUMPLE"</formula>
    </cfRule>
  </conditionalFormatting>
  <conditionalFormatting sqref="I18 I20 I22 I24">
    <cfRule type="cellIs" dxfId="33" priority="1" operator="equal">
      <formula>"CUMPLE"</formula>
    </cfRule>
    <cfRule type="cellIs" dxfId="32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925B5-0A5B-413F-9B70-760C56F0D668}">
  <sheetPr>
    <tabColor rgb="FFFF0000"/>
  </sheetPr>
  <dimension ref="A1:BV31"/>
  <sheetViews>
    <sheetView view="pageBreakPreview" topLeftCell="B15" zoomScale="70" zoomScaleNormal="70" zoomScaleSheetLayoutView="70" workbookViewId="0">
      <selection activeCell="J16" sqref="J16:J25"/>
    </sheetView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6" width="30.33203125" style="1" bestFit="1" customWidth="1"/>
    <col min="7" max="7" width="31.33203125" style="1" bestFit="1" customWidth="1"/>
    <col min="8" max="8" width="17.88671875" style="1" bestFit="1" customWidth="1"/>
    <col min="9" max="9" width="32.33203125" style="1" bestFit="1" customWidth="1"/>
    <col min="10" max="10" width="36.5546875" style="4" customWidth="1"/>
    <col min="11" max="11" width="11.5546875" style="49" hidden="1" customWidth="1"/>
    <col min="12" max="12" width="13.44140625" style="1" hidden="1" customWidth="1"/>
    <col min="13" max="13" width="45.44140625" style="1" hidden="1" customWidth="1"/>
    <col min="14" max="14" width="36.44140625" style="1" hidden="1" customWidth="1"/>
    <col min="15" max="74" width="11.44140625" style="1"/>
    <col min="75" max="82" width="11.44140625" style="1" customWidth="1"/>
    <col min="83" max="252" width="11.44140625" style="1"/>
    <col min="253" max="253" width="9" style="1" customWidth="1"/>
    <col min="254" max="254" width="25.44140625" style="1" customWidth="1"/>
    <col min="255" max="255" width="120" style="1" customWidth="1"/>
    <col min="256" max="257" width="6.6640625" style="1" customWidth="1"/>
    <col min="258" max="258" width="62.6640625" style="1" customWidth="1"/>
    <col min="259" max="259" width="0" style="1" hidden="1" customWidth="1"/>
    <col min="260" max="261" width="9.5546875" style="1" customWidth="1"/>
    <col min="262" max="262" width="38.33203125" style="1" customWidth="1"/>
    <col min="263" max="263" width="30.6640625" style="1" customWidth="1"/>
    <col min="264" max="265" width="6.6640625" style="1" customWidth="1"/>
    <col min="266" max="266" width="57.5546875" style="1" customWidth="1"/>
    <col min="267" max="508" width="11.44140625" style="1"/>
    <col min="509" max="509" width="9" style="1" customWidth="1"/>
    <col min="510" max="510" width="25.44140625" style="1" customWidth="1"/>
    <col min="511" max="511" width="120" style="1" customWidth="1"/>
    <col min="512" max="513" width="6.6640625" style="1" customWidth="1"/>
    <col min="514" max="514" width="62.6640625" style="1" customWidth="1"/>
    <col min="515" max="515" width="0" style="1" hidden="1" customWidth="1"/>
    <col min="516" max="517" width="9.5546875" style="1" customWidth="1"/>
    <col min="518" max="518" width="38.33203125" style="1" customWidth="1"/>
    <col min="519" max="519" width="30.6640625" style="1" customWidth="1"/>
    <col min="520" max="521" width="6.6640625" style="1" customWidth="1"/>
    <col min="522" max="522" width="57.5546875" style="1" customWidth="1"/>
    <col min="523" max="764" width="11.44140625" style="1"/>
    <col min="765" max="765" width="9" style="1" customWidth="1"/>
    <col min="766" max="766" width="25.44140625" style="1" customWidth="1"/>
    <col min="767" max="767" width="120" style="1" customWidth="1"/>
    <col min="768" max="769" width="6.6640625" style="1" customWidth="1"/>
    <col min="770" max="770" width="62.6640625" style="1" customWidth="1"/>
    <col min="771" max="771" width="0" style="1" hidden="1" customWidth="1"/>
    <col min="772" max="773" width="9.5546875" style="1" customWidth="1"/>
    <col min="774" max="774" width="38.33203125" style="1" customWidth="1"/>
    <col min="775" max="775" width="30.6640625" style="1" customWidth="1"/>
    <col min="776" max="777" width="6.6640625" style="1" customWidth="1"/>
    <col min="778" max="778" width="57.5546875" style="1" customWidth="1"/>
    <col min="779" max="1020" width="11.44140625" style="1"/>
    <col min="1021" max="1021" width="9" style="1" customWidth="1"/>
    <col min="1022" max="1022" width="25.44140625" style="1" customWidth="1"/>
    <col min="1023" max="1023" width="120" style="1" customWidth="1"/>
    <col min="1024" max="1025" width="6.6640625" style="1" customWidth="1"/>
    <col min="1026" max="1026" width="62.6640625" style="1" customWidth="1"/>
    <col min="1027" max="1027" width="0" style="1" hidden="1" customWidth="1"/>
    <col min="1028" max="1029" width="9.5546875" style="1" customWidth="1"/>
    <col min="1030" max="1030" width="38.33203125" style="1" customWidth="1"/>
    <col min="1031" max="1031" width="30.6640625" style="1" customWidth="1"/>
    <col min="1032" max="1033" width="6.6640625" style="1" customWidth="1"/>
    <col min="1034" max="1034" width="57.5546875" style="1" customWidth="1"/>
    <col min="1035" max="1276" width="11.44140625" style="1"/>
    <col min="1277" max="1277" width="9" style="1" customWidth="1"/>
    <col min="1278" max="1278" width="25.44140625" style="1" customWidth="1"/>
    <col min="1279" max="1279" width="120" style="1" customWidth="1"/>
    <col min="1280" max="1281" width="6.6640625" style="1" customWidth="1"/>
    <col min="1282" max="1282" width="62.6640625" style="1" customWidth="1"/>
    <col min="1283" max="1283" width="0" style="1" hidden="1" customWidth="1"/>
    <col min="1284" max="1285" width="9.5546875" style="1" customWidth="1"/>
    <col min="1286" max="1286" width="38.33203125" style="1" customWidth="1"/>
    <col min="1287" max="1287" width="30.6640625" style="1" customWidth="1"/>
    <col min="1288" max="1289" width="6.6640625" style="1" customWidth="1"/>
    <col min="1290" max="1290" width="57.5546875" style="1" customWidth="1"/>
    <col min="1291" max="1532" width="11.44140625" style="1"/>
    <col min="1533" max="1533" width="9" style="1" customWidth="1"/>
    <col min="1534" max="1534" width="25.44140625" style="1" customWidth="1"/>
    <col min="1535" max="1535" width="120" style="1" customWidth="1"/>
    <col min="1536" max="1537" width="6.6640625" style="1" customWidth="1"/>
    <col min="1538" max="1538" width="62.6640625" style="1" customWidth="1"/>
    <col min="1539" max="1539" width="0" style="1" hidden="1" customWidth="1"/>
    <col min="1540" max="1541" width="9.5546875" style="1" customWidth="1"/>
    <col min="1542" max="1542" width="38.33203125" style="1" customWidth="1"/>
    <col min="1543" max="1543" width="30.6640625" style="1" customWidth="1"/>
    <col min="1544" max="1545" width="6.6640625" style="1" customWidth="1"/>
    <col min="1546" max="1546" width="57.5546875" style="1" customWidth="1"/>
    <col min="1547" max="1788" width="11.44140625" style="1"/>
    <col min="1789" max="1789" width="9" style="1" customWidth="1"/>
    <col min="1790" max="1790" width="25.44140625" style="1" customWidth="1"/>
    <col min="1791" max="1791" width="120" style="1" customWidth="1"/>
    <col min="1792" max="1793" width="6.6640625" style="1" customWidth="1"/>
    <col min="1794" max="1794" width="62.6640625" style="1" customWidth="1"/>
    <col min="1795" max="1795" width="0" style="1" hidden="1" customWidth="1"/>
    <col min="1796" max="1797" width="9.5546875" style="1" customWidth="1"/>
    <col min="1798" max="1798" width="38.33203125" style="1" customWidth="1"/>
    <col min="1799" max="1799" width="30.6640625" style="1" customWidth="1"/>
    <col min="1800" max="1801" width="6.6640625" style="1" customWidth="1"/>
    <col min="1802" max="1802" width="57.5546875" style="1" customWidth="1"/>
    <col min="1803" max="2044" width="11.44140625" style="1"/>
    <col min="2045" max="2045" width="9" style="1" customWidth="1"/>
    <col min="2046" max="2046" width="25.44140625" style="1" customWidth="1"/>
    <col min="2047" max="2047" width="120" style="1" customWidth="1"/>
    <col min="2048" max="2049" width="6.6640625" style="1" customWidth="1"/>
    <col min="2050" max="2050" width="62.6640625" style="1" customWidth="1"/>
    <col min="2051" max="2051" width="0" style="1" hidden="1" customWidth="1"/>
    <col min="2052" max="2053" width="9.5546875" style="1" customWidth="1"/>
    <col min="2054" max="2054" width="38.33203125" style="1" customWidth="1"/>
    <col min="2055" max="2055" width="30.6640625" style="1" customWidth="1"/>
    <col min="2056" max="2057" width="6.6640625" style="1" customWidth="1"/>
    <col min="2058" max="2058" width="57.5546875" style="1" customWidth="1"/>
    <col min="2059" max="2300" width="11.44140625" style="1"/>
    <col min="2301" max="2301" width="9" style="1" customWidth="1"/>
    <col min="2302" max="2302" width="25.44140625" style="1" customWidth="1"/>
    <col min="2303" max="2303" width="120" style="1" customWidth="1"/>
    <col min="2304" max="2305" width="6.6640625" style="1" customWidth="1"/>
    <col min="2306" max="2306" width="62.6640625" style="1" customWidth="1"/>
    <col min="2307" max="2307" width="0" style="1" hidden="1" customWidth="1"/>
    <col min="2308" max="2309" width="9.5546875" style="1" customWidth="1"/>
    <col min="2310" max="2310" width="38.33203125" style="1" customWidth="1"/>
    <col min="2311" max="2311" width="30.6640625" style="1" customWidth="1"/>
    <col min="2312" max="2313" width="6.6640625" style="1" customWidth="1"/>
    <col min="2314" max="2314" width="57.5546875" style="1" customWidth="1"/>
    <col min="2315" max="2556" width="11.44140625" style="1"/>
    <col min="2557" max="2557" width="9" style="1" customWidth="1"/>
    <col min="2558" max="2558" width="25.44140625" style="1" customWidth="1"/>
    <col min="2559" max="2559" width="120" style="1" customWidth="1"/>
    <col min="2560" max="2561" width="6.6640625" style="1" customWidth="1"/>
    <col min="2562" max="2562" width="62.6640625" style="1" customWidth="1"/>
    <col min="2563" max="2563" width="0" style="1" hidden="1" customWidth="1"/>
    <col min="2564" max="2565" width="9.5546875" style="1" customWidth="1"/>
    <col min="2566" max="2566" width="38.33203125" style="1" customWidth="1"/>
    <col min="2567" max="2567" width="30.6640625" style="1" customWidth="1"/>
    <col min="2568" max="2569" width="6.6640625" style="1" customWidth="1"/>
    <col min="2570" max="2570" width="57.5546875" style="1" customWidth="1"/>
    <col min="2571" max="2812" width="11.44140625" style="1"/>
    <col min="2813" max="2813" width="9" style="1" customWidth="1"/>
    <col min="2814" max="2814" width="25.44140625" style="1" customWidth="1"/>
    <col min="2815" max="2815" width="120" style="1" customWidth="1"/>
    <col min="2816" max="2817" width="6.6640625" style="1" customWidth="1"/>
    <col min="2818" max="2818" width="62.6640625" style="1" customWidth="1"/>
    <col min="2819" max="2819" width="0" style="1" hidden="1" customWidth="1"/>
    <col min="2820" max="2821" width="9.5546875" style="1" customWidth="1"/>
    <col min="2822" max="2822" width="38.33203125" style="1" customWidth="1"/>
    <col min="2823" max="2823" width="30.6640625" style="1" customWidth="1"/>
    <col min="2824" max="2825" width="6.6640625" style="1" customWidth="1"/>
    <col min="2826" max="2826" width="57.5546875" style="1" customWidth="1"/>
    <col min="2827" max="3068" width="11.44140625" style="1"/>
    <col min="3069" max="3069" width="9" style="1" customWidth="1"/>
    <col min="3070" max="3070" width="25.44140625" style="1" customWidth="1"/>
    <col min="3071" max="3071" width="120" style="1" customWidth="1"/>
    <col min="3072" max="3073" width="6.6640625" style="1" customWidth="1"/>
    <col min="3074" max="3074" width="62.6640625" style="1" customWidth="1"/>
    <col min="3075" max="3075" width="0" style="1" hidden="1" customWidth="1"/>
    <col min="3076" max="3077" width="9.5546875" style="1" customWidth="1"/>
    <col min="3078" max="3078" width="38.33203125" style="1" customWidth="1"/>
    <col min="3079" max="3079" width="30.6640625" style="1" customWidth="1"/>
    <col min="3080" max="3081" width="6.6640625" style="1" customWidth="1"/>
    <col min="3082" max="3082" width="57.5546875" style="1" customWidth="1"/>
    <col min="3083" max="3324" width="11.44140625" style="1"/>
    <col min="3325" max="3325" width="9" style="1" customWidth="1"/>
    <col min="3326" max="3326" width="25.44140625" style="1" customWidth="1"/>
    <col min="3327" max="3327" width="120" style="1" customWidth="1"/>
    <col min="3328" max="3329" width="6.6640625" style="1" customWidth="1"/>
    <col min="3330" max="3330" width="62.6640625" style="1" customWidth="1"/>
    <col min="3331" max="3331" width="0" style="1" hidden="1" customWidth="1"/>
    <col min="3332" max="3333" width="9.5546875" style="1" customWidth="1"/>
    <col min="3334" max="3334" width="38.33203125" style="1" customWidth="1"/>
    <col min="3335" max="3335" width="30.6640625" style="1" customWidth="1"/>
    <col min="3336" max="3337" width="6.6640625" style="1" customWidth="1"/>
    <col min="3338" max="3338" width="57.5546875" style="1" customWidth="1"/>
    <col min="3339" max="3580" width="11.44140625" style="1"/>
    <col min="3581" max="3581" width="9" style="1" customWidth="1"/>
    <col min="3582" max="3582" width="25.44140625" style="1" customWidth="1"/>
    <col min="3583" max="3583" width="120" style="1" customWidth="1"/>
    <col min="3584" max="3585" width="6.6640625" style="1" customWidth="1"/>
    <col min="3586" max="3586" width="62.6640625" style="1" customWidth="1"/>
    <col min="3587" max="3587" width="0" style="1" hidden="1" customWidth="1"/>
    <col min="3588" max="3589" width="9.5546875" style="1" customWidth="1"/>
    <col min="3590" max="3590" width="38.33203125" style="1" customWidth="1"/>
    <col min="3591" max="3591" width="30.6640625" style="1" customWidth="1"/>
    <col min="3592" max="3593" width="6.6640625" style="1" customWidth="1"/>
    <col min="3594" max="3594" width="57.5546875" style="1" customWidth="1"/>
    <col min="3595" max="3836" width="11.44140625" style="1"/>
    <col min="3837" max="3837" width="9" style="1" customWidth="1"/>
    <col min="3838" max="3838" width="25.44140625" style="1" customWidth="1"/>
    <col min="3839" max="3839" width="120" style="1" customWidth="1"/>
    <col min="3840" max="3841" width="6.6640625" style="1" customWidth="1"/>
    <col min="3842" max="3842" width="62.6640625" style="1" customWidth="1"/>
    <col min="3843" max="3843" width="0" style="1" hidden="1" customWidth="1"/>
    <col min="3844" max="3845" width="9.5546875" style="1" customWidth="1"/>
    <col min="3846" max="3846" width="38.33203125" style="1" customWidth="1"/>
    <col min="3847" max="3847" width="30.6640625" style="1" customWidth="1"/>
    <col min="3848" max="3849" width="6.6640625" style="1" customWidth="1"/>
    <col min="3850" max="3850" width="57.5546875" style="1" customWidth="1"/>
    <col min="3851" max="4092" width="11.44140625" style="1"/>
    <col min="4093" max="4093" width="9" style="1" customWidth="1"/>
    <col min="4094" max="4094" width="25.44140625" style="1" customWidth="1"/>
    <col min="4095" max="4095" width="120" style="1" customWidth="1"/>
    <col min="4096" max="4097" width="6.6640625" style="1" customWidth="1"/>
    <col min="4098" max="4098" width="62.6640625" style="1" customWidth="1"/>
    <col min="4099" max="4099" width="0" style="1" hidden="1" customWidth="1"/>
    <col min="4100" max="4101" width="9.5546875" style="1" customWidth="1"/>
    <col min="4102" max="4102" width="38.33203125" style="1" customWidth="1"/>
    <col min="4103" max="4103" width="30.6640625" style="1" customWidth="1"/>
    <col min="4104" max="4105" width="6.6640625" style="1" customWidth="1"/>
    <col min="4106" max="4106" width="57.5546875" style="1" customWidth="1"/>
    <col min="4107" max="4348" width="11.44140625" style="1"/>
    <col min="4349" max="4349" width="9" style="1" customWidth="1"/>
    <col min="4350" max="4350" width="25.44140625" style="1" customWidth="1"/>
    <col min="4351" max="4351" width="120" style="1" customWidth="1"/>
    <col min="4352" max="4353" width="6.6640625" style="1" customWidth="1"/>
    <col min="4354" max="4354" width="62.6640625" style="1" customWidth="1"/>
    <col min="4355" max="4355" width="0" style="1" hidden="1" customWidth="1"/>
    <col min="4356" max="4357" width="9.5546875" style="1" customWidth="1"/>
    <col min="4358" max="4358" width="38.33203125" style="1" customWidth="1"/>
    <col min="4359" max="4359" width="30.6640625" style="1" customWidth="1"/>
    <col min="4360" max="4361" width="6.6640625" style="1" customWidth="1"/>
    <col min="4362" max="4362" width="57.5546875" style="1" customWidth="1"/>
    <col min="4363" max="4604" width="11.44140625" style="1"/>
    <col min="4605" max="4605" width="9" style="1" customWidth="1"/>
    <col min="4606" max="4606" width="25.44140625" style="1" customWidth="1"/>
    <col min="4607" max="4607" width="120" style="1" customWidth="1"/>
    <col min="4608" max="4609" width="6.6640625" style="1" customWidth="1"/>
    <col min="4610" max="4610" width="62.6640625" style="1" customWidth="1"/>
    <col min="4611" max="4611" width="0" style="1" hidden="1" customWidth="1"/>
    <col min="4612" max="4613" width="9.5546875" style="1" customWidth="1"/>
    <col min="4614" max="4614" width="38.33203125" style="1" customWidth="1"/>
    <col min="4615" max="4615" width="30.6640625" style="1" customWidth="1"/>
    <col min="4616" max="4617" width="6.6640625" style="1" customWidth="1"/>
    <col min="4618" max="4618" width="57.5546875" style="1" customWidth="1"/>
    <col min="4619" max="4860" width="11.44140625" style="1"/>
    <col min="4861" max="4861" width="9" style="1" customWidth="1"/>
    <col min="4862" max="4862" width="25.44140625" style="1" customWidth="1"/>
    <col min="4863" max="4863" width="120" style="1" customWidth="1"/>
    <col min="4864" max="4865" width="6.6640625" style="1" customWidth="1"/>
    <col min="4866" max="4866" width="62.6640625" style="1" customWidth="1"/>
    <col min="4867" max="4867" width="0" style="1" hidden="1" customWidth="1"/>
    <col min="4868" max="4869" width="9.5546875" style="1" customWidth="1"/>
    <col min="4870" max="4870" width="38.33203125" style="1" customWidth="1"/>
    <col min="4871" max="4871" width="30.6640625" style="1" customWidth="1"/>
    <col min="4872" max="4873" width="6.6640625" style="1" customWidth="1"/>
    <col min="4874" max="4874" width="57.5546875" style="1" customWidth="1"/>
    <col min="4875" max="5116" width="11.44140625" style="1"/>
    <col min="5117" max="5117" width="9" style="1" customWidth="1"/>
    <col min="5118" max="5118" width="25.44140625" style="1" customWidth="1"/>
    <col min="5119" max="5119" width="120" style="1" customWidth="1"/>
    <col min="5120" max="5121" width="6.6640625" style="1" customWidth="1"/>
    <col min="5122" max="5122" width="62.6640625" style="1" customWidth="1"/>
    <col min="5123" max="5123" width="0" style="1" hidden="1" customWidth="1"/>
    <col min="5124" max="5125" width="9.5546875" style="1" customWidth="1"/>
    <col min="5126" max="5126" width="38.33203125" style="1" customWidth="1"/>
    <col min="5127" max="5127" width="30.6640625" style="1" customWidth="1"/>
    <col min="5128" max="5129" width="6.6640625" style="1" customWidth="1"/>
    <col min="5130" max="5130" width="57.5546875" style="1" customWidth="1"/>
    <col min="5131" max="5372" width="11.44140625" style="1"/>
    <col min="5373" max="5373" width="9" style="1" customWidth="1"/>
    <col min="5374" max="5374" width="25.44140625" style="1" customWidth="1"/>
    <col min="5375" max="5375" width="120" style="1" customWidth="1"/>
    <col min="5376" max="5377" width="6.6640625" style="1" customWidth="1"/>
    <col min="5378" max="5378" width="62.6640625" style="1" customWidth="1"/>
    <col min="5379" max="5379" width="0" style="1" hidden="1" customWidth="1"/>
    <col min="5380" max="5381" width="9.5546875" style="1" customWidth="1"/>
    <col min="5382" max="5382" width="38.33203125" style="1" customWidth="1"/>
    <col min="5383" max="5383" width="30.6640625" style="1" customWidth="1"/>
    <col min="5384" max="5385" width="6.6640625" style="1" customWidth="1"/>
    <col min="5386" max="5386" width="57.5546875" style="1" customWidth="1"/>
    <col min="5387" max="5628" width="11.44140625" style="1"/>
    <col min="5629" max="5629" width="9" style="1" customWidth="1"/>
    <col min="5630" max="5630" width="25.44140625" style="1" customWidth="1"/>
    <col min="5631" max="5631" width="120" style="1" customWidth="1"/>
    <col min="5632" max="5633" width="6.6640625" style="1" customWidth="1"/>
    <col min="5634" max="5634" width="62.6640625" style="1" customWidth="1"/>
    <col min="5635" max="5635" width="0" style="1" hidden="1" customWidth="1"/>
    <col min="5636" max="5637" width="9.5546875" style="1" customWidth="1"/>
    <col min="5638" max="5638" width="38.33203125" style="1" customWidth="1"/>
    <col min="5639" max="5639" width="30.6640625" style="1" customWidth="1"/>
    <col min="5640" max="5641" width="6.6640625" style="1" customWidth="1"/>
    <col min="5642" max="5642" width="57.5546875" style="1" customWidth="1"/>
    <col min="5643" max="5884" width="11.44140625" style="1"/>
    <col min="5885" max="5885" width="9" style="1" customWidth="1"/>
    <col min="5886" max="5886" width="25.44140625" style="1" customWidth="1"/>
    <col min="5887" max="5887" width="120" style="1" customWidth="1"/>
    <col min="5888" max="5889" width="6.6640625" style="1" customWidth="1"/>
    <col min="5890" max="5890" width="62.6640625" style="1" customWidth="1"/>
    <col min="5891" max="5891" width="0" style="1" hidden="1" customWidth="1"/>
    <col min="5892" max="5893" width="9.5546875" style="1" customWidth="1"/>
    <col min="5894" max="5894" width="38.33203125" style="1" customWidth="1"/>
    <col min="5895" max="5895" width="30.6640625" style="1" customWidth="1"/>
    <col min="5896" max="5897" width="6.6640625" style="1" customWidth="1"/>
    <col min="5898" max="5898" width="57.5546875" style="1" customWidth="1"/>
    <col min="5899" max="6140" width="11.44140625" style="1"/>
    <col min="6141" max="6141" width="9" style="1" customWidth="1"/>
    <col min="6142" max="6142" width="25.44140625" style="1" customWidth="1"/>
    <col min="6143" max="6143" width="120" style="1" customWidth="1"/>
    <col min="6144" max="6145" width="6.6640625" style="1" customWidth="1"/>
    <col min="6146" max="6146" width="62.6640625" style="1" customWidth="1"/>
    <col min="6147" max="6147" width="0" style="1" hidden="1" customWidth="1"/>
    <col min="6148" max="6149" width="9.5546875" style="1" customWidth="1"/>
    <col min="6150" max="6150" width="38.33203125" style="1" customWidth="1"/>
    <col min="6151" max="6151" width="30.6640625" style="1" customWidth="1"/>
    <col min="6152" max="6153" width="6.6640625" style="1" customWidth="1"/>
    <col min="6154" max="6154" width="57.5546875" style="1" customWidth="1"/>
    <col min="6155" max="6396" width="11.44140625" style="1"/>
    <col min="6397" max="6397" width="9" style="1" customWidth="1"/>
    <col min="6398" max="6398" width="25.44140625" style="1" customWidth="1"/>
    <col min="6399" max="6399" width="120" style="1" customWidth="1"/>
    <col min="6400" max="6401" width="6.6640625" style="1" customWidth="1"/>
    <col min="6402" max="6402" width="62.6640625" style="1" customWidth="1"/>
    <col min="6403" max="6403" width="0" style="1" hidden="1" customWidth="1"/>
    <col min="6404" max="6405" width="9.5546875" style="1" customWidth="1"/>
    <col min="6406" max="6406" width="38.33203125" style="1" customWidth="1"/>
    <col min="6407" max="6407" width="30.6640625" style="1" customWidth="1"/>
    <col min="6408" max="6409" width="6.6640625" style="1" customWidth="1"/>
    <col min="6410" max="6410" width="57.5546875" style="1" customWidth="1"/>
    <col min="6411" max="6652" width="11.44140625" style="1"/>
    <col min="6653" max="6653" width="9" style="1" customWidth="1"/>
    <col min="6654" max="6654" width="25.44140625" style="1" customWidth="1"/>
    <col min="6655" max="6655" width="120" style="1" customWidth="1"/>
    <col min="6656" max="6657" width="6.6640625" style="1" customWidth="1"/>
    <col min="6658" max="6658" width="62.6640625" style="1" customWidth="1"/>
    <col min="6659" max="6659" width="0" style="1" hidden="1" customWidth="1"/>
    <col min="6660" max="6661" width="9.5546875" style="1" customWidth="1"/>
    <col min="6662" max="6662" width="38.33203125" style="1" customWidth="1"/>
    <col min="6663" max="6663" width="30.6640625" style="1" customWidth="1"/>
    <col min="6664" max="6665" width="6.6640625" style="1" customWidth="1"/>
    <col min="6666" max="6666" width="57.5546875" style="1" customWidth="1"/>
    <col min="6667" max="6908" width="11.44140625" style="1"/>
    <col min="6909" max="6909" width="9" style="1" customWidth="1"/>
    <col min="6910" max="6910" width="25.44140625" style="1" customWidth="1"/>
    <col min="6911" max="6911" width="120" style="1" customWidth="1"/>
    <col min="6912" max="6913" width="6.6640625" style="1" customWidth="1"/>
    <col min="6914" max="6914" width="62.6640625" style="1" customWidth="1"/>
    <col min="6915" max="6915" width="0" style="1" hidden="1" customWidth="1"/>
    <col min="6916" max="6917" width="9.5546875" style="1" customWidth="1"/>
    <col min="6918" max="6918" width="38.33203125" style="1" customWidth="1"/>
    <col min="6919" max="6919" width="30.6640625" style="1" customWidth="1"/>
    <col min="6920" max="6921" width="6.6640625" style="1" customWidth="1"/>
    <col min="6922" max="6922" width="57.5546875" style="1" customWidth="1"/>
    <col min="6923" max="7164" width="11.44140625" style="1"/>
    <col min="7165" max="7165" width="9" style="1" customWidth="1"/>
    <col min="7166" max="7166" width="25.44140625" style="1" customWidth="1"/>
    <col min="7167" max="7167" width="120" style="1" customWidth="1"/>
    <col min="7168" max="7169" width="6.6640625" style="1" customWidth="1"/>
    <col min="7170" max="7170" width="62.6640625" style="1" customWidth="1"/>
    <col min="7171" max="7171" width="0" style="1" hidden="1" customWidth="1"/>
    <col min="7172" max="7173" width="9.5546875" style="1" customWidth="1"/>
    <col min="7174" max="7174" width="38.33203125" style="1" customWidth="1"/>
    <col min="7175" max="7175" width="30.6640625" style="1" customWidth="1"/>
    <col min="7176" max="7177" width="6.6640625" style="1" customWidth="1"/>
    <col min="7178" max="7178" width="57.5546875" style="1" customWidth="1"/>
    <col min="7179" max="7420" width="11.44140625" style="1"/>
    <col min="7421" max="7421" width="9" style="1" customWidth="1"/>
    <col min="7422" max="7422" width="25.44140625" style="1" customWidth="1"/>
    <col min="7423" max="7423" width="120" style="1" customWidth="1"/>
    <col min="7424" max="7425" width="6.6640625" style="1" customWidth="1"/>
    <col min="7426" max="7426" width="62.6640625" style="1" customWidth="1"/>
    <col min="7427" max="7427" width="0" style="1" hidden="1" customWidth="1"/>
    <col min="7428" max="7429" width="9.5546875" style="1" customWidth="1"/>
    <col min="7430" max="7430" width="38.33203125" style="1" customWidth="1"/>
    <col min="7431" max="7431" width="30.6640625" style="1" customWidth="1"/>
    <col min="7432" max="7433" width="6.6640625" style="1" customWidth="1"/>
    <col min="7434" max="7434" width="57.5546875" style="1" customWidth="1"/>
    <col min="7435" max="7676" width="11.44140625" style="1"/>
    <col min="7677" max="7677" width="9" style="1" customWidth="1"/>
    <col min="7678" max="7678" width="25.44140625" style="1" customWidth="1"/>
    <col min="7679" max="7679" width="120" style="1" customWidth="1"/>
    <col min="7680" max="7681" width="6.6640625" style="1" customWidth="1"/>
    <col min="7682" max="7682" width="62.6640625" style="1" customWidth="1"/>
    <col min="7683" max="7683" width="0" style="1" hidden="1" customWidth="1"/>
    <col min="7684" max="7685" width="9.5546875" style="1" customWidth="1"/>
    <col min="7686" max="7686" width="38.33203125" style="1" customWidth="1"/>
    <col min="7687" max="7687" width="30.6640625" style="1" customWidth="1"/>
    <col min="7688" max="7689" width="6.6640625" style="1" customWidth="1"/>
    <col min="7690" max="7690" width="57.5546875" style="1" customWidth="1"/>
    <col min="7691" max="7932" width="11.44140625" style="1"/>
    <col min="7933" max="7933" width="9" style="1" customWidth="1"/>
    <col min="7934" max="7934" width="25.44140625" style="1" customWidth="1"/>
    <col min="7935" max="7935" width="120" style="1" customWidth="1"/>
    <col min="7936" max="7937" width="6.6640625" style="1" customWidth="1"/>
    <col min="7938" max="7938" width="62.6640625" style="1" customWidth="1"/>
    <col min="7939" max="7939" width="0" style="1" hidden="1" customWidth="1"/>
    <col min="7940" max="7941" width="9.5546875" style="1" customWidth="1"/>
    <col min="7942" max="7942" width="38.33203125" style="1" customWidth="1"/>
    <col min="7943" max="7943" width="30.6640625" style="1" customWidth="1"/>
    <col min="7944" max="7945" width="6.6640625" style="1" customWidth="1"/>
    <col min="7946" max="7946" width="57.5546875" style="1" customWidth="1"/>
    <col min="7947" max="8188" width="11.44140625" style="1"/>
    <col min="8189" max="8189" width="9" style="1" customWidth="1"/>
    <col min="8190" max="8190" width="25.44140625" style="1" customWidth="1"/>
    <col min="8191" max="8191" width="120" style="1" customWidth="1"/>
    <col min="8192" max="8193" width="6.6640625" style="1" customWidth="1"/>
    <col min="8194" max="8194" width="62.6640625" style="1" customWidth="1"/>
    <col min="8195" max="8195" width="0" style="1" hidden="1" customWidth="1"/>
    <col min="8196" max="8197" width="9.5546875" style="1" customWidth="1"/>
    <col min="8198" max="8198" width="38.33203125" style="1" customWidth="1"/>
    <col min="8199" max="8199" width="30.6640625" style="1" customWidth="1"/>
    <col min="8200" max="8201" width="6.6640625" style="1" customWidth="1"/>
    <col min="8202" max="8202" width="57.5546875" style="1" customWidth="1"/>
    <col min="8203" max="8444" width="11.44140625" style="1"/>
    <col min="8445" max="8445" width="9" style="1" customWidth="1"/>
    <col min="8446" max="8446" width="25.44140625" style="1" customWidth="1"/>
    <col min="8447" max="8447" width="120" style="1" customWidth="1"/>
    <col min="8448" max="8449" width="6.6640625" style="1" customWidth="1"/>
    <col min="8450" max="8450" width="62.6640625" style="1" customWidth="1"/>
    <col min="8451" max="8451" width="0" style="1" hidden="1" customWidth="1"/>
    <col min="8452" max="8453" width="9.5546875" style="1" customWidth="1"/>
    <col min="8454" max="8454" width="38.33203125" style="1" customWidth="1"/>
    <col min="8455" max="8455" width="30.6640625" style="1" customWidth="1"/>
    <col min="8456" max="8457" width="6.6640625" style="1" customWidth="1"/>
    <col min="8458" max="8458" width="57.5546875" style="1" customWidth="1"/>
    <col min="8459" max="8700" width="11.44140625" style="1"/>
    <col min="8701" max="8701" width="9" style="1" customWidth="1"/>
    <col min="8702" max="8702" width="25.44140625" style="1" customWidth="1"/>
    <col min="8703" max="8703" width="120" style="1" customWidth="1"/>
    <col min="8704" max="8705" width="6.6640625" style="1" customWidth="1"/>
    <col min="8706" max="8706" width="62.6640625" style="1" customWidth="1"/>
    <col min="8707" max="8707" width="0" style="1" hidden="1" customWidth="1"/>
    <col min="8708" max="8709" width="9.5546875" style="1" customWidth="1"/>
    <col min="8710" max="8710" width="38.33203125" style="1" customWidth="1"/>
    <col min="8711" max="8711" width="30.6640625" style="1" customWidth="1"/>
    <col min="8712" max="8713" width="6.6640625" style="1" customWidth="1"/>
    <col min="8714" max="8714" width="57.5546875" style="1" customWidth="1"/>
    <col min="8715" max="8956" width="11.44140625" style="1"/>
    <col min="8957" max="8957" width="9" style="1" customWidth="1"/>
    <col min="8958" max="8958" width="25.44140625" style="1" customWidth="1"/>
    <col min="8959" max="8959" width="120" style="1" customWidth="1"/>
    <col min="8960" max="8961" width="6.6640625" style="1" customWidth="1"/>
    <col min="8962" max="8962" width="62.6640625" style="1" customWidth="1"/>
    <col min="8963" max="8963" width="0" style="1" hidden="1" customWidth="1"/>
    <col min="8964" max="8965" width="9.5546875" style="1" customWidth="1"/>
    <col min="8966" max="8966" width="38.33203125" style="1" customWidth="1"/>
    <col min="8967" max="8967" width="30.6640625" style="1" customWidth="1"/>
    <col min="8968" max="8969" width="6.6640625" style="1" customWidth="1"/>
    <col min="8970" max="8970" width="57.5546875" style="1" customWidth="1"/>
    <col min="8971" max="9212" width="11.44140625" style="1"/>
    <col min="9213" max="9213" width="9" style="1" customWidth="1"/>
    <col min="9214" max="9214" width="25.44140625" style="1" customWidth="1"/>
    <col min="9215" max="9215" width="120" style="1" customWidth="1"/>
    <col min="9216" max="9217" width="6.6640625" style="1" customWidth="1"/>
    <col min="9218" max="9218" width="62.6640625" style="1" customWidth="1"/>
    <col min="9219" max="9219" width="0" style="1" hidden="1" customWidth="1"/>
    <col min="9220" max="9221" width="9.5546875" style="1" customWidth="1"/>
    <col min="9222" max="9222" width="38.33203125" style="1" customWidth="1"/>
    <col min="9223" max="9223" width="30.6640625" style="1" customWidth="1"/>
    <col min="9224" max="9225" width="6.6640625" style="1" customWidth="1"/>
    <col min="9226" max="9226" width="57.5546875" style="1" customWidth="1"/>
    <col min="9227" max="9468" width="11.44140625" style="1"/>
    <col min="9469" max="9469" width="9" style="1" customWidth="1"/>
    <col min="9470" max="9470" width="25.44140625" style="1" customWidth="1"/>
    <col min="9471" max="9471" width="120" style="1" customWidth="1"/>
    <col min="9472" max="9473" width="6.6640625" style="1" customWidth="1"/>
    <col min="9474" max="9474" width="62.6640625" style="1" customWidth="1"/>
    <col min="9475" max="9475" width="0" style="1" hidden="1" customWidth="1"/>
    <col min="9476" max="9477" width="9.5546875" style="1" customWidth="1"/>
    <col min="9478" max="9478" width="38.33203125" style="1" customWidth="1"/>
    <col min="9479" max="9479" width="30.6640625" style="1" customWidth="1"/>
    <col min="9480" max="9481" width="6.6640625" style="1" customWidth="1"/>
    <col min="9482" max="9482" width="57.5546875" style="1" customWidth="1"/>
    <col min="9483" max="9724" width="11.44140625" style="1"/>
    <col min="9725" max="9725" width="9" style="1" customWidth="1"/>
    <col min="9726" max="9726" width="25.44140625" style="1" customWidth="1"/>
    <col min="9727" max="9727" width="120" style="1" customWidth="1"/>
    <col min="9728" max="9729" width="6.6640625" style="1" customWidth="1"/>
    <col min="9730" max="9730" width="62.6640625" style="1" customWidth="1"/>
    <col min="9731" max="9731" width="0" style="1" hidden="1" customWidth="1"/>
    <col min="9732" max="9733" width="9.5546875" style="1" customWidth="1"/>
    <col min="9734" max="9734" width="38.33203125" style="1" customWidth="1"/>
    <col min="9735" max="9735" width="30.6640625" style="1" customWidth="1"/>
    <col min="9736" max="9737" width="6.6640625" style="1" customWidth="1"/>
    <col min="9738" max="9738" width="57.5546875" style="1" customWidth="1"/>
    <col min="9739" max="9980" width="11.44140625" style="1"/>
    <col min="9981" max="9981" width="9" style="1" customWidth="1"/>
    <col min="9982" max="9982" width="25.44140625" style="1" customWidth="1"/>
    <col min="9983" max="9983" width="120" style="1" customWidth="1"/>
    <col min="9984" max="9985" width="6.6640625" style="1" customWidth="1"/>
    <col min="9986" max="9986" width="62.6640625" style="1" customWidth="1"/>
    <col min="9987" max="9987" width="0" style="1" hidden="1" customWidth="1"/>
    <col min="9988" max="9989" width="9.5546875" style="1" customWidth="1"/>
    <col min="9990" max="9990" width="38.33203125" style="1" customWidth="1"/>
    <col min="9991" max="9991" width="30.6640625" style="1" customWidth="1"/>
    <col min="9992" max="9993" width="6.6640625" style="1" customWidth="1"/>
    <col min="9994" max="9994" width="57.5546875" style="1" customWidth="1"/>
    <col min="9995" max="10236" width="11.44140625" style="1"/>
    <col min="10237" max="10237" width="9" style="1" customWidth="1"/>
    <col min="10238" max="10238" width="25.44140625" style="1" customWidth="1"/>
    <col min="10239" max="10239" width="120" style="1" customWidth="1"/>
    <col min="10240" max="10241" width="6.6640625" style="1" customWidth="1"/>
    <col min="10242" max="10242" width="62.6640625" style="1" customWidth="1"/>
    <col min="10243" max="10243" width="0" style="1" hidden="1" customWidth="1"/>
    <col min="10244" max="10245" width="9.5546875" style="1" customWidth="1"/>
    <col min="10246" max="10246" width="38.33203125" style="1" customWidth="1"/>
    <col min="10247" max="10247" width="30.6640625" style="1" customWidth="1"/>
    <col min="10248" max="10249" width="6.6640625" style="1" customWidth="1"/>
    <col min="10250" max="10250" width="57.5546875" style="1" customWidth="1"/>
    <col min="10251" max="10492" width="11.44140625" style="1"/>
    <col min="10493" max="10493" width="9" style="1" customWidth="1"/>
    <col min="10494" max="10494" width="25.44140625" style="1" customWidth="1"/>
    <col min="10495" max="10495" width="120" style="1" customWidth="1"/>
    <col min="10496" max="10497" width="6.6640625" style="1" customWidth="1"/>
    <col min="10498" max="10498" width="62.6640625" style="1" customWidth="1"/>
    <col min="10499" max="10499" width="0" style="1" hidden="1" customWidth="1"/>
    <col min="10500" max="10501" width="9.5546875" style="1" customWidth="1"/>
    <col min="10502" max="10502" width="38.33203125" style="1" customWidth="1"/>
    <col min="10503" max="10503" width="30.6640625" style="1" customWidth="1"/>
    <col min="10504" max="10505" width="6.6640625" style="1" customWidth="1"/>
    <col min="10506" max="10506" width="57.5546875" style="1" customWidth="1"/>
    <col min="10507" max="10748" width="11.44140625" style="1"/>
    <col min="10749" max="10749" width="9" style="1" customWidth="1"/>
    <col min="10750" max="10750" width="25.44140625" style="1" customWidth="1"/>
    <col min="10751" max="10751" width="120" style="1" customWidth="1"/>
    <col min="10752" max="10753" width="6.6640625" style="1" customWidth="1"/>
    <col min="10754" max="10754" width="62.6640625" style="1" customWidth="1"/>
    <col min="10755" max="10755" width="0" style="1" hidden="1" customWidth="1"/>
    <col min="10756" max="10757" width="9.5546875" style="1" customWidth="1"/>
    <col min="10758" max="10758" width="38.33203125" style="1" customWidth="1"/>
    <col min="10759" max="10759" width="30.6640625" style="1" customWidth="1"/>
    <col min="10760" max="10761" width="6.6640625" style="1" customWidth="1"/>
    <col min="10762" max="10762" width="57.5546875" style="1" customWidth="1"/>
    <col min="10763" max="11004" width="11.44140625" style="1"/>
    <col min="11005" max="11005" width="9" style="1" customWidth="1"/>
    <col min="11006" max="11006" width="25.44140625" style="1" customWidth="1"/>
    <col min="11007" max="11007" width="120" style="1" customWidth="1"/>
    <col min="11008" max="11009" width="6.6640625" style="1" customWidth="1"/>
    <col min="11010" max="11010" width="62.6640625" style="1" customWidth="1"/>
    <col min="11011" max="11011" width="0" style="1" hidden="1" customWidth="1"/>
    <col min="11012" max="11013" width="9.5546875" style="1" customWidth="1"/>
    <col min="11014" max="11014" width="38.33203125" style="1" customWidth="1"/>
    <col min="11015" max="11015" width="30.6640625" style="1" customWidth="1"/>
    <col min="11016" max="11017" width="6.6640625" style="1" customWidth="1"/>
    <col min="11018" max="11018" width="57.5546875" style="1" customWidth="1"/>
    <col min="11019" max="11260" width="11.44140625" style="1"/>
    <col min="11261" max="11261" width="9" style="1" customWidth="1"/>
    <col min="11262" max="11262" width="25.44140625" style="1" customWidth="1"/>
    <col min="11263" max="11263" width="120" style="1" customWidth="1"/>
    <col min="11264" max="11265" width="6.6640625" style="1" customWidth="1"/>
    <col min="11266" max="11266" width="62.6640625" style="1" customWidth="1"/>
    <col min="11267" max="11267" width="0" style="1" hidden="1" customWidth="1"/>
    <col min="11268" max="11269" width="9.5546875" style="1" customWidth="1"/>
    <col min="11270" max="11270" width="38.33203125" style="1" customWidth="1"/>
    <col min="11271" max="11271" width="30.6640625" style="1" customWidth="1"/>
    <col min="11272" max="11273" width="6.6640625" style="1" customWidth="1"/>
    <col min="11274" max="11274" width="57.5546875" style="1" customWidth="1"/>
    <col min="11275" max="11516" width="11.44140625" style="1"/>
    <col min="11517" max="11517" width="9" style="1" customWidth="1"/>
    <col min="11518" max="11518" width="25.44140625" style="1" customWidth="1"/>
    <col min="11519" max="11519" width="120" style="1" customWidth="1"/>
    <col min="11520" max="11521" width="6.6640625" style="1" customWidth="1"/>
    <col min="11522" max="11522" width="62.6640625" style="1" customWidth="1"/>
    <col min="11523" max="11523" width="0" style="1" hidden="1" customWidth="1"/>
    <col min="11524" max="11525" width="9.5546875" style="1" customWidth="1"/>
    <col min="11526" max="11526" width="38.33203125" style="1" customWidth="1"/>
    <col min="11527" max="11527" width="30.6640625" style="1" customWidth="1"/>
    <col min="11528" max="11529" width="6.6640625" style="1" customWidth="1"/>
    <col min="11530" max="11530" width="57.5546875" style="1" customWidth="1"/>
    <col min="11531" max="11772" width="11.44140625" style="1"/>
    <col min="11773" max="11773" width="9" style="1" customWidth="1"/>
    <col min="11774" max="11774" width="25.44140625" style="1" customWidth="1"/>
    <col min="11775" max="11775" width="120" style="1" customWidth="1"/>
    <col min="11776" max="11777" width="6.6640625" style="1" customWidth="1"/>
    <col min="11778" max="11778" width="62.6640625" style="1" customWidth="1"/>
    <col min="11779" max="11779" width="0" style="1" hidden="1" customWidth="1"/>
    <col min="11780" max="11781" width="9.5546875" style="1" customWidth="1"/>
    <col min="11782" max="11782" width="38.33203125" style="1" customWidth="1"/>
    <col min="11783" max="11783" width="30.6640625" style="1" customWidth="1"/>
    <col min="11784" max="11785" width="6.6640625" style="1" customWidth="1"/>
    <col min="11786" max="11786" width="57.5546875" style="1" customWidth="1"/>
    <col min="11787" max="12028" width="11.44140625" style="1"/>
    <col min="12029" max="12029" width="9" style="1" customWidth="1"/>
    <col min="12030" max="12030" width="25.44140625" style="1" customWidth="1"/>
    <col min="12031" max="12031" width="120" style="1" customWidth="1"/>
    <col min="12032" max="12033" width="6.6640625" style="1" customWidth="1"/>
    <col min="12034" max="12034" width="62.6640625" style="1" customWidth="1"/>
    <col min="12035" max="12035" width="0" style="1" hidden="1" customWidth="1"/>
    <col min="12036" max="12037" width="9.5546875" style="1" customWidth="1"/>
    <col min="12038" max="12038" width="38.33203125" style="1" customWidth="1"/>
    <col min="12039" max="12039" width="30.6640625" style="1" customWidth="1"/>
    <col min="12040" max="12041" width="6.6640625" style="1" customWidth="1"/>
    <col min="12042" max="12042" width="57.5546875" style="1" customWidth="1"/>
    <col min="12043" max="12284" width="11.44140625" style="1"/>
    <col min="12285" max="12285" width="9" style="1" customWidth="1"/>
    <col min="12286" max="12286" width="25.44140625" style="1" customWidth="1"/>
    <col min="12287" max="12287" width="120" style="1" customWidth="1"/>
    <col min="12288" max="12289" width="6.6640625" style="1" customWidth="1"/>
    <col min="12290" max="12290" width="62.6640625" style="1" customWidth="1"/>
    <col min="12291" max="12291" width="0" style="1" hidden="1" customWidth="1"/>
    <col min="12292" max="12293" width="9.5546875" style="1" customWidth="1"/>
    <col min="12294" max="12294" width="38.33203125" style="1" customWidth="1"/>
    <col min="12295" max="12295" width="30.6640625" style="1" customWidth="1"/>
    <col min="12296" max="12297" width="6.6640625" style="1" customWidth="1"/>
    <col min="12298" max="12298" width="57.5546875" style="1" customWidth="1"/>
    <col min="12299" max="12540" width="11.44140625" style="1"/>
    <col min="12541" max="12541" width="9" style="1" customWidth="1"/>
    <col min="12542" max="12542" width="25.44140625" style="1" customWidth="1"/>
    <col min="12543" max="12543" width="120" style="1" customWidth="1"/>
    <col min="12544" max="12545" width="6.6640625" style="1" customWidth="1"/>
    <col min="12546" max="12546" width="62.6640625" style="1" customWidth="1"/>
    <col min="12547" max="12547" width="0" style="1" hidden="1" customWidth="1"/>
    <col min="12548" max="12549" width="9.5546875" style="1" customWidth="1"/>
    <col min="12550" max="12550" width="38.33203125" style="1" customWidth="1"/>
    <col min="12551" max="12551" width="30.6640625" style="1" customWidth="1"/>
    <col min="12552" max="12553" width="6.6640625" style="1" customWidth="1"/>
    <col min="12554" max="12554" width="57.5546875" style="1" customWidth="1"/>
    <col min="12555" max="12796" width="11.44140625" style="1"/>
    <col min="12797" max="12797" width="9" style="1" customWidth="1"/>
    <col min="12798" max="12798" width="25.44140625" style="1" customWidth="1"/>
    <col min="12799" max="12799" width="120" style="1" customWidth="1"/>
    <col min="12800" max="12801" width="6.6640625" style="1" customWidth="1"/>
    <col min="12802" max="12802" width="62.6640625" style="1" customWidth="1"/>
    <col min="12803" max="12803" width="0" style="1" hidden="1" customWidth="1"/>
    <col min="12804" max="12805" width="9.5546875" style="1" customWidth="1"/>
    <col min="12806" max="12806" width="38.33203125" style="1" customWidth="1"/>
    <col min="12807" max="12807" width="30.6640625" style="1" customWidth="1"/>
    <col min="12808" max="12809" width="6.6640625" style="1" customWidth="1"/>
    <col min="12810" max="12810" width="57.5546875" style="1" customWidth="1"/>
    <col min="12811" max="13052" width="11.44140625" style="1"/>
    <col min="13053" max="13053" width="9" style="1" customWidth="1"/>
    <col min="13054" max="13054" width="25.44140625" style="1" customWidth="1"/>
    <col min="13055" max="13055" width="120" style="1" customWidth="1"/>
    <col min="13056" max="13057" width="6.6640625" style="1" customWidth="1"/>
    <col min="13058" max="13058" width="62.6640625" style="1" customWidth="1"/>
    <col min="13059" max="13059" width="0" style="1" hidden="1" customWidth="1"/>
    <col min="13060" max="13061" width="9.5546875" style="1" customWidth="1"/>
    <col min="13062" max="13062" width="38.33203125" style="1" customWidth="1"/>
    <col min="13063" max="13063" width="30.6640625" style="1" customWidth="1"/>
    <col min="13064" max="13065" width="6.6640625" style="1" customWidth="1"/>
    <col min="13066" max="13066" width="57.5546875" style="1" customWidth="1"/>
    <col min="13067" max="13308" width="11.44140625" style="1"/>
    <col min="13309" max="13309" width="9" style="1" customWidth="1"/>
    <col min="13310" max="13310" width="25.44140625" style="1" customWidth="1"/>
    <col min="13311" max="13311" width="120" style="1" customWidth="1"/>
    <col min="13312" max="13313" width="6.6640625" style="1" customWidth="1"/>
    <col min="13314" max="13314" width="62.6640625" style="1" customWidth="1"/>
    <col min="13315" max="13315" width="0" style="1" hidden="1" customWidth="1"/>
    <col min="13316" max="13317" width="9.5546875" style="1" customWidth="1"/>
    <col min="13318" max="13318" width="38.33203125" style="1" customWidth="1"/>
    <col min="13319" max="13319" width="30.6640625" style="1" customWidth="1"/>
    <col min="13320" max="13321" width="6.6640625" style="1" customWidth="1"/>
    <col min="13322" max="13322" width="57.5546875" style="1" customWidth="1"/>
    <col min="13323" max="13564" width="11.44140625" style="1"/>
    <col min="13565" max="13565" width="9" style="1" customWidth="1"/>
    <col min="13566" max="13566" width="25.44140625" style="1" customWidth="1"/>
    <col min="13567" max="13567" width="120" style="1" customWidth="1"/>
    <col min="13568" max="13569" width="6.6640625" style="1" customWidth="1"/>
    <col min="13570" max="13570" width="62.6640625" style="1" customWidth="1"/>
    <col min="13571" max="13571" width="0" style="1" hidden="1" customWidth="1"/>
    <col min="13572" max="13573" width="9.5546875" style="1" customWidth="1"/>
    <col min="13574" max="13574" width="38.33203125" style="1" customWidth="1"/>
    <col min="13575" max="13575" width="30.6640625" style="1" customWidth="1"/>
    <col min="13576" max="13577" width="6.6640625" style="1" customWidth="1"/>
    <col min="13578" max="13578" width="57.5546875" style="1" customWidth="1"/>
    <col min="13579" max="13820" width="11.44140625" style="1"/>
    <col min="13821" max="13821" width="9" style="1" customWidth="1"/>
    <col min="13822" max="13822" width="25.44140625" style="1" customWidth="1"/>
    <col min="13823" max="13823" width="120" style="1" customWidth="1"/>
    <col min="13824" max="13825" width="6.6640625" style="1" customWidth="1"/>
    <col min="13826" max="13826" width="62.6640625" style="1" customWidth="1"/>
    <col min="13827" max="13827" width="0" style="1" hidden="1" customWidth="1"/>
    <col min="13828" max="13829" width="9.5546875" style="1" customWidth="1"/>
    <col min="13830" max="13830" width="38.33203125" style="1" customWidth="1"/>
    <col min="13831" max="13831" width="30.6640625" style="1" customWidth="1"/>
    <col min="13832" max="13833" width="6.6640625" style="1" customWidth="1"/>
    <col min="13834" max="13834" width="57.5546875" style="1" customWidth="1"/>
    <col min="13835" max="14076" width="11.44140625" style="1"/>
    <col min="14077" max="14077" width="9" style="1" customWidth="1"/>
    <col min="14078" max="14078" width="25.44140625" style="1" customWidth="1"/>
    <col min="14079" max="14079" width="120" style="1" customWidth="1"/>
    <col min="14080" max="14081" width="6.6640625" style="1" customWidth="1"/>
    <col min="14082" max="14082" width="62.6640625" style="1" customWidth="1"/>
    <col min="14083" max="14083" width="0" style="1" hidden="1" customWidth="1"/>
    <col min="14084" max="14085" width="9.5546875" style="1" customWidth="1"/>
    <col min="14086" max="14086" width="38.33203125" style="1" customWidth="1"/>
    <col min="14087" max="14087" width="30.6640625" style="1" customWidth="1"/>
    <col min="14088" max="14089" width="6.6640625" style="1" customWidth="1"/>
    <col min="14090" max="14090" width="57.5546875" style="1" customWidth="1"/>
    <col min="14091" max="14332" width="11.44140625" style="1"/>
    <col min="14333" max="14333" width="9" style="1" customWidth="1"/>
    <col min="14334" max="14334" width="25.44140625" style="1" customWidth="1"/>
    <col min="14335" max="14335" width="120" style="1" customWidth="1"/>
    <col min="14336" max="14337" width="6.6640625" style="1" customWidth="1"/>
    <col min="14338" max="14338" width="62.6640625" style="1" customWidth="1"/>
    <col min="14339" max="14339" width="0" style="1" hidden="1" customWidth="1"/>
    <col min="14340" max="14341" width="9.5546875" style="1" customWidth="1"/>
    <col min="14342" max="14342" width="38.33203125" style="1" customWidth="1"/>
    <col min="14343" max="14343" width="30.6640625" style="1" customWidth="1"/>
    <col min="14344" max="14345" width="6.6640625" style="1" customWidth="1"/>
    <col min="14346" max="14346" width="57.5546875" style="1" customWidth="1"/>
    <col min="14347" max="14588" width="11.44140625" style="1"/>
    <col min="14589" max="14589" width="9" style="1" customWidth="1"/>
    <col min="14590" max="14590" width="25.44140625" style="1" customWidth="1"/>
    <col min="14591" max="14591" width="120" style="1" customWidth="1"/>
    <col min="14592" max="14593" width="6.6640625" style="1" customWidth="1"/>
    <col min="14594" max="14594" width="62.6640625" style="1" customWidth="1"/>
    <col min="14595" max="14595" width="0" style="1" hidden="1" customWidth="1"/>
    <col min="14596" max="14597" width="9.5546875" style="1" customWidth="1"/>
    <col min="14598" max="14598" width="38.33203125" style="1" customWidth="1"/>
    <col min="14599" max="14599" width="30.6640625" style="1" customWidth="1"/>
    <col min="14600" max="14601" width="6.6640625" style="1" customWidth="1"/>
    <col min="14602" max="14602" width="57.5546875" style="1" customWidth="1"/>
    <col min="14603" max="14844" width="11.44140625" style="1"/>
    <col min="14845" max="14845" width="9" style="1" customWidth="1"/>
    <col min="14846" max="14846" width="25.44140625" style="1" customWidth="1"/>
    <col min="14847" max="14847" width="120" style="1" customWidth="1"/>
    <col min="14848" max="14849" width="6.6640625" style="1" customWidth="1"/>
    <col min="14850" max="14850" width="62.6640625" style="1" customWidth="1"/>
    <col min="14851" max="14851" width="0" style="1" hidden="1" customWidth="1"/>
    <col min="14852" max="14853" width="9.5546875" style="1" customWidth="1"/>
    <col min="14854" max="14854" width="38.33203125" style="1" customWidth="1"/>
    <col min="14855" max="14855" width="30.6640625" style="1" customWidth="1"/>
    <col min="14856" max="14857" width="6.6640625" style="1" customWidth="1"/>
    <col min="14858" max="14858" width="57.5546875" style="1" customWidth="1"/>
    <col min="14859" max="15100" width="11.44140625" style="1"/>
    <col min="15101" max="15101" width="9" style="1" customWidth="1"/>
    <col min="15102" max="15102" width="25.44140625" style="1" customWidth="1"/>
    <col min="15103" max="15103" width="120" style="1" customWidth="1"/>
    <col min="15104" max="15105" width="6.6640625" style="1" customWidth="1"/>
    <col min="15106" max="15106" width="62.6640625" style="1" customWidth="1"/>
    <col min="15107" max="15107" width="0" style="1" hidden="1" customWidth="1"/>
    <col min="15108" max="15109" width="9.5546875" style="1" customWidth="1"/>
    <col min="15110" max="15110" width="38.33203125" style="1" customWidth="1"/>
    <col min="15111" max="15111" width="30.6640625" style="1" customWidth="1"/>
    <col min="15112" max="15113" width="6.6640625" style="1" customWidth="1"/>
    <col min="15114" max="15114" width="57.5546875" style="1" customWidth="1"/>
    <col min="15115" max="15356" width="11.44140625" style="1"/>
    <col min="15357" max="15357" width="9" style="1" customWidth="1"/>
    <col min="15358" max="15358" width="25.44140625" style="1" customWidth="1"/>
    <col min="15359" max="15359" width="120" style="1" customWidth="1"/>
    <col min="15360" max="15361" width="6.6640625" style="1" customWidth="1"/>
    <col min="15362" max="15362" width="62.6640625" style="1" customWidth="1"/>
    <col min="15363" max="15363" width="0" style="1" hidden="1" customWidth="1"/>
    <col min="15364" max="15365" width="9.5546875" style="1" customWidth="1"/>
    <col min="15366" max="15366" width="38.33203125" style="1" customWidth="1"/>
    <col min="15367" max="15367" width="30.6640625" style="1" customWidth="1"/>
    <col min="15368" max="15369" width="6.6640625" style="1" customWidth="1"/>
    <col min="15370" max="15370" width="57.5546875" style="1" customWidth="1"/>
    <col min="15371" max="15612" width="11.44140625" style="1"/>
    <col min="15613" max="15613" width="9" style="1" customWidth="1"/>
    <col min="15614" max="15614" width="25.44140625" style="1" customWidth="1"/>
    <col min="15615" max="15615" width="120" style="1" customWidth="1"/>
    <col min="15616" max="15617" width="6.6640625" style="1" customWidth="1"/>
    <col min="15618" max="15618" width="62.6640625" style="1" customWidth="1"/>
    <col min="15619" max="15619" width="0" style="1" hidden="1" customWidth="1"/>
    <col min="15620" max="15621" width="9.5546875" style="1" customWidth="1"/>
    <col min="15622" max="15622" width="38.33203125" style="1" customWidth="1"/>
    <col min="15623" max="15623" width="30.6640625" style="1" customWidth="1"/>
    <col min="15624" max="15625" width="6.6640625" style="1" customWidth="1"/>
    <col min="15626" max="15626" width="57.5546875" style="1" customWidth="1"/>
    <col min="15627" max="15868" width="11.44140625" style="1"/>
    <col min="15869" max="15869" width="9" style="1" customWidth="1"/>
    <col min="15870" max="15870" width="25.44140625" style="1" customWidth="1"/>
    <col min="15871" max="15871" width="120" style="1" customWidth="1"/>
    <col min="15872" max="15873" width="6.6640625" style="1" customWidth="1"/>
    <col min="15874" max="15874" width="62.6640625" style="1" customWidth="1"/>
    <col min="15875" max="15875" width="0" style="1" hidden="1" customWidth="1"/>
    <col min="15876" max="15877" width="9.5546875" style="1" customWidth="1"/>
    <col min="15878" max="15878" width="38.33203125" style="1" customWidth="1"/>
    <col min="15879" max="15879" width="30.6640625" style="1" customWidth="1"/>
    <col min="15880" max="15881" width="6.6640625" style="1" customWidth="1"/>
    <col min="15882" max="15882" width="57.5546875" style="1" customWidth="1"/>
    <col min="15883" max="16124" width="11.44140625" style="1"/>
    <col min="16125" max="16125" width="9" style="1" customWidth="1"/>
    <col min="16126" max="16126" width="25.44140625" style="1" customWidth="1"/>
    <col min="16127" max="16127" width="120" style="1" customWidth="1"/>
    <col min="16128" max="16129" width="6.6640625" style="1" customWidth="1"/>
    <col min="16130" max="16130" width="62.6640625" style="1" customWidth="1"/>
    <col min="16131" max="16131" width="0" style="1" hidden="1" customWidth="1"/>
    <col min="16132" max="16133" width="9.5546875" style="1" customWidth="1"/>
    <col min="16134" max="16134" width="38.33203125" style="1" customWidth="1"/>
    <col min="16135" max="16135" width="30.6640625" style="1" customWidth="1"/>
    <col min="16136" max="16137" width="6.6640625" style="1" customWidth="1"/>
    <col min="16138" max="16138" width="57.5546875" style="1" customWidth="1"/>
    <col min="16139" max="16384" width="11.44140625" style="1"/>
  </cols>
  <sheetData>
    <row r="1" spans="1:74" ht="101.25" customHeight="1" x14ac:dyDescent="0.3">
      <c r="A1" s="37">
        <v>2</v>
      </c>
      <c r="C1" s="75" t="s">
        <v>1</v>
      </c>
      <c r="D1" s="75"/>
      <c r="E1" s="75"/>
      <c r="F1" s="75"/>
      <c r="G1" s="75"/>
      <c r="H1" s="75"/>
      <c r="I1" s="75"/>
      <c r="J1" s="17"/>
    </row>
    <row r="2" spans="1:74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</row>
    <row r="3" spans="1:74" ht="27" customHeight="1" x14ac:dyDescent="0.3">
      <c r="A3" s="15"/>
      <c r="B3" s="7"/>
      <c r="C3" s="76" t="s">
        <v>2</v>
      </c>
      <c r="D3" s="77"/>
      <c r="E3" s="77"/>
      <c r="F3" s="77"/>
      <c r="G3" s="77"/>
      <c r="H3" s="77"/>
      <c r="I3" s="78"/>
      <c r="J3" s="7"/>
    </row>
    <row r="4" spans="1:74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</row>
    <row r="5" spans="1:74" ht="78" customHeight="1" x14ac:dyDescent="0.3">
      <c r="A5" s="15"/>
      <c r="C5" s="31" t="s">
        <v>17</v>
      </c>
      <c r="D5" s="79" t="str">
        <f>'DATOS DE ENTRADA'!F1</f>
        <v>PRESTACIÓN DE SERVICIOS DE SOPORTE TÉCNICO INTEGRAL ESPECIALIZADO DE
HARDWARE DE IBM Y SOFTWARE ONSITE</v>
      </c>
      <c r="E5" s="79"/>
      <c r="F5" s="79"/>
      <c r="G5" s="79"/>
      <c r="H5" s="79"/>
      <c r="I5" s="79"/>
      <c r="J5" s="18"/>
    </row>
    <row r="6" spans="1:74" ht="38.25" customHeight="1" x14ac:dyDescent="0.3">
      <c r="A6" s="15"/>
      <c r="C6" s="31" t="s">
        <v>18</v>
      </c>
      <c r="D6" s="79" t="str">
        <f>'DATOS DE ENTRADA'!F2</f>
        <v>SUBASTA FNA-SG-SB-006-2020</v>
      </c>
      <c r="E6" s="79"/>
      <c r="F6" s="79"/>
      <c r="G6" s="79"/>
      <c r="H6" s="79"/>
      <c r="I6" s="79"/>
      <c r="J6" s="18"/>
    </row>
    <row r="7" spans="1:74" ht="38.25" customHeight="1" x14ac:dyDescent="0.3">
      <c r="A7" s="15"/>
      <c r="C7" s="31" t="s">
        <v>19</v>
      </c>
      <c r="D7" s="79" t="str">
        <f>LOOKUP(A1,'DATOS DE ENTRADA'!A2:A5,'DATOS DE ENTRADA'!B2:B5)</f>
        <v>IOGESTION S A S</v>
      </c>
      <c r="E7" s="79"/>
      <c r="F7" s="79"/>
      <c r="G7" s="79"/>
      <c r="H7" s="79"/>
      <c r="I7" s="79"/>
      <c r="J7" s="18"/>
    </row>
    <row r="8" spans="1:74" ht="31.5" customHeight="1" x14ac:dyDescent="0.3">
      <c r="A8" s="15"/>
      <c r="C8" s="28"/>
      <c r="D8" s="26"/>
      <c r="E8" s="26"/>
      <c r="F8" s="26"/>
      <c r="G8" s="26"/>
      <c r="H8" s="26"/>
      <c r="I8" s="26"/>
      <c r="J8" s="18"/>
    </row>
    <row r="9" spans="1:74" ht="31.5" customHeight="1" x14ac:dyDescent="0.3">
      <c r="A9" s="15"/>
      <c r="C9" s="74" t="s">
        <v>26</v>
      </c>
      <c r="D9" s="74"/>
      <c r="E9" s="74"/>
      <c r="F9" s="74"/>
      <c r="G9" s="74"/>
      <c r="H9" s="74"/>
      <c r="I9" s="74"/>
      <c r="J9" s="18"/>
    </row>
    <row r="10" spans="1:74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18"/>
    </row>
    <row r="11" spans="1:74" ht="31.5" customHeight="1" x14ac:dyDescent="0.3">
      <c r="A11" s="15"/>
      <c r="C11" s="31" t="s">
        <v>25</v>
      </c>
      <c r="D11" s="80">
        <v>44146</v>
      </c>
      <c r="E11" s="80"/>
      <c r="F11" s="80"/>
      <c r="G11" s="80"/>
      <c r="H11" s="15"/>
      <c r="I11" s="45"/>
      <c r="J11" s="18"/>
    </row>
    <row r="12" spans="1:74" ht="31.5" customHeight="1" x14ac:dyDescent="0.3">
      <c r="A12" s="15"/>
      <c r="C12" s="31" t="s">
        <v>24</v>
      </c>
      <c r="D12" s="81">
        <v>44153</v>
      </c>
      <c r="E12" s="82"/>
      <c r="F12" s="82"/>
      <c r="G12" s="83"/>
      <c r="H12" s="84" t="str">
        <f>IF(D12&gt;=M12,"CUMPLE","NO CUMPLE")</f>
        <v>CUMPLE</v>
      </c>
      <c r="I12" s="84"/>
      <c r="J12" s="18"/>
      <c r="K12" s="50">
        <f>IF(H12="CUMPLE",0,1)</f>
        <v>0</v>
      </c>
      <c r="M12" s="30">
        <v>44115</v>
      </c>
      <c r="N12" s="29" t="s">
        <v>45</v>
      </c>
    </row>
    <row r="13" spans="1:74" ht="31.5" customHeight="1" x14ac:dyDescent="0.3">
      <c r="A13" s="15"/>
      <c r="C13" s="31" t="s">
        <v>42</v>
      </c>
      <c r="D13" s="81">
        <v>43914</v>
      </c>
      <c r="E13" s="82"/>
      <c r="F13" s="82"/>
      <c r="G13" s="83"/>
      <c r="H13" s="85" t="str">
        <f>IF(D13&lt;=M13,"CUMPLE","NO CUMPLE")</f>
        <v>CUMPLE</v>
      </c>
      <c r="I13" s="86"/>
      <c r="J13" s="18"/>
      <c r="K13" s="50">
        <f>IF(H13="CUMPLE",0,1)</f>
        <v>0</v>
      </c>
      <c r="L13" s="29"/>
      <c r="M13" s="30">
        <v>44132</v>
      </c>
      <c r="N13" s="29" t="s">
        <v>46</v>
      </c>
    </row>
    <row r="14" spans="1:74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49"/>
    </row>
    <row r="15" spans="1:74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14</v>
      </c>
      <c r="G15" s="3" t="s">
        <v>0</v>
      </c>
      <c r="H15" s="3" t="s">
        <v>15</v>
      </c>
      <c r="I15" s="10" t="s">
        <v>23</v>
      </c>
      <c r="J15" s="10" t="s">
        <v>4</v>
      </c>
      <c r="K15" s="49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</row>
    <row r="16" spans="1:74" s="2" customFormat="1" ht="44.25" customHeight="1" x14ac:dyDescent="0.3">
      <c r="A16" s="94"/>
      <c r="B16" s="95" t="s">
        <v>64</v>
      </c>
      <c r="C16" s="89" t="s">
        <v>70</v>
      </c>
      <c r="D16" s="100">
        <f>'DATOS DE ENTRADA'!F3*25%</f>
        <v>1087991874.25</v>
      </c>
      <c r="E16" s="8" t="s">
        <v>7</v>
      </c>
      <c r="F16" s="19">
        <v>4653546614</v>
      </c>
      <c r="G16" s="102">
        <f>F16-F17</f>
        <v>2717794976</v>
      </c>
      <c r="H16" s="87" t="str">
        <f>IF(G16&gt;=D16,"CUMPLE","NO CUMPLE")</f>
        <v>CUMPLE</v>
      </c>
      <c r="I16" s="89" t="s">
        <v>77</v>
      </c>
      <c r="J16" s="91" t="s">
        <v>79</v>
      </c>
      <c r="K16" s="89">
        <f>IF(H16="CUMPLE",0,1)</f>
        <v>0</v>
      </c>
    </row>
    <row r="17" spans="1:11" s="2" customFormat="1" ht="44.25" customHeight="1" x14ac:dyDescent="0.3">
      <c r="A17" s="94"/>
      <c r="B17" s="95"/>
      <c r="C17" s="90"/>
      <c r="D17" s="101"/>
      <c r="E17" s="8" t="s">
        <v>8</v>
      </c>
      <c r="F17" s="19">
        <v>1935751638</v>
      </c>
      <c r="G17" s="103"/>
      <c r="H17" s="88"/>
      <c r="I17" s="90"/>
      <c r="J17" s="92"/>
      <c r="K17" s="90"/>
    </row>
    <row r="18" spans="1:11" s="2" customFormat="1" ht="44.25" customHeight="1" x14ac:dyDescent="0.3">
      <c r="A18" s="94"/>
      <c r="B18" s="95" t="s">
        <v>64</v>
      </c>
      <c r="C18" s="89" t="s">
        <v>71</v>
      </c>
      <c r="D18" s="96">
        <v>1.2</v>
      </c>
      <c r="E18" s="8" t="s">
        <v>7</v>
      </c>
      <c r="F18" s="32">
        <f>F16</f>
        <v>4653546614</v>
      </c>
      <c r="G18" s="98">
        <f>F18/F19</f>
        <v>2.4039998327512717</v>
      </c>
      <c r="H18" s="87" t="str">
        <f>IF(G18&gt;=D18,"CUMPLE","NO CUMPLE")</f>
        <v>CUMPLE</v>
      </c>
      <c r="I18" s="89" t="s">
        <v>77</v>
      </c>
      <c r="J18" s="92"/>
      <c r="K18" s="89">
        <f>IF(H18="CUMPLE",0,1)</f>
        <v>0</v>
      </c>
    </row>
    <row r="19" spans="1:11" s="2" customFormat="1" ht="44.25" customHeight="1" x14ac:dyDescent="0.3">
      <c r="A19" s="94"/>
      <c r="B19" s="95"/>
      <c r="C19" s="90"/>
      <c r="D19" s="97"/>
      <c r="E19" s="8" t="s">
        <v>8</v>
      </c>
      <c r="F19" s="32">
        <f>F17</f>
        <v>1935751638</v>
      </c>
      <c r="G19" s="99"/>
      <c r="H19" s="88"/>
      <c r="I19" s="90"/>
      <c r="J19" s="92"/>
      <c r="K19" s="90"/>
    </row>
    <row r="20" spans="1:11" s="2" customFormat="1" ht="44.25" customHeight="1" x14ac:dyDescent="0.3">
      <c r="A20" s="94"/>
      <c r="B20" s="95" t="s">
        <v>64</v>
      </c>
      <c r="C20" s="89" t="s">
        <v>63</v>
      </c>
      <c r="D20" s="106">
        <v>0.8</v>
      </c>
      <c r="E20" s="9" t="s">
        <v>9</v>
      </c>
      <c r="F20" s="19">
        <v>3291636072</v>
      </c>
      <c r="G20" s="108">
        <f>F20/F21</f>
        <v>0.55832167841827773</v>
      </c>
      <c r="H20" s="87" t="str">
        <f>IF(G20&lt;=D20,"CUMPLE","NO CUMPLE")</f>
        <v>CUMPLE</v>
      </c>
      <c r="I20" s="89" t="s">
        <v>77</v>
      </c>
      <c r="J20" s="92"/>
      <c r="K20" s="89">
        <f>IF(H20="CUMPLE",0,1)</f>
        <v>0</v>
      </c>
    </row>
    <row r="21" spans="1:11" s="2" customFormat="1" ht="44.25" customHeight="1" x14ac:dyDescent="0.3">
      <c r="A21" s="94"/>
      <c r="B21" s="95"/>
      <c r="C21" s="90"/>
      <c r="D21" s="107"/>
      <c r="E21" s="9" t="s">
        <v>10</v>
      </c>
      <c r="F21" s="19">
        <v>5895590659</v>
      </c>
      <c r="G21" s="109"/>
      <c r="H21" s="88"/>
      <c r="I21" s="90"/>
      <c r="J21" s="92"/>
      <c r="K21" s="90"/>
    </row>
    <row r="22" spans="1:11" s="6" customFormat="1" ht="44.25" customHeight="1" x14ac:dyDescent="0.3">
      <c r="A22" s="94"/>
      <c r="B22" s="95" t="s">
        <v>64</v>
      </c>
      <c r="C22" s="115" t="s">
        <v>72</v>
      </c>
      <c r="D22" s="96">
        <v>0.08</v>
      </c>
      <c r="E22" s="9" t="s">
        <v>11</v>
      </c>
      <c r="F22" s="19">
        <v>1374247730</v>
      </c>
      <c r="G22" s="104">
        <f>F22/F23</f>
        <v>0.52775410787146726</v>
      </c>
      <c r="H22" s="87" t="str">
        <f>IF(G22&gt;=D22,"CUMPLE","NO CUMPLE")</f>
        <v>CUMPLE</v>
      </c>
      <c r="I22" s="89" t="s">
        <v>77</v>
      </c>
      <c r="J22" s="92"/>
      <c r="K22" s="89">
        <f>IF(H22="CUMPLE",0,1)</f>
        <v>0</v>
      </c>
    </row>
    <row r="23" spans="1:11" s="6" customFormat="1" ht="44.25" customHeight="1" x14ac:dyDescent="0.3">
      <c r="A23" s="94"/>
      <c r="B23" s="95"/>
      <c r="C23" s="116"/>
      <c r="D23" s="97"/>
      <c r="E23" s="9" t="s">
        <v>12</v>
      </c>
      <c r="F23" s="19">
        <v>2603954587</v>
      </c>
      <c r="G23" s="105"/>
      <c r="H23" s="88"/>
      <c r="I23" s="90"/>
      <c r="J23" s="92"/>
      <c r="K23" s="90"/>
    </row>
    <row r="24" spans="1:11" s="6" customFormat="1" ht="44.25" customHeight="1" x14ac:dyDescent="0.3">
      <c r="A24" s="94"/>
      <c r="B24" s="95" t="s">
        <v>64</v>
      </c>
      <c r="C24" s="115" t="s">
        <v>73</v>
      </c>
      <c r="D24" s="96">
        <v>0.02</v>
      </c>
      <c r="E24" s="9" t="s">
        <v>11</v>
      </c>
      <c r="F24" s="32">
        <f>F22</f>
        <v>1374247730</v>
      </c>
      <c r="G24" s="104">
        <f>F24/F25</f>
        <v>0.23309754857252887</v>
      </c>
      <c r="H24" s="87" t="str">
        <f>IF(G24&gt;=D24,"CUMPLE","NO CUMPLE")</f>
        <v>CUMPLE</v>
      </c>
      <c r="I24" s="89" t="s">
        <v>77</v>
      </c>
      <c r="J24" s="92"/>
      <c r="K24" s="89">
        <f>IF(H24="CUMPLE",0,1)</f>
        <v>0</v>
      </c>
    </row>
    <row r="25" spans="1:11" s="6" customFormat="1" ht="44.25" customHeight="1" x14ac:dyDescent="0.3">
      <c r="A25" s="94"/>
      <c r="B25" s="95"/>
      <c r="C25" s="116"/>
      <c r="D25" s="97"/>
      <c r="E25" s="9" t="s">
        <v>13</v>
      </c>
      <c r="F25" s="32">
        <f>F21</f>
        <v>5895590659</v>
      </c>
      <c r="G25" s="105"/>
      <c r="H25" s="88"/>
      <c r="I25" s="90"/>
      <c r="J25" s="93"/>
      <c r="K25" s="90"/>
    </row>
    <row r="27" spans="1:11" ht="28.2" x14ac:dyDescent="0.5">
      <c r="E27" s="110" t="s">
        <v>20</v>
      </c>
      <c r="F27" s="111"/>
      <c r="G27" s="112" t="s">
        <v>80</v>
      </c>
      <c r="H27" s="113"/>
      <c r="I27" s="114"/>
      <c r="K27" s="49">
        <f>SUM(K12:K25)</f>
        <v>0</v>
      </c>
    </row>
    <row r="30" spans="1:11" x14ac:dyDescent="0.3">
      <c r="B30" s="67" t="s">
        <v>44</v>
      </c>
      <c r="C30" s="67"/>
    </row>
    <row r="31" spans="1:11" ht="39.75" customHeight="1" x14ac:dyDescent="0.3">
      <c r="B31" s="68" t="s">
        <v>40</v>
      </c>
      <c r="C31" s="68"/>
      <c r="E31" s="68"/>
    </row>
  </sheetData>
  <mergeCells count="54">
    <mergeCell ref="E27:F27"/>
    <mergeCell ref="G27:I27"/>
    <mergeCell ref="I22:I23"/>
    <mergeCell ref="K22:K23"/>
    <mergeCell ref="A24:A25"/>
    <mergeCell ref="B24:B25"/>
    <mergeCell ref="C24:C25"/>
    <mergeCell ref="D24:D25"/>
    <mergeCell ref="G24:G25"/>
    <mergeCell ref="H24:H25"/>
    <mergeCell ref="I24:I25"/>
    <mergeCell ref="K24:K25"/>
    <mergeCell ref="A22:A23"/>
    <mergeCell ref="B22:B23"/>
    <mergeCell ref="C22:C23"/>
    <mergeCell ref="D22:D23"/>
    <mergeCell ref="G22:G23"/>
    <mergeCell ref="H22:H23"/>
    <mergeCell ref="K18:K19"/>
    <mergeCell ref="A20:A21"/>
    <mergeCell ref="B20:B21"/>
    <mergeCell ref="C20:C21"/>
    <mergeCell ref="D20:D21"/>
    <mergeCell ref="G20:G21"/>
    <mergeCell ref="H20:H21"/>
    <mergeCell ref="I20:I21"/>
    <mergeCell ref="K20:K21"/>
    <mergeCell ref="H16:H17"/>
    <mergeCell ref="I16:I17"/>
    <mergeCell ref="J16:J25"/>
    <mergeCell ref="K16:K17"/>
    <mergeCell ref="A18:A19"/>
    <mergeCell ref="B18:B19"/>
    <mergeCell ref="C18:C19"/>
    <mergeCell ref="D18:D19"/>
    <mergeCell ref="G18:G19"/>
    <mergeCell ref="H18:H19"/>
    <mergeCell ref="A16:A17"/>
    <mergeCell ref="B16:B17"/>
    <mergeCell ref="C16:C17"/>
    <mergeCell ref="D16:D17"/>
    <mergeCell ref="G16:G17"/>
    <mergeCell ref="I18:I19"/>
    <mergeCell ref="D11:G11"/>
    <mergeCell ref="D12:G12"/>
    <mergeCell ref="H12:I12"/>
    <mergeCell ref="D13:G13"/>
    <mergeCell ref="H13:I13"/>
    <mergeCell ref="C9:I9"/>
    <mergeCell ref="C1:I1"/>
    <mergeCell ref="C3:I3"/>
    <mergeCell ref="D5:I5"/>
    <mergeCell ref="D6:I6"/>
    <mergeCell ref="D7:I7"/>
  </mergeCells>
  <conditionalFormatting sqref="I16">
    <cfRule type="cellIs" dxfId="31" priority="23" operator="equal">
      <formula>"CUMPLE"</formula>
    </cfRule>
    <cfRule type="cellIs" dxfId="30" priority="24" operator="equal">
      <formula>"NO CUMPLE"</formula>
    </cfRule>
  </conditionalFormatting>
  <conditionalFormatting sqref="K18 K20 K22 K24">
    <cfRule type="cellIs" dxfId="29" priority="18" operator="equal">
      <formula>"CUMPLE"</formula>
    </cfRule>
    <cfRule type="cellIs" dxfId="28" priority="19" operator="equal">
      <formula>"NO CUMPLE"</formula>
    </cfRule>
  </conditionalFormatting>
  <conditionalFormatting sqref="K16">
    <cfRule type="cellIs" dxfId="27" priority="20" operator="equal">
      <formula>"CUMPLE"</formula>
    </cfRule>
    <cfRule type="cellIs" dxfId="26" priority="21" operator="equal">
      <formula>"NO CUMPLE"</formula>
    </cfRule>
  </conditionalFormatting>
  <conditionalFormatting sqref="K12:K13">
    <cfRule type="cellIs" dxfId="25" priority="15" operator="equal">
      <formula>"CUMPLE"</formula>
    </cfRule>
    <cfRule type="cellIs" dxfId="24" priority="16" operator="equal">
      <formula>"NO CUMPLE"</formula>
    </cfRule>
  </conditionalFormatting>
  <conditionalFormatting sqref="H16:H25">
    <cfRule type="cellIs" dxfId="23" priority="11" operator="equal">
      <formula>"CUMPLE"</formula>
    </cfRule>
    <cfRule type="cellIs" dxfId="22" priority="12" operator="equal">
      <formula>"NO CUMPLE"</formula>
    </cfRule>
  </conditionalFormatting>
  <conditionalFormatting sqref="H12">
    <cfRule type="cellIs" dxfId="21" priority="10" operator="equal">
      <formula>"CUMPLE"</formula>
    </cfRule>
  </conditionalFormatting>
  <conditionalFormatting sqref="H13:I13">
    <cfRule type="cellIs" dxfId="20" priority="9" operator="equal">
      <formula>"CUMPLE"</formula>
    </cfRule>
  </conditionalFormatting>
  <conditionalFormatting sqref="I18 I20 I22 I24">
    <cfRule type="cellIs" dxfId="19" priority="1" operator="equal">
      <formula>"CUMPLE"</formula>
    </cfRule>
    <cfRule type="cellIs" dxfId="18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4BEFE-96CC-450A-B4A0-47A5061CFB07}">
  <sheetPr>
    <tabColor rgb="FF00B050"/>
  </sheetPr>
  <dimension ref="A1:BW31"/>
  <sheetViews>
    <sheetView view="pageBreakPreview" zoomScale="55" zoomScaleNormal="70" zoomScaleSheetLayoutView="55" workbookViewId="0"/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7" width="30.33203125" style="1" customWidth="1"/>
    <col min="8" max="8" width="31.33203125" style="1" bestFit="1" customWidth="1"/>
    <col min="9" max="9" width="17.88671875" style="1" bestFit="1" customWidth="1"/>
    <col min="10" max="10" width="32.33203125" style="1" bestFit="1" customWidth="1"/>
    <col min="11" max="11" width="36.5546875" style="4" customWidth="1"/>
    <col min="12" max="12" width="11.5546875" style="49" hidden="1" customWidth="1"/>
    <col min="13" max="13" width="13.44140625" style="1" hidden="1" customWidth="1"/>
    <col min="14" max="14" width="45.44140625" style="1" hidden="1" customWidth="1"/>
    <col min="15" max="15" width="36.44140625" style="1" hidden="1" customWidth="1"/>
    <col min="16" max="16" width="29.33203125" style="1" hidden="1" customWidth="1"/>
    <col min="17" max="18" width="29" style="1" hidden="1" customWidth="1"/>
    <col min="19" max="19" width="11.44140625" style="1" hidden="1" customWidth="1"/>
    <col min="20" max="75" width="11.44140625" style="1"/>
    <col min="76" max="83" width="11.44140625" style="1" customWidth="1"/>
    <col min="84" max="253" width="11.44140625" style="1"/>
    <col min="254" max="254" width="9" style="1" customWidth="1"/>
    <col min="255" max="255" width="25.44140625" style="1" customWidth="1"/>
    <col min="256" max="256" width="120" style="1" customWidth="1"/>
    <col min="257" max="258" width="6.6640625" style="1" customWidth="1"/>
    <col min="259" max="259" width="62.6640625" style="1" customWidth="1"/>
    <col min="260" max="260" width="0" style="1" hidden="1" customWidth="1"/>
    <col min="261" max="262" width="9.5546875" style="1" customWidth="1"/>
    <col min="263" max="263" width="38.33203125" style="1" customWidth="1"/>
    <col min="264" max="264" width="30.6640625" style="1" customWidth="1"/>
    <col min="265" max="266" width="6.6640625" style="1" customWidth="1"/>
    <col min="267" max="267" width="57.5546875" style="1" customWidth="1"/>
    <col min="268" max="509" width="11.44140625" style="1"/>
    <col min="510" max="510" width="9" style="1" customWidth="1"/>
    <col min="511" max="511" width="25.44140625" style="1" customWidth="1"/>
    <col min="512" max="512" width="120" style="1" customWidth="1"/>
    <col min="513" max="514" width="6.6640625" style="1" customWidth="1"/>
    <col min="515" max="515" width="62.6640625" style="1" customWidth="1"/>
    <col min="516" max="516" width="0" style="1" hidden="1" customWidth="1"/>
    <col min="517" max="518" width="9.5546875" style="1" customWidth="1"/>
    <col min="519" max="519" width="38.33203125" style="1" customWidth="1"/>
    <col min="520" max="520" width="30.6640625" style="1" customWidth="1"/>
    <col min="521" max="522" width="6.6640625" style="1" customWidth="1"/>
    <col min="523" max="523" width="57.5546875" style="1" customWidth="1"/>
    <col min="524" max="765" width="11.44140625" style="1"/>
    <col min="766" max="766" width="9" style="1" customWidth="1"/>
    <col min="767" max="767" width="25.44140625" style="1" customWidth="1"/>
    <col min="768" max="768" width="120" style="1" customWidth="1"/>
    <col min="769" max="770" width="6.6640625" style="1" customWidth="1"/>
    <col min="771" max="771" width="62.6640625" style="1" customWidth="1"/>
    <col min="772" max="772" width="0" style="1" hidden="1" customWidth="1"/>
    <col min="773" max="774" width="9.5546875" style="1" customWidth="1"/>
    <col min="775" max="775" width="38.33203125" style="1" customWidth="1"/>
    <col min="776" max="776" width="30.6640625" style="1" customWidth="1"/>
    <col min="777" max="778" width="6.6640625" style="1" customWidth="1"/>
    <col min="779" max="779" width="57.5546875" style="1" customWidth="1"/>
    <col min="780" max="1021" width="11.44140625" style="1"/>
    <col min="1022" max="1022" width="9" style="1" customWidth="1"/>
    <col min="1023" max="1023" width="25.44140625" style="1" customWidth="1"/>
    <col min="1024" max="1024" width="120" style="1" customWidth="1"/>
    <col min="1025" max="1026" width="6.6640625" style="1" customWidth="1"/>
    <col min="1027" max="1027" width="62.6640625" style="1" customWidth="1"/>
    <col min="1028" max="1028" width="0" style="1" hidden="1" customWidth="1"/>
    <col min="1029" max="1030" width="9.5546875" style="1" customWidth="1"/>
    <col min="1031" max="1031" width="38.33203125" style="1" customWidth="1"/>
    <col min="1032" max="1032" width="30.6640625" style="1" customWidth="1"/>
    <col min="1033" max="1034" width="6.6640625" style="1" customWidth="1"/>
    <col min="1035" max="1035" width="57.5546875" style="1" customWidth="1"/>
    <col min="1036" max="1277" width="11.44140625" style="1"/>
    <col min="1278" max="1278" width="9" style="1" customWidth="1"/>
    <col min="1279" max="1279" width="25.44140625" style="1" customWidth="1"/>
    <col min="1280" max="1280" width="120" style="1" customWidth="1"/>
    <col min="1281" max="1282" width="6.6640625" style="1" customWidth="1"/>
    <col min="1283" max="1283" width="62.6640625" style="1" customWidth="1"/>
    <col min="1284" max="1284" width="0" style="1" hidden="1" customWidth="1"/>
    <col min="1285" max="1286" width="9.5546875" style="1" customWidth="1"/>
    <col min="1287" max="1287" width="38.33203125" style="1" customWidth="1"/>
    <col min="1288" max="1288" width="30.6640625" style="1" customWidth="1"/>
    <col min="1289" max="1290" width="6.6640625" style="1" customWidth="1"/>
    <col min="1291" max="1291" width="57.5546875" style="1" customWidth="1"/>
    <col min="1292" max="1533" width="11.44140625" style="1"/>
    <col min="1534" max="1534" width="9" style="1" customWidth="1"/>
    <col min="1535" max="1535" width="25.44140625" style="1" customWidth="1"/>
    <col min="1536" max="1536" width="120" style="1" customWidth="1"/>
    <col min="1537" max="1538" width="6.6640625" style="1" customWidth="1"/>
    <col min="1539" max="1539" width="62.6640625" style="1" customWidth="1"/>
    <col min="1540" max="1540" width="0" style="1" hidden="1" customWidth="1"/>
    <col min="1541" max="1542" width="9.5546875" style="1" customWidth="1"/>
    <col min="1543" max="1543" width="38.33203125" style="1" customWidth="1"/>
    <col min="1544" max="1544" width="30.6640625" style="1" customWidth="1"/>
    <col min="1545" max="1546" width="6.6640625" style="1" customWidth="1"/>
    <col min="1547" max="1547" width="57.5546875" style="1" customWidth="1"/>
    <col min="1548" max="1789" width="11.44140625" style="1"/>
    <col min="1790" max="1790" width="9" style="1" customWidth="1"/>
    <col min="1791" max="1791" width="25.44140625" style="1" customWidth="1"/>
    <col min="1792" max="1792" width="120" style="1" customWidth="1"/>
    <col min="1793" max="1794" width="6.6640625" style="1" customWidth="1"/>
    <col min="1795" max="1795" width="62.6640625" style="1" customWidth="1"/>
    <col min="1796" max="1796" width="0" style="1" hidden="1" customWidth="1"/>
    <col min="1797" max="1798" width="9.5546875" style="1" customWidth="1"/>
    <col min="1799" max="1799" width="38.33203125" style="1" customWidth="1"/>
    <col min="1800" max="1800" width="30.6640625" style="1" customWidth="1"/>
    <col min="1801" max="1802" width="6.6640625" style="1" customWidth="1"/>
    <col min="1803" max="1803" width="57.5546875" style="1" customWidth="1"/>
    <col min="1804" max="2045" width="11.44140625" style="1"/>
    <col min="2046" max="2046" width="9" style="1" customWidth="1"/>
    <col min="2047" max="2047" width="25.44140625" style="1" customWidth="1"/>
    <col min="2048" max="2048" width="120" style="1" customWidth="1"/>
    <col min="2049" max="2050" width="6.6640625" style="1" customWidth="1"/>
    <col min="2051" max="2051" width="62.6640625" style="1" customWidth="1"/>
    <col min="2052" max="2052" width="0" style="1" hidden="1" customWidth="1"/>
    <col min="2053" max="2054" width="9.5546875" style="1" customWidth="1"/>
    <col min="2055" max="2055" width="38.33203125" style="1" customWidth="1"/>
    <col min="2056" max="2056" width="30.6640625" style="1" customWidth="1"/>
    <col min="2057" max="2058" width="6.6640625" style="1" customWidth="1"/>
    <col min="2059" max="2059" width="57.5546875" style="1" customWidth="1"/>
    <col min="2060" max="2301" width="11.44140625" style="1"/>
    <col min="2302" max="2302" width="9" style="1" customWidth="1"/>
    <col min="2303" max="2303" width="25.44140625" style="1" customWidth="1"/>
    <col min="2304" max="2304" width="120" style="1" customWidth="1"/>
    <col min="2305" max="2306" width="6.6640625" style="1" customWidth="1"/>
    <col min="2307" max="2307" width="62.6640625" style="1" customWidth="1"/>
    <col min="2308" max="2308" width="0" style="1" hidden="1" customWidth="1"/>
    <col min="2309" max="2310" width="9.5546875" style="1" customWidth="1"/>
    <col min="2311" max="2311" width="38.33203125" style="1" customWidth="1"/>
    <col min="2312" max="2312" width="30.6640625" style="1" customWidth="1"/>
    <col min="2313" max="2314" width="6.6640625" style="1" customWidth="1"/>
    <col min="2315" max="2315" width="57.5546875" style="1" customWidth="1"/>
    <col min="2316" max="2557" width="11.44140625" style="1"/>
    <col min="2558" max="2558" width="9" style="1" customWidth="1"/>
    <col min="2559" max="2559" width="25.44140625" style="1" customWidth="1"/>
    <col min="2560" max="2560" width="120" style="1" customWidth="1"/>
    <col min="2561" max="2562" width="6.6640625" style="1" customWidth="1"/>
    <col min="2563" max="2563" width="62.6640625" style="1" customWidth="1"/>
    <col min="2564" max="2564" width="0" style="1" hidden="1" customWidth="1"/>
    <col min="2565" max="2566" width="9.5546875" style="1" customWidth="1"/>
    <col min="2567" max="2567" width="38.33203125" style="1" customWidth="1"/>
    <col min="2568" max="2568" width="30.6640625" style="1" customWidth="1"/>
    <col min="2569" max="2570" width="6.6640625" style="1" customWidth="1"/>
    <col min="2571" max="2571" width="57.5546875" style="1" customWidth="1"/>
    <col min="2572" max="2813" width="11.44140625" style="1"/>
    <col min="2814" max="2814" width="9" style="1" customWidth="1"/>
    <col min="2815" max="2815" width="25.44140625" style="1" customWidth="1"/>
    <col min="2816" max="2816" width="120" style="1" customWidth="1"/>
    <col min="2817" max="2818" width="6.6640625" style="1" customWidth="1"/>
    <col min="2819" max="2819" width="62.6640625" style="1" customWidth="1"/>
    <col min="2820" max="2820" width="0" style="1" hidden="1" customWidth="1"/>
    <col min="2821" max="2822" width="9.5546875" style="1" customWidth="1"/>
    <col min="2823" max="2823" width="38.33203125" style="1" customWidth="1"/>
    <col min="2824" max="2824" width="30.6640625" style="1" customWidth="1"/>
    <col min="2825" max="2826" width="6.6640625" style="1" customWidth="1"/>
    <col min="2827" max="2827" width="57.5546875" style="1" customWidth="1"/>
    <col min="2828" max="3069" width="11.44140625" style="1"/>
    <col min="3070" max="3070" width="9" style="1" customWidth="1"/>
    <col min="3071" max="3071" width="25.44140625" style="1" customWidth="1"/>
    <col min="3072" max="3072" width="120" style="1" customWidth="1"/>
    <col min="3073" max="3074" width="6.6640625" style="1" customWidth="1"/>
    <col min="3075" max="3075" width="62.6640625" style="1" customWidth="1"/>
    <col min="3076" max="3076" width="0" style="1" hidden="1" customWidth="1"/>
    <col min="3077" max="3078" width="9.5546875" style="1" customWidth="1"/>
    <col min="3079" max="3079" width="38.33203125" style="1" customWidth="1"/>
    <col min="3080" max="3080" width="30.6640625" style="1" customWidth="1"/>
    <col min="3081" max="3082" width="6.6640625" style="1" customWidth="1"/>
    <col min="3083" max="3083" width="57.5546875" style="1" customWidth="1"/>
    <col min="3084" max="3325" width="11.44140625" style="1"/>
    <col min="3326" max="3326" width="9" style="1" customWidth="1"/>
    <col min="3327" max="3327" width="25.44140625" style="1" customWidth="1"/>
    <col min="3328" max="3328" width="120" style="1" customWidth="1"/>
    <col min="3329" max="3330" width="6.6640625" style="1" customWidth="1"/>
    <col min="3331" max="3331" width="62.6640625" style="1" customWidth="1"/>
    <col min="3332" max="3332" width="0" style="1" hidden="1" customWidth="1"/>
    <col min="3333" max="3334" width="9.5546875" style="1" customWidth="1"/>
    <col min="3335" max="3335" width="38.33203125" style="1" customWidth="1"/>
    <col min="3336" max="3336" width="30.6640625" style="1" customWidth="1"/>
    <col min="3337" max="3338" width="6.6640625" style="1" customWidth="1"/>
    <col min="3339" max="3339" width="57.5546875" style="1" customWidth="1"/>
    <col min="3340" max="3581" width="11.44140625" style="1"/>
    <col min="3582" max="3582" width="9" style="1" customWidth="1"/>
    <col min="3583" max="3583" width="25.44140625" style="1" customWidth="1"/>
    <col min="3584" max="3584" width="120" style="1" customWidth="1"/>
    <col min="3585" max="3586" width="6.6640625" style="1" customWidth="1"/>
    <col min="3587" max="3587" width="62.6640625" style="1" customWidth="1"/>
    <col min="3588" max="3588" width="0" style="1" hidden="1" customWidth="1"/>
    <col min="3589" max="3590" width="9.5546875" style="1" customWidth="1"/>
    <col min="3591" max="3591" width="38.33203125" style="1" customWidth="1"/>
    <col min="3592" max="3592" width="30.6640625" style="1" customWidth="1"/>
    <col min="3593" max="3594" width="6.6640625" style="1" customWidth="1"/>
    <col min="3595" max="3595" width="57.5546875" style="1" customWidth="1"/>
    <col min="3596" max="3837" width="11.44140625" style="1"/>
    <col min="3838" max="3838" width="9" style="1" customWidth="1"/>
    <col min="3839" max="3839" width="25.44140625" style="1" customWidth="1"/>
    <col min="3840" max="3840" width="120" style="1" customWidth="1"/>
    <col min="3841" max="3842" width="6.6640625" style="1" customWidth="1"/>
    <col min="3843" max="3843" width="62.6640625" style="1" customWidth="1"/>
    <col min="3844" max="3844" width="0" style="1" hidden="1" customWidth="1"/>
    <col min="3845" max="3846" width="9.5546875" style="1" customWidth="1"/>
    <col min="3847" max="3847" width="38.33203125" style="1" customWidth="1"/>
    <col min="3848" max="3848" width="30.6640625" style="1" customWidth="1"/>
    <col min="3849" max="3850" width="6.6640625" style="1" customWidth="1"/>
    <col min="3851" max="3851" width="57.5546875" style="1" customWidth="1"/>
    <col min="3852" max="4093" width="11.44140625" style="1"/>
    <col min="4094" max="4094" width="9" style="1" customWidth="1"/>
    <col min="4095" max="4095" width="25.44140625" style="1" customWidth="1"/>
    <col min="4096" max="4096" width="120" style="1" customWidth="1"/>
    <col min="4097" max="4098" width="6.6640625" style="1" customWidth="1"/>
    <col min="4099" max="4099" width="62.6640625" style="1" customWidth="1"/>
    <col min="4100" max="4100" width="0" style="1" hidden="1" customWidth="1"/>
    <col min="4101" max="4102" width="9.5546875" style="1" customWidth="1"/>
    <col min="4103" max="4103" width="38.33203125" style="1" customWidth="1"/>
    <col min="4104" max="4104" width="30.6640625" style="1" customWidth="1"/>
    <col min="4105" max="4106" width="6.6640625" style="1" customWidth="1"/>
    <col min="4107" max="4107" width="57.5546875" style="1" customWidth="1"/>
    <col min="4108" max="4349" width="11.44140625" style="1"/>
    <col min="4350" max="4350" width="9" style="1" customWidth="1"/>
    <col min="4351" max="4351" width="25.44140625" style="1" customWidth="1"/>
    <col min="4352" max="4352" width="120" style="1" customWidth="1"/>
    <col min="4353" max="4354" width="6.6640625" style="1" customWidth="1"/>
    <col min="4355" max="4355" width="62.6640625" style="1" customWidth="1"/>
    <col min="4356" max="4356" width="0" style="1" hidden="1" customWidth="1"/>
    <col min="4357" max="4358" width="9.5546875" style="1" customWidth="1"/>
    <col min="4359" max="4359" width="38.33203125" style="1" customWidth="1"/>
    <col min="4360" max="4360" width="30.6640625" style="1" customWidth="1"/>
    <col min="4361" max="4362" width="6.6640625" style="1" customWidth="1"/>
    <col min="4363" max="4363" width="57.5546875" style="1" customWidth="1"/>
    <col min="4364" max="4605" width="11.44140625" style="1"/>
    <col min="4606" max="4606" width="9" style="1" customWidth="1"/>
    <col min="4607" max="4607" width="25.44140625" style="1" customWidth="1"/>
    <col min="4608" max="4608" width="120" style="1" customWidth="1"/>
    <col min="4609" max="4610" width="6.6640625" style="1" customWidth="1"/>
    <col min="4611" max="4611" width="62.6640625" style="1" customWidth="1"/>
    <col min="4612" max="4612" width="0" style="1" hidden="1" customWidth="1"/>
    <col min="4613" max="4614" width="9.5546875" style="1" customWidth="1"/>
    <col min="4615" max="4615" width="38.33203125" style="1" customWidth="1"/>
    <col min="4616" max="4616" width="30.6640625" style="1" customWidth="1"/>
    <col min="4617" max="4618" width="6.6640625" style="1" customWidth="1"/>
    <col min="4619" max="4619" width="57.5546875" style="1" customWidth="1"/>
    <col min="4620" max="4861" width="11.44140625" style="1"/>
    <col min="4862" max="4862" width="9" style="1" customWidth="1"/>
    <col min="4863" max="4863" width="25.44140625" style="1" customWidth="1"/>
    <col min="4864" max="4864" width="120" style="1" customWidth="1"/>
    <col min="4865" max="4866" width="6.6640625" style="1" customWidth="1"/>
    <col min="4867" max="4867" width="62.6640625" style="1" customWidth="1"/>
    <col min="4868" max="4868" width="0" style="1" hidden="1" customWidth="1"/>
    <col min="4869" max="4870" width="9.5546875" style="1" customWidth="1"/>
    <col min="4871" max="4871" width="38.33203125" style="1" customWidth="1"/>
    <col min="4872" max="4872" width="30.6640625" style="1" customWidth="1"/>
    <col min="4873" max="4874" width="6.6640625" style="1" customWidth="1"/>
    <col min="4875" max="4875" width="57.5546875" style="1" customWidth="1"/>
    <col min="4876" max="5117" width="11.44140625" style="1"/>
    <col min="5118" max="5118" width="9" style="1" customWidth="1"/>
    <col min="5119" max="5119" width="25.44140625" style="1" customWidth="1"/>
    <col min="5120" max="5120" width="120" style="1" customWidth="1"/>
    <col min="5121" max="5122" width="6.6640625" style="1" customWidth="1"/>
    <col min="5123" max="5123" width="62.6640625" style="1" customWidth="1"/>
    <col min="5124" max="5124" width="0" style="1" hidden="1" customWidth="1"/>
    <col min="5125" max="5126" width="9.5546875" style="1" customWidth="1"/>
    <col min="5127" max="5127" width="38.33203125" style="1" customWidth="1"/>
    <col min="5128" max="5128" width="30.6640625" style="1" customWidth="1"/>
    <col min="5129" max="5130" width="6.6640625" style="1" customWidth="1"/>
    <col min="5131" max="5131" width="57.5546875" style="1" customWidth="1"/>
    <col min="5132" max="5373" width="11.44140625" style="1"/>
    <col min="5374" max="5374" width="9" style="1" customWidth="1"/>
    <col min="5375" max="5375" width="25.44140625" style="1" customWidth="1"/>
    <col min="5376" max="5376" width="120" style="1" customWidth="1"/>
    <col min="5377" max="5378" width="6.6640625" style="1" customWidth="1"/>
    <col min="5379" max="5379" width="62.6640625" style="1" customWidth="1"/>
    <col min="5380" max="5380" width="0" style="1" hidden="1" customWidth="1"/>
    <col min="5381" max="5382" width="9.5546875" style="1" customWidth="1"/>
    <col min="5383" max="5383" width="38.33203125" style="1" customWidth="1"/>
    <col min="5384" max="5384" width="30.6640625" style="1" customWidth="1"/>
    <col min="5385" max="5386" width="6.6640625" style="1" customWidth="1"/>
    <col min="5387" max="5387" width="57.5546875" style="1" customWidth="1"/>
    <col min="5388" max="5629" width="11.44140625" style="1"/>
    <col min="5630" max="5630" width="9" style="1" customWidth="1"/>
    <col min="5631" max="5631" width="25.44140625" style="1" customWidth="1"/>
    <col min="5632" max="5632" width="120" style="1" customWidth="1"/>
    <col min="5633" max="5634" width="6.6640625" style="1" customWidth="1"/>
    <col min="5635" max="5635" width="62.6640625" style="1" customWidth="1"/>
    <col min="5636" max="5636" width="0" style="1" hidden="1" customWidth="1"/>
    <col min="5637" max="5638" width="9.5546875" style="1" customWidth="1"/>
    <col min="5639" max="5639" width="38.33203125" style="1" customWidth="1"/>
    <col min="5640" max="5640" width="30.6640625" style="1" customWidth="1"/>
    <col min="5641" max="5642" width="6.6640625" style="1" customWidth="1"/>
    <col min="5643" max="5643" width="57.5546875" style="1" customWidth="1"/>
    <col min="5644" max="5885" width="11.44140625" style="1"/>
    <col min="5886" max="5886" width="9" style="1" customWidth="1"/>
    <col min="5887" max="5887" width="25.44140625" style="1" customWidth="1"/>
    <col min="5888" max="5888" width="120" style="1" customWidth="1"/>
    <col min="5889" max="5890" width="6.6640625" style="1" customWidth="1"/>
    <col min="5891" max="5891" width="62.6640625" style="1" customWidth="1"/>
    <col min="5892" max="5892" width="0" style="1" hidden="1" customWidth="1"/>
    <col min="5893" max="5894" width="9.5546875" style="1" customWidth="1"/>
    <col min="5895" max="5895" width="38.33203125" style="1" customWidth="1"/>
    <col min="5896" max="5896" width="30.6640625" style="1" customWidth="1"/>
    <col min="5897" max="5898" width="6.6640625" style="1" customWidth="1"/>
    <col min="5899" max="5899" width="57.5546875" style="1" customWidth="1"/>
    <col min="5900" max="6141" width="11.44140625" style="1"/>
    <col min="6142" max="6142" width="9" style="1" customWidth="1"/>
    <col min="6143" max="6143" width="25.44140625" style="1" customWidth="1"/>
    <col min="6144" max="6144" width="120" style="1" customWidth="1"/>
    <col min="6145" max="6146" width="6.6640625" style="1" customWidth="1"/>
    <col min="6147" max="6147" width="62.6640625" style="1" customWidth="1"/>
    <col min="6148" max="6148" width="0" style="1" hidden="1" customWidth="1"/>
    <col min="6149" max="6150" width="9.5546875" style="1" customWidth="1"/>
    <col min="6151" max="6151" width="38.33203125" style="1" customWidth="1"/>
    <col min="6152" max="6152" width="30.6640625" style="1" customWidth="1"/>
    <col min="6153" max="6154" width="6.6640625" style="1" customWidth="1"/>
    <col min="6155" max="6155" width="57.5546875" style="1" customWidth="1"/>
    <col min="6156" max="6397" width="11.44140625" style="1"/>
    <col min="6398" max="6398" width="9" style="1" customWidth="1"/>
    <col min="6399" max="6399" width="25.44140625" style="1" customWidth="1"/>
    <col min="6400" max="6400" width="120" style="1" customWidth="1"/>
    <col min="6401" max="6402" width="6.6640625" style="1" customWidth="1"/>
    <col min="6403" max="6403" width="62.6640625" style="1" customWidth="1"/>
    <col min="6404" max="6404" width="0" style="1" hidden="1" customWidth="1"/>
    <col min="6405" max="6406" width="9.5546875" style="1" customWidth="1"/>
    <col min="6407" max="6407" width="38.33203125" style="1" customWidth="1"/>
    <col min="6408" max="6408" width="30.6640625" style="1" customWidth="1"/>
    <col min="6409" max="6410" width="6.6640625" style="1" customWidth="1"/>
    <col min="6411" max="6411" width="57.5546875" style="1" customWidth="1"/>
    <col min="6412" max="6653" width="11.44140625" style="1"/>
    <col min="6654" max="6654" width="9" style="1" customWidth="1"/>
    <col min="6655" max="6655" width="25.44140625" style="1" customWidth="1"/>
    <col min="6656" max="6656" width="120" style="1" customWidth="1"/>
    <col min="6657" max="6658" width="6.6640625" style="1" customWidth="1"/>
    <col min="6659" max="6659" width="62.6640625" style="1" customWidth="1"/>
    <col min="6660" max="6660" width="0" style="1" hidden="1" customWidth="1"/>
    <col min="6661" max="6662" width="9.5546875" style="1" customWidth="1"/>
    <col min="6663" max="6663" width="38.33203125" style="1" customWidth="1"/>
    <col min="6664" max="6664" width="30.6640625" style="1" customWidth="1"/>
    <col min="6665" max="6666" width="6.6640625" style="1" customWidth="1"/>
    <col min="6667" max="6667" width="57.5546875" style="1" customWidth="1"/>
    <col min="6668" max="6909" width="11.44140625" style="1"/>
    <col min="6910" max="6910" width="9" style="1" customWidth="1"/>
    <col min="6911" max="6911" width="25.44140625" style="1" customWidth="1"/>
    <col min="6912" max="6912" width="120" style="1" customWidth="1"/>
    <col min="6913" max="6914" width="6.6640625" style="1" customWidth="1"/>
    <col min="6915" max="6915" width="62.6640625" style="1" customWidth="1"/>
    <col min="6916" max="6916" width="0" style="1" hidden="1" customWidth="1"/>
    <col min="6917" max="6918" width="9.5546875" style="1" customWidth="1"/>
    <col min="6919" max="6919" width="38.33203125" style="1" customWidth="1"/>
    <col min="6920" max="6920" width="30.6640625" style="1" customWidth="1"/>
    <col min="6921" max="6922" width="6.6640625" style="1" customWidth="1"/>
    <col min="6923" max="6923" width="57.5546875" style="1" customWidth="1"/>
    <col min="6924" max="7165" width="11.44140625" style="1"/>
    <col min="7166" max="7166" width="9" style="1" customWidth="1"/>
    <col min="7167" max="7167" width="25.44140625" style="1" customWidth="1"/>
    <col min="7168" max="7168" width="120" style="1" customWidth="1"/>
    <col min="7169" max="7170" width="6.6640625" style="1" customWidth="1"/>
    <col min="7171" max="7171" width="62.6640625" style="1" customWidth="1"/>
    <col min="7172" max="7172" width="0" style="1" hidden="1" customWidth="1"/>
    <col min="7173" max="7174" width="9.5546875" style="1" customWidth="1"/>
    <col min="7175" max="7175" width="38.33203125" style="1" customWidth="1"/>
    <col min="7176" max="7176" width="30.6640625" style="1" customWidth="1"/>
    <col min="7177" max="7178" width="6.6640625" style="1" customWidth="1"/>
    <col min="7179" max="7179" width="57.5546875" style="1" customWidth="1"/>
    <col min="7180" max="7421" width="11.44140625" style="1"/>
    <col min="7422" max="7422" width="9" style="1" customWidth="1"/>
    <col min="7423" max="7423" width="25.44140625" style="1" customWidth="1"/>
    <col min="7424" max="7424" width="120" style="1" customWidth="1"/>
    <col min="7425" max="7426" width="6.6640625" style="1" customWidth="1"/>
    <col min="7427" max="7427" width="62.6640625" style="1" customWidth="1"/>
    <col min="7428" max="7428" width="0" style="1" hidden="1" customWidth="1"/>
    <col min="7429" max="7430" width="9.5546875" style="1" customWidth="1"/>
    <col min="7431" max="7431" width="38.33203125" style="1" customWidth="1"/>
    <col min="7432" max="7432" width="30.6640625" style="1" customWidth="1"/>
    <col min="7433" max="7434" width="6.6640625" style="1" customWidth="1"/>
    <col min="7435" max="7435" width="57.5546875" style="1" customWidth="1"/>
    <col min="7436" max="7677" width="11.44140625" style="1"/>
    <col min="7678" max="7678" width="9" style="1" customWidth="1"/>
    <col min="7679" max="7679" width="25.44140625" style="1" customWidth="1"/>
    <col min="7680" max="7680" width="120" style="1" customWidth="1"/>
    <col min="7681" max="7682" width="6.6640625" style="1" customWidth="1"/>
    <col min="7683" max="7683" width="62.6640625" style="1" customWidth="1"/>
    <col min="7684" max="7684" width="0" style="1" hidden="1" customWidth="1"/>
    <col min="7685" max="7686" width="9.5546875" style="1" customWidth="1"/>
    <col min="7687" max="7687" width="38.33203125" style="1" customWidth="1"/>
    <col min="7688" max="7688" width="30.6640625" style="1" customWidth="1"/>
    <col min="7689" max="7690" width="6.6640625" style="1" customWidth="1"/>
    <col min="7691" max="7691" width="57.5546875" style="1" customWidth="1"/>
    <col min="7692" max="7933" width="11.44140625" style="1"/>
    <col min="7934" max="7934" width="9" style="1" customWidth="1"/>
    <col min="7935" max="7935" width="25.44140625" style="1" customWidth="1"/>
    <col min="7936" max="7936" width="120" style="1" customWidth="1"/>
    <col min="7937" max="7938" width="6.6640625" style="1" customWidth="1"/>
    <col min="7939" max="7939" width="62.6640625" style="1" customWidth="1"/>
    <col min="7940" max="7940" width="0" style="1" hidden="1" customWidth="1"/>
    <col min="7941" max="7942" width="9.5546875" style="1" customWidth="1"/>
    <col min="7943" max="7943" width="38.33203125" style="1" customWidth="1"/>
    <col min="7944" max="7944" width="30.6640625" style="1" customWidth="1"/>
    <col min="7945" max="7946" width="6.6640625" style="1" customWidth="1"/>
    <col min="7947" max="7947" width="57.5546875" style="1" customWidth="1"/>
    <col min="7948" max="8189" width="11.44140625" style="1"/>
    <col min="8190" max="8190" width="9" style="1" customWidth="1"/>
    <col min="8191" max="8191" width="25.44140625" style="1" customWidth="1"/>
    <col min="8192" max="8192" width="120" style="1" customWidth="1"/>
    <col min="8193" max="8194" width="6.6640625" style="1" customWidth="1"/>
    <col min="8195" max="8195" width="62.6640625" style="1" customWidth="1"/>
    <col min="8196" max="8196" width="0" style="1" hidden="1" customWidth="1"/>
    <col min="8197" max="8198" width="9.5546875" style="1" customWidth="1"/>
    <col min="8199" max="8199" width="38.33203125" style="1" customWidth="1"/>
    <col min="8200" max="8200" width="30.6640625" style="1" customWidth="1"/>
    <col min="8201" max="8202" width="6.6640625" style="1" customWidth="1"/>
    <col min="8203" max="8203" width="57.5546875" style="1" customWidth="1"/>
    <col min="8204" max="8445" width="11.44140625" style="1"/>
    <col min="8446" max="8446" width="9" style="1" customWidth="1"/>
    <col min="8447" max="8447" width="25.44140625" style="1" customWidth="1"/>
    <col min="8448" max="8448" width="120" style="1" customWidth="1"/>
    <col min="8449" max="8450" width="6.6640625" style="1" customWidth="1"/>
    <col min="8451" max="8451" width="62.6640625" style="1" customWidth="1"/>
    <col min="8452" max="8452" width="0" style="1" hidden="1" customWidth="1"/>
    <col min="8453" max="8454" width="9.5546875" style="1" customWidth="1"/>
    <col min="8455" max="8455" width="38.33203125" style="1" customWidth="1"/>
    <col min="8456" max="8456" width="30.6640625" style="1" customWidth="1"/>
    <col min="8457" max="8458" width="6.6640625" style="1" customWidth="1"/>
    <col min="8459" max="8459" width="57.5546875" style="1" customWidth="1"/>
    <col min="8460" max="8701" width="11.44140625" style="1"/>
    <col min="8702" max="8702" width="9" style="1" customWidth="1"/>
    <col min="8703" max="8703" width="25.44140625" style="1" customWidth="1"/>
    <col min="8704" max="8704" width="120" style="1" customWidth="1"/>
    <col min="8705" max="8706" width="6.6640625" style="1" customWidth="1"/>
    <col min="8707" max="8707" width="62.6640625" style="1" customWidth="1"/>
    <col min="8708" max="8708" width="0" style="1" hidden="1" customWidth="1"/>
    <col min="8709" max="8710" width="9.5546875" style="1" customWidth="1"/>
    <col min="8711" max="8711" width="38.33203125" style="1" customWidth="1"/>
    <col min="8712" max="8712" width="30.6640625" style="1" customWidth="1"/>
    <col min="8713" max="8714" width="6.6640625" style="1" customWidth="1"/>
    <col min="8715" max="8715" width="57.5546875" style="1" customWidth="1"/>
    <col min="8716" max="8957" width="11.44140625" style="1"/>
    <col min="8958" max="8958" width="9" style="1" customWidth="1"/>
    <col min="8959" max="8959" width="25.44140625" style="1" customWidth="1"/>
    <col min="8960" max="8960" width="120" style="1" customWidth="1"/>
    <col min="8961" max="8962" width="6.6640625" style="1" customWidth="1"/>
    <col min="8963" max="8963" width="62.6640625" style="1" customWidth="1"/>
    <col min="8964" max="8964" width="0" style="1" hidden="1" customWidth="1"/>
    <col min="8965" max="8966" width="9.5546875" style="1" customWidth="1"/>
    <col min="8967" max="8967" width="38.33203125" style="1" customWidth="1"/>
    <col min="8968" max="8968" width="30.6640625" style="1" customWidth="1"/>
    <col min="8969" max="8970" width="6.6640625" style="1" customWidth="1"/>
    <col min="8971" max="8971" width="57.5546875" style="1" customWidth="1"/>
    <col min="8972" max="9213" width="11.44140625" style="1"/>
    <col min="9214" max="9214" width="9" style="1" customWidth="1"/>
    <col min="9215" max="9215" width="25.44140625" style="1" customWidth="1"/>
    <col min="9216" max="9216" width="120" style="1" customWidth="1"/>
    <col min="9217" max="9218" width="6.6640625" style="1" customWidth="1"/>
    <col min="9219" max="9219" width="62.6640625" style="1" customWidth="1"/>
    <col min="9220" max="9220" width="0" style="1" hidden="1" customWidth="1"/>
    <col min="9221" max="9222" width="9.5546875" style="1" customWidth="1"/>
    <col min="9223" max="9223" width="38.33203125" style="1" customWidth="1"/>
    <col min="9224" max="9224" width="30.6640625" style="1" customWidth="1"/>
    <col min="9225" max="9226" width="6.6640625" style="1" customWidth="1"/>
    <col min="9227" max="9227" width="57.5546875" style="1" customWidth="1"/>
    <col min="9228" max="9469" width="11.44140625" style="1"/>
    <col min="9470" max="9470" width="9" style="1" customWidth="1"/>
    <col min="9471" max="9471" width="25.44140625" style="1" customWidth="1"/>
    <col min="9472" max="9472" width="120" style="1" customWidth="1"/>
    <col min="9473" max="9474" width="6.6640625" style="1" customWidth="1"/>
    <col min="9475" max="9475" width="62.6640625" style="1" customWidth="1"/>
    <col min="9476" max="9476" width="0" style="1" hidden="1" customWidth="1"/>
    <col min="9477" max="9478" width="9.5546875" style="1" customWidth="1"/>
    <col min="9479" max="9479" width="38.33203125" style="1" customWidth="1"/>
    <col min="9480" max="9480" width="30.6640625" style="1" customWidth="1"/>
    <col min="9481" max="9482" width="6.6640625" style="1" customWidth="1"/>
    <col min="9483" max="9483" width="57.5546875" style="1" customWidth="1"/>
    <col min="9484" max="9725" width="11.44140625" style="1"/>
    <col min="9726" max="9726" width="9" style="1" customWidth="1"/>
    <col min="9727" max="9727" width="25.44140625" style="1" customWidth="1"/>
    <col min="9728" max="9728" width="120" style="1" customWidth="1"/>
    <col min="9729" max="9730" width="6.6640625" style="1" customWidth="1"/>
    <col min="9731" max="9731" width="62.6640625" style="1" customWidth="1"/>
    <col min="9732" max="9732" width="0" style="1" hidden="1" customWidth="1"/>
    <col min="9733" max="9734" width="9.5546875" style="1" customWidth="1"/>
    <col min="9735" max="9735" width="38.33203125" style="1" customWidth="1"/>
    <col min="9736" max="9736" width="30.6640625" style="1" customWidth="1"/>
    <col min="9737" max="9738" width="6.6640625" style="1" customWidth="1"/>
    <col min="9739" max="9739" width="57.5546875" style="1" customWidth="1"/>
    <col min="9740" max="9981" width="11.44140625" style="1"/>
    <col min="9982" max="9982" width="9" style="1" customWidth="1"/>
    <col min="9983" max="9983" width="25.44140625" style="1" customWidth="1"/>
    <col min="9984" max="9984" width="120" style="1" customWidth="1"/>
    <col min="9985" max="9986" width="6.6640625" style="1" customWidth="1"/>
    <col min="9987" max="9987" width="62.6640625" style="1" customWidth="1"/>
    <col min="9988" max="9988" width="0" style="1" hidden="1" customWidth="1"/>
    <col min="9989" max="9990" width="9.5546875" style="1" customWidth="1"/>
    <col min="9991" max="9991" width="38.33203125" style="1" customWidth="1"/>
    <col min="9992" max="9992" width="30.6640625" style="1" customWidth="1"/>
    <col min="9993" max="9994" width="6.6640625" style="1" customWidth="1"/>
    <col min="9995" max="9995" width="57.5546875" style="1" customWidth="1"/>
    <col min="9996" max="10237" width="11.44140625" style="1"/>
    <col min="10238" max="10238" width="9" style="1" customWidth="1"/>
    <col min="10239" max="10239" width="25.44140625" style="1" customWidth="1"/>
    <col min="10240" max="10240" width="120" style="1" customWidth="1"/>
    <col min="10241" max="10242" width="6.6640625" style="1" customWidth="1"/>
    <col min="10243" max="10243" width="62.6640625" style="1" customWidth="1"/>
    <col min="10244" max="10244" width="0" style="1" hidden="1" customWidth="1"/>
    <col min="10245" max="10246" width="9.5546875" style="1" customWidth="1"/>
    <col min="10247" max="10247" width="38.33203125" style="1" customWidth="1"/>
    <col min="10248" max="10248" width="30.6640625" style="1" customWidth="1"/>
    <col min="10249" max="10250" width="6.6640625" style="1" customWidth="1"/>
    <col min="10251" max="10251" width="57.5546875" style="1" customWidth="1"/>
    <col min="10252" max="10493" width="11.44140625" style="1"/>
    <col min="10494" max="10494" width="9" style="1" customWidth="1"/>
    <col min="10495" max="10495" width="25.44140625" style="1" customWidth="1"/>
    <col min="10496" max="10496" width="120" style="1" customWidth="1"/>
    <col min="10497" max="10498" width="6.6640625" style="1" customWidth="1"/>
    <col min="10499" max="10499" width="62.6640625" style="1" customWidth="1"/>
    <col min="10500" max="10500" width="0" style="1" hidden="1" customWidth="1"/>
    <col min="10501" max="10502" width="9.5546875" style="1" customWidth="1"/>
    <col min="10503" max="10503" width="38.33203125" style="1" customWidth="1"/>
    <col min="10504" max="10504" width="30.6640625" style="1" customWidth="1"/>
    <col min="10505" max="10506" width="6.6640625" style="1" customWidth="1"/>
    <col min="10507" max="10507" width="57.5546875" style="1" customWidth="1"/>
    <col min="10508" max="10749" width="11.44140625" style="1"/>
    <col min="10750" max="10750" width="9" style="1" customWidth="1"/>
    <col min="10751" max="10751" width="25.44140625" style="1" customWidth="1"/>
    <col min="10752" max="10752" width="120" style="1" customWidth="1"/>
    <col min="10753" max="10754" width="6.6640625" style="1" customWidth="1"/>
    <col min="10755" max="10755" width="62.6640625" style="1" customWidth="1"/>
    <col min="10756" max="10756" width="0" style="1" hidden="1" customWidth="1"/>
    <col min="10757" max="10758" width="9.5546875" style="1" customWidth="1"/>
    <col min="10759" max="10759" width="38.33203125" style="1" customWidth="1"/>
    <col min="10760" max="10760" width="30.6640625" style="1" customWidth="1"/>
    <col min="10761" max="10762" width="6.6640625" style="1" customWidth="1"/>
    <col min="10763" max="10763" width="57.5546875" style="1" customWidth="1"/>
    <col min="10764" max="11005" width="11.44140625" style="1"/>
    <col min="11006" max="11006" width="9" style="1" customWidth="1"/>
    <col min="11007" max="11007" width="25.44140625" style="1" customWidth="1"/>
    <col min="11008" max="11008" width="120" style="1" customWidth="1"/>
    <col min="11009" max="11010" width="6.6640625" style="1" customWidth="1"/>
    <col min="11011" max="11011" width="62.6640625" style="1" customWidth="1"/>
    <col min="11012" max="11012" width="0" style="1" hidden="1" customWidth="1"/>
    <col min="11013" max="11014" width="9.5546875" style="1" customWidth="1"/>
    <col min="11015" max="11015" width="38.33203125" style="1" customWidth="1"/>
    <col min="11016" max="11016" width="30.6640625" style="1" customWidth="1"/>
    <col min="11017" max="11018" width="6.6640625" style="1" customWidth="1"/>
    <col min="11019" max="11019" width="57.5546875" style="1" customWidth="1"/>
    <col min="11020" max="11261" width="11.44140625" style="1"/>
    <col min="11262" max="11262" width="9" style="1" customWidth="1"/>
    <col min="11263" max="11263" width="25.44140625" style="1" customWidth="1"/>
    <col min="11264" max="11264" width="120" style="1" customWidth="1"/>
    <col min="11265" max="11266" width="6.6640625" style="1" customWidth="1"/>
    <col min="11267" max="11267" width="62.6640625" style="1" customWidth="1"/>
    <col min="11268" max="11268" width="0" style="1" hidden="1" customWidth="1"/>
    <col min="11269" max="11270" width="9.5546875" style="1" customWidth="1"/>
    <col min="11271" max="11271" width="38.33203125" style="1" customWidth="1"/>
    <col min="11272" max="11272" width="30.6640625" style="1" customWidth="1"/>
    <col min="11273" max="11274" width="6.6640625" style="1" customWidth="1"/>
    <col min="11275" max="11275" width="57.5546875" style="1" customWidth="1"/>
    <col min="11276" max="11517" width="11.44140625" style="1"/>
    <col min="11518" max="11518" width="9" style="1" customWidth="1"/>
    <col min="11519" max="11519" width="25.44140625" style="1" customWidth="1"/>
    <col min="11520" max="11520" width="120" style="1" customWidth="1"/>
    <col min="11521" max="11522" width="6.6640625" style="1" customWidth="1"/>
    <col min="11523" max="11523" width="62.6640625" style="1" customWidth="1"/>
    <col min="11524" max="11524" width="0" style="1" hidden="1" customWidth="1"/>
    <col min="11525" max="11526" width="9.5546875" style="1" customWidth="1"/>
    <col min="11527" max="11527" width="38.33203125" style="1" customWidth="1"/>
    <col min="11528" max="11528" width="30.6640625" style="1" customWidth="1"/>
    <col min="11529" max="11530" width="6.6640625" style="1" customWidth="1"/>
    <col min="11531" max="11531" width="57.5546875" style="1" customWidth="1"/>
    <col min="11532" max="11773" width="11.44140625" style="1"/>
    <col min="11774" max="11774" width="9" style="1" customWidth="1"/>
    <col min="11775" max="11775" width="25.44140625" style="1" customWidth="1"/>
    <col min="11776" max="11776" width="120" style="1" customWidth="1"/>
    <col min="11777" max="11778" width="6.6640625" style="1" customWidth="1"/>
    <col min="11779" max="11779" width="62.6640625" style="1" customWidth="1"/>
    <col min="11780" max="11780" width="0" style="1" hidden="1" customWidth="1"/>
    <col min="11781" max="11782" width="9.5546875" style="1" customWidth="1"/>
    <col min="11783" max="11783" width="38.33203125" style="1" customWidth="1"/>
    <col min="11784" max="11784" width="30.6640625" style="1" customWidth="1"/>
    <col min="11785" max="11786" width="6.6640625" style="1" customWidth="1"/>
    <col min="11787" max="11787" width="57.5546875" style="1" customWidth="1"/>
    <col min="11788" max="12029" width="11.44140625" style="1"/>
    <col min="12030" max="12030" width="9" style="1" customWidth="1"/>
    <col min="12031" max="12031" width="25.44140625" style="1" customWidth="1"/>
    <col min="12032" max="12032" width="120" style="1" customWidth="1"/>
    <col min="12033" max="12034" width="6.6640625" style="1" customWidth="1"/>
    <col min="12035" max="12035" width="62.6640625" style="1" customWidth="1"/>
    <col min="12036" max="12036" width="0" style="1" hidden="1" customWidth="1"/>
    <col min="12037" max="12038" width="9.5546875" style="1" customWidth="1"/>
    <col min="12039" max="12039" width="38.33203125" style="1" customWidth="1"/>
    <col min="12040" max="12040" width="30.6640625" style="1" customWidth="1"/>
    <col min="12041" max="12042" width="6.6640625" style="1" customWidth="1"/>
    <col min="12043" max="12043" width="57.5546875" style="1" customWidth="1"/>
    <col min="12044" max="12285" width="11.44140625" style="1"/>
    <col min="12286" max="12286" width="9" style="1" customWidth="1"/>
    <col min="12287" max="12287" width="25.44140625" style="1" customWidth="1"/>
    <col min="12288" max="12288" width="120" style="1" customWidth="1"/>
    <col min="12289" max="12290" width="6.6640625" style="1" customWidth="1"/>
    <col min="12291" max="12291" width="62.6640625" style="1" customWidth="1"/>
    <col min="12292" max="12292" width="0" style="1" hidden="1" customWidth="1"/>
    <col min="12293" max="12294" width="9.5546875" style="1" customWidth="1"/>
    <col min="12295" max="12295" width="38.33203125" style="1" customWidth="1"/>
    <col min="12296" max="12296" width="30.6640625" style="1" customWidth="1"/>
    <col min="12297" max="12298" width="6.6640625" style="1" customWidth="1"/>
    <col min="12299" max="12299" width="57.5546875" style="1" customWidth="1"/>
    <col min="12300" max="12541" width="11.44140625" style="1"/>
    <col min="12542" max="12542" width="9" style="1" customWidth="1"/>
    <col min="12543" max="12543" width="25.44140625" style="1" customWidth="1"/>
    <col min="12544" max="12544" width="120" style="1" customWidth="1"/>
    <col min="12545" max="12546" width="6.6640625" style="1" customWidth="1"/>
    <col min="12547" max="12547" width="62.6640625" style="1" customWidth="1"/>
    <col min="12548" max="12548" width="0" style="1" hidden="1" customWidth="1"/>
    <col min="12549" max="12550" width="9.5546875" style="1" customWidth="1"/>
    <col min="12551" max="12551" width="38.33203125" style="1" customWidth="1"/>
    <col min="12552" max="12552" width="30.6640625" style="1" customWidth="1"/>
    <col min="12553" max="12554" width="6.6640625" style="1" customWidth="1"/>
    <col min="12555" max="12555" width="57.5546875" style="1" customWidth="1"/>
    <col min="12556" max="12797" width="11.44140625" style="1"/>
    <col min="12798" max="12798" width="9" style="1" customWidth="1"/>
    <col min="12799" max="12799" width="25.44140625" style="1" customWidth="1"/>
    <col min="12800" max="12800" width="120" style="1" customWidth="1"/>
    <col min="12801" max="12802" width="6.6640625" style="1" customWidth="1"/>
    <col min="12803" max="12803" width="62.6640625" style="1" customWidth="1"/>
    <col min="12804" max="12804" width="0" style="1" hidden="1" customWidth="1"/>
    <col min="12805" max="12806" width="9.5546875" style="1" customWidth="1"/>
    <col min="12807" max="12807" width="38.33203125" style="1" customWidth="1"/>
    <col min="12808" max="12808" width="30.6640625" style="1" customWidth="1"/>
    <col min="12809" max="12810" width="6.6640625" style="1" customWidth="1"/>
    <col min="12811" max="12811" width="57.5546875" style="1" customWidth="1"/>
    <col min="12812" max="13053" width="11.44140625" style="1"/>
    <col min="13054" max="13054" width="9" style="1" customWidth="1"/>
    <col min="13055" max="13055" width="25.44140625" style="1" customWidth="1"/>
    <col min="13056" max="13056" width="120" style="1" customWidth="1"/>
    <col min="13057" max="13058" width="6.6640625" style="1" customWidth="1"/>
    <col min="13059" max="13059" width="62.6640625" style="1" customWidth="1"/>
    <col min="13060" max="13060" width="0" style="1" hidden="1" customWidth="1"/>
    <col min="13061" max="13062" width="9.5546875" style="1" customWidth="1"/>
    <col min="13063" max="13063" width="38.33203125" style="1" customWidth="1"/>
    <col min="13064" max="13064" width="30.6640625" style="1" customWidth="1"/>
    <col min="13065" max="13066" width="6.6640625" style="1" customWidth="1"/>
    <col min="13067" max="13067" width="57.5546875" style="1" customWidth="1"/>
    <col min="13068" max="13309" width="11.44140625" style="1"/>
    <col min="13310" max="13310" width="9" style="1" customWidth="1"/>
    <col min="13311" max="13311" width="25.44140625" style="1" customWidth="1"/>
    <col min="13312" max="13312" width="120" style="1" customWidth="1"/>
    <col min="13313" max="13314" width="6.6640625" style="1" customWidth="1"/>
    <col min="13315" max="13315" width="62.6640625" style="1" customWidth="1"/>
    <col min="13316" max="13316" width="0" style="1" hidden="1" customWidth="1"/>
    <col min="13317" max="13318" width="9.5546875" style="1" customWidth="1"/>
    <col min="13319" max="13319" width="38.33203125" style="1" customWidth="1"/>
    <col min="13320" max="13320" width="30.6640625" style="1" customWidth="1"/>
    <col min="13321" max="13322" width="6.6640625" style="1" customWidth="1"/>
    <col min="13323" max="13323" width="57.5546875" style="1" customWidth="1"/>
    <col min="13324" max="13565" width="11.44140625" style="1"/>
    <col min="13566" max="13566" width="9" style="1" customWidth="1"/>
    <col min="13567" max="13567" width="25.44140625" style="1" customWidth="1"/>
    <col min="13568" max="13568" width="120" style="1" customWidth="1"/>
    <col min="13569" max="13570" width="6.6640625" style="1" customWidth="1"/>
    <col min="13571" max="13571" width="62.6640625" style="1" customWidth="1"/>
    <col min="13572" max="13572" width="0" style="1" hidden="1" customWidth="1"/>
    <col min="13573" max="13574" width="9.5546875" style="1" customWidth="1"/>
    <col min="13575" max="13575" width="38.33203125" style="1" customWidth="1"/>
    <col min="13576" max="13576" width="30.6640625" style="1" customWidth="1"/>
    <col min="13577" max="13578" width="6.6640625" style="1" customWidth="1"/>
    <col min="13579" max="13579" width="57.5546875" style="1" customWidth="1"/>
    <col min="13580" max="13821" width="11.44140625" style="1"/>
    <col min="13822" max="13822" width="9" style="1" customWidth="1"/>
    <col min="13823" max="13823" width="25.44140625" style="1" customWidth="1"/>
    <col min="13824" max="13824" width="120" style="1" customWidth="1"/>
    <col min="13825" max="13826" width="6.6640625" style="1" customWidth="1"/>
    <col min="13827" max="13827" width="62.6640625" style="1" customWidth="1"/>
    <col min="13828" max="13828" width="0" style="1" hidden="1" customWidth="1"/>
    <col min="13829" max="13830" width="9.5546875" style="1" customWidth="1"/>
    <col min="13831" max="13831" width="38.33203125" style="1" customWidth="1"/>
    <col min="13832" max="13832" width="30.6640625" style="1" customWidth="1"/>
    <col min="13833" max="13834" width="6.6640625" style="1" customWidth="1"/>
    <col min="13835" max="13835" width="57.5546875" style="1" customWidth="1"/>
    <col min="13836" max="14077" width="11.44140625" style="1"/>
    <col min="14078" max="14078" width="9" style="1" customWidth="1"/>
    <col min="14079" max="14079" width="25.44140625" style="1" customWidth="1"/>
    <col min="14080" max="14080" width="120" style="1" customWidth="1"/>
    <col min="14081" max="14082" width="6.6640625" style="1" customWidth="1"/>
    <col min="14083" max="14083" width="62.6640625" style="1" customWidth="1"/>
    <col min="14084" max="14084" width="0" style="1" hidden="1" customWidth="1"/>
    <col min="14085" max="14086" width="9.5546875" style="1" customWidth="1"/>
    <col min="14087" max="14087" width="38.33203125" style="1" customWidth="1"/>
    <col min="14088" max="14088" width="30.6640625" style="1" customWidth="1"/>
    <col min="14089" max="14090" width="6.6640625" style="1" customWidth="1"/>
    <col min="14091" max="14091" width="57.5546875" style="1" customWidth="1"/>
    <col min="14092" max="14333" width="11.44140625" style="1"/>
    <col min="14334" max="14334" width="9" style="1" customWidth="1"/>
    <col min="14335" max="14335" width="25.44140625" style="1" customWidth="1"/>
    <col min="14336" max="14336" width="120" style="1" customWidth="1"/>
    <col min="14337" max="14338" width="6.6640625" style="1" customWidth="1"/>
    <col min="14339" max="14339" width="62.6640625" style="1" customWidth="1"/>
    <col min="14340" max="14340" width="0" style="1" hidden="1" customWidth="1"/>
    <col min="14341" max="14342" width="9.5546875" style="1" customWidth="1"/>
    <col min="14343" max="14343" width="38.33203125" style="1" customWidth="1"/>
    <col min="14344" max="14344" width="30.6640625" style="1" customWidth="1"/>
    <col min="14345" max="14346" width="6.6640625" style="1" customWidth="1"/>
    <col min="14347" max="14347" width="57.5546875" style="1" customWidth="1"/>
    <col min="14348" max="14589" width="11.44140625" style="1"/>
    <col min="14590" max="14590" width="9" style="1" customWidth="1"/>
    <col min="14591" max="14591" width="25.44140625" style="1" customWidth="1"/>
    <col min="14592" max="14592" width="120" style="1" customWidth="1"/>
    <col min="14593" max="14594" width="6.6640625" style="1" customWidth="1"/>
    <col min="14595" max="14595" width="62.6640625" style="1" customWidth="1"/>
    <col min="14596" max="14596" width="0" style="1" hidden="1" customWidth="1"/>
    <col min="14597" max="14598" width="9.5546875" style="1" customWidth="1"/>
    <col min="14599" max="14599" width="38.33203125" style="1" customWidth="1"/>
    <col min="14600" max="14600" width="30.6640625" style="1" customWidth="1"/>
    <col min="14601" max="14602" width="6.6640625" style="1" customWidth="1"/>
    <col min="14603" max="14603" width="57.5546875" style="1" customWidth="1"/>
    <col min="14604" max="14845" width="11.44140625" style="1"/>
    <col min="14846" max="14846" width="9" style="1" customWidth="1"/>
    <col min="14847" max="14847" width="25.44140625" style="1" customWidth="1"/>
    <col min="14848" max="14848" width="120" style="1" customWidth="1"/>
    <col min="14849" max="14850" width="6.6640625" style="1" customWidth="1"/>
    <col min="14851" max="14851" width="62.6640625" style="1" customWidth="1"/>
    <col min="14852" max="14852" width="0" style="1" hidden="1" customWidth="1"/>
    <col min="14853" max="14854" width="9.5546875" style="1" customWidth="1"/>
    <col min="14855" max="14855" width="38.33203125" style="1" customWidth="1"/>
    <col min="14856" max="14856" width="30.6640625" style="1" customWidth="1"/>
    <col min="14857" max="14858" width="6.6640625" style="1" customWidth="1"/>
    <col min="14859" max="14859" width="57.5546875" style="1" customWidth="1"/>
    <col min="14860" max="15101" width="11.44140625" style="1"/>
    <col min="15102" max="15102" width="9" style="1" customWidth="1"/>
    <col min="15103" max="15103" width="25.44140625" style="1" customWidth="1"/>
    <col min="15104" max="15104" width="120" style="1" customWidth="1"/>
    <col min="15105" max="15106" width="6.6640625" style="1" customWidth="1"/>
    <col min="15107" max="15107" width="62.6640625" style="1" customWidth="1"/>
    <col min="15108" max="15108" width="0" style="1" hidden="1" customWidth="1"/>
    <col min="15109" max="15110" width="9.5546875" style="1" customWidth="1"/>
    <col min="15111" max="15111" width="38.33203125" style="1" customWidth="1"/>
    <col min="15112" max="15112" width="30.6640625" style="1" customWidth="1"/>
    <col min="15113" max="15114" width="6.6640625" style="1" customWidth="1"/>
    <col min="15115" max="15115" width="57.5546875" style="1" customWidth="1"/>
    <col min="15116" max="15357" width="11.44140625" style="1"/>
    <col min="15358" max="15358" width="9" style="1" customWidth="1"/>
    <col min="15359" max="15359" width="25.44140625" style="1" customWidth="1"/>
    <col min="15360" max="15360" width="120" style="1" customWidth="1"/>
    <col min="15361" max="15362" width="6.6640625" style="1" customWidth="1"/>
    <col min="15363" max="15363" width="62.6640625" style="1" customWidth="1"/>
    <col min="15364" max="15364" width="0" style="1" hidden="1" customWidth="1"/>
    <col min="15365" max="15366" width="9.5546875" style="1" customWidth="1"/>
    <col min="15367" max="15367" width="38.33203125" style="1" customWidth="1"/>
    <col min="15368" max="15368" width="30.6640625" style="1" customWidth="1"/>
    <col min="15369" max="15370" width="6.6640625" style="1" customWidth="1"/>
    <col min="15371" max="15371" width="57.5546875" style="1" customWidth="1"/>
    <col min="15372" max="15613" width="11.44140625" style="1"/>
    <col min="15614" max="15614" width="9" style="1" customWidth="1"/>
    <col min="15615" max="15615" width="25.44140625" style="1" customWidth="1"/>
    <col min="15616" max="15616" width="120" style="1" customWidth="1"/>
    <col min="15617" max="15618" width="6.6640625" style="1" customWidth="1"/>
    <col min="15619" max="15619" width="62.6640625" style="1" customWidth="1"/>
    <col min="15620" max="15620" width="0" style="1" hidden="1" customWidth="1"/>
    <col min="15621" max="15622" width="9.5546875" style="1" customWidth="1"/>
    <col min="15623" max="15623" width="38.33203125" style="1" customWidth="1"/>
    <col min="15624" max="15624" width="30.6640625" style="1" customWidth="1"/>
    <col min="15625" max="15626" width="6.6640625" style="1" customWidth="1"/>
    <col min="15627" max="15627" width="57.5546875" style="1" customWidth="1"/>
    <col min="15628" max="15869" width="11.44140625" style="1"/>
    <col min="15870" max="15870" width="9" style="1" customWidth="1"/>
    <col min="15871" max="15871" width="25.44140625" style="1" customWidth="1"/>
    <col min="15872" max="15872" width="120" style="1" customWidth="1"/>
    <col min="15873" max="15874" width="6.6640625" style="1" customWidth="1"/>
    <col min="15875" max="15875" width="62.6640625" style="1" customWidth="1"/>
    <col min="15876" max="15876" width="0" style="1" hidden="1" customWidth="1"/>
    <col min="15877" max="15878" width="9.5546875" style="1" customWidth="1"/>
    <col min="15879" max="15879" width="38.33203125" style="1" customWidth="1"/>
    <col min="15880" max="15880" width="30.6640625" style="1" customWidth="1"/>
    <col min="15881" max="15882" width="6.6640625" style="1" customWidth="1"/>
    <col min="15883" max="15883" width="57.5546875" style="1" customWidth="1"/>
    <col min="15884" max="16125" width="11.44140625" style="1"/>
    <col min="16126" max="16126" width="9" style="1" customWidth="1"/>
    <col min="16127" max="16127" width="25.44140625" style="1" customWidth="1"/>
    <col min="16128" max="16128" width="120" style="1" customWidth="1"/>
    <col min="16129" max="16130" width="6.6640625" style="1" customWidth="1"/>
    <col min="16131" max="16131" width="62.6640625" style="1" customWidth="1"/>
    <col min="16132" max="16132" width="0" style="1" hidden="1" customWidth="1"/>
    <col min="16133" max="16134" width="9.5546875" style="1" customWidth="1"/>
    <col min="16135" max="16135" width="38.33203125" style="1" customWidth="1"/>
    <col min="16136" max="16136" width="30.6640625" style="1" customWidth="1"/>
    <col min="16137" max="16138" width="6.6640625" style="1" customWidth="1"/>
    <col min="16139" max="16139" width="57.5546875" style="1" customWidth="1"/>
    <col min="16140" max="16384" width="11.44140625" style="1"/>
  </cols>
  <sheetData>
    <row r="1" spans="1:75" ht="101.25" customHeight="1" x14ac:dyDescent="0.3">
      <c r="A1" s="37">
        <v>1</v>
      </c>
      <c r="C1" s="75" t="s">
        <v>1</v>
      </c>
      <c r="D1" s="75"/>
      <c r="E1" s="75"/>
      <c r="F1" s="75"/>
      <c r="G1" s="75"/>
      <c r="H1" s="75"/>
      <c r="I1" s="75"/>
      <c r="J1" s="75"/>
      <c r="K1" s="17"/>
    </row>
    <row r="2" spans="1:75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  <c r="K2" s="7"/>
    </row>
    <row r="3" spans="1:75" ht="27" customHeight="1" x14ac:dyDescent="0.3">
      <c r="A3" s="15"/>
      <c r="B3" s="7"/>
      <c r="C3" s="76" t="s">
        <v>2</v>
      </c>
      <c r="D3" s="77"/>
      <c r="E3" s="77"/>
      <c r="F3" s="77"/>
      <c r="G3" s="77"/>
      <c r="H3" s="77"/>
      <c r="I3" s="77"/>
      <c r="J3" s="78"/>
      <c r="K3" s="7"/>
    </row>
    <row r="4" spans="1:75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  <c r="K4" s="7"/>
    </row>
    <row r="5" spans="1:75" ht="60" customHeight="1" x14ac:dyDescent="0.3">
      <c r="A5" s="15"/>
      <c r="C5" s="31" t="s">
        <v>17</v>
      </c>
      <c r="D5" s="79" t="str">
        <f>'DATOS DE ENTRADA'!F1</f>
        <v>PRESTACIÓN DE SERVICIOS DE SOPORTE TÉCNICO INTEGRAL ESPECIALIZADO DE
HARDWARE DE IBM Y SOFTWARE ONSITE</v>
      </c>
      <c r="E5" s="79"/>
      <c r="F5" s="79"/>
      <c r="G5" s="79"/>
      <c r="H5" s="79"/>
      <c r="I5" s="79"/>
      <c r="J5" s="79"/>
      <c r="K5" s="18"/>
    </row>
    <row r="6" spans="1:75" ht="38.25" customHeight="1" x14ac:dyDescent="0.3">
      <c r="A6" s="15"/>
      <c r="C6" s="31" t="s">
        <v>18</v>
      </c>
      <c r="D6" s="79" t="str">
        <f>'DATOS DE ENTRADA'!F2</f>
        <v>SUBASTA FNA-SG-SB-006-2020</v>
      </c>
      <c r="E6" s="79"/>
      <c r="F6" s="79"/>
      <c r="G6" s="79"/>
      <c r="H6" s="79"/>
      <c r="I6" s="79"/>
      <c r="J6" s="79"/>
      <c r="K6" s="18"/>
    </row>
    <row r="7" spans="1:75" ht="38.25" customHeight="1" x14ac:dyDescent="0.3">
      <c r="A7" s="15"/>
      <c r="C7" s="31" t="s">
        <v>19</v>
      </c>
      <c r="D7" s="79" t="str">
        <f>LOOKUP(A1,'DATOS DE ENTRADA'!A2:A5,'DATOS DE ENTRADA'!B2:B5)</f>
        <v>UNIÓN TEMPORAL RENOVACIÓN ASIC – UNIPLES 2020</v>
      </c>
      <c r="E7" s="79"/>
      <c r="F7" s="79"/>
      <c r="G7" s="79"/>
      <c r="H7" s="79"/>
      <c r="I7" s="79"/>
      <c r="J7" s="79"/>
      <c r="K7" s="18"/>
    </row>
    <row r="8" spans="1:75" ht="31.5" customHeight="1" x14ac:dyDescent="0.3">
      <c r="A8" s="15"/>
      <c r="C8" s="28"/>
      <c r="D8" s="26"/>
      <c r="E8" s="26"/>
      <c r="F8" s="26"/>
      <c r="G8" s="26"/>
      <c r="H8" s="26"/>
      <c r="I8" s="26"/>
      <c r="J8" s="26"/>
      <c r="K8" s="18"/>
    </row>
    <row r="9" spans="1:75" ht="31.5" customHeight="1" x14ac:dyDescent="0.3">
      <c r="A9" s="15"/>
      <c r="C9" s="74" t="s">
        <v>26</v>
      </c>
      <c r="D9" s="74"/>
      <c r="E9" s="74"/>
      <c r="F9" s="74"/>
      <c r="G9" s="74"/>
      <c r="H9" s="74"/>
      <c r="I9" s="74"/>
      <c r="J9" s="74"/>
      <c r="K9" s="18"/>
    </row>
    <row r="10" spans="1:75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26"/>
      <c r="K10" s="18"/>
    </row>
    <row r="11" spans="1:75" ht="31.5" customHeight="1" x14ac:dyDescent="0.3">
      <c r="A11" s="15"/>
      <c r="C11" s="31" t="s">
        <v>25</v>
      </c>
      <c r="D11" s="80">
        <v>44146</v>
      </c>
      <c r="E11" s="80"/>
      <c r="F11" s="80"/>
      <c r="G11" s="80"/>
      <c r="H11" s="80"/>
      <c r="I11" s="15"/>
      <c r="J11" s="45"/>
      <c r="K11" s="18"/>
    </row>
    <row r="12" spans="1:75" ht="31.5" customHeight="1" x14ac:dyDescent="0.3">
      <c r="A12" s="15"/>
      <c r="C12" s="31" t="s">
        <v>24</v>
      </c>
      <c r="D12" s="117">
        <v>44119</v>
      </c>
      <c r="E12" s="117"/>
      <c r="F12" s="117"/>
      <c r="G12" s="81">
        <v>44138</v>
      </c>
      <c r="H12" s="83"/>
      <c r="I12" s="84" t="str">
        <f>IF(D12&gt;=N12,"CUMPLE","NO CUMPLE")</f>
        <v>CUMPLE</v>
      </c>
      <c r="J12" s="84"/>
      <c r="K12" s="18"/>
      <c r="L12" s="50">
        <f>IF(I12="CUMPLE",0,1)</f>
        <v>0</v>
      </c>
      <c r="N12" s="30">
        <v>44115</v>
      </c>
      <c r="O12" s="29" t="s">
        <v>45</v>
      </c>
    </row>
    <row r="13" spans="1:75" ht="31.5" customHeight="1" x14ac:dyDescent="0.3">
      <c r="A13" s="15"/>
      <c r="C13" s="31" t="s">
        <v>42</v>
      </c>
      <c r="D13" s="117">
        <v>44071</v>
      </c>
      <c r="E13" s="117"/>
      <c r="F13" s="117"/>
      <c r="G13" s="81">
        <v>44007</v>
      </c>
      <c r="H13" s="83"/>
      <c r="I13" s="85" t="str">
        <f>IF(D13&lt;=N13,"CUMPLE","NO CUMPLE")</f>
        <v>CUMPLE</v>
      </c>
      <c r="J13" s="86"/>
      <c r="K13" s="18"/>
      <c r="L13" s="50">
        <f>IF(I13="CUMPLE",0,1)</f>
        <v>0</v>
      </c>
      <c r="M13" s="29"/>
      <c r="N13" s="30">
        <v>44132</v>
      </c>
      <c r="O13" s="29" t="s">
        <v>46</v>
      </c>
    </row>
    <row r="14" spans="1:75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14"/>
      <c r="L14" s="49"/>
    </row>
    <row r="15" spans="1:75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74</v>
      </c>
      <c r="G15" s="3" t="s">
        <v>75</v>
      </c>
      <c r="H15" s="3" t="s">
        <v>0</v>
      </c>
      <c r="I15" s="3" t="s">
        <v>15</v>
      </c>
      <c r="J15" s="10" t="s">
        <v>23</v>
      </c>
      <c r="K15" s="10" t="s">
        <v>4</v>
      </c>
      <c r="L15" s="49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</row>
    <row r="16" spans="1:75" s="2" customFormat="1" ht="44.25" customHeight="1" x14ac:dyDescent="0.3">
      <c r="A16" s="94"/>
      <c r="B16" s="95" t="s">
        <v>64</v>
      </c>
      <c r="C16" s="89" t="s">
        <v>70</v>
      </c>
      <c r="D16" s="100">
        <f>'DATOS DE ENTRADA'!F3*25%</f>
        <v>1087991874.25</v>
      </c>
      <c r="E16" s="8" t="s">
        <v>7</v>
      </c>
      <c r="F16" s="19">
        <v>53266659475</v>
      </c>
      <c r="G16" s="19">
        <v>47787010000</v>
      </c>
      <c r="H16" s="102">
        <f>(F16-F17)+(G16-G17)</f>
        <v>38755674060</v>
      </c>
      <c r="I16" s="87" t="str">
        <f>IF(H16&gt;=D16,"CUMPLE","NO CUMPLE")</f>
        <v>CUMPLE</v>
      </c>
      <c r="J16" s="89" t="s">
        <v>76</v>
      </c>
      <c r="K16" s="91"/>
      <c r="L16" s="89">
        <f>IF(I16="CUMPLE",0,1)</f>
        <v>0</v>
      </c>
    </row>
    <row r="17" spans="1:19" s="2" customFormat="1" ht="44.25" customHeight="1" x14ac:dyDescent="0.3">
      <c r="A17" s="94"/>
      <c r="B17" s="95"/>
      <c r="C17" s="90"/>
      <c r="D17" s="101"/>
      <c r="E17" s="8" t="s">
        <v>8</v>
      </c>
      <c r="F17" s="19">
        <v>42598314415</v>
      </c>
      <c r="G17" s="19">
        <v>19699681000</v>
      </c>
      <c r="H17" s="103"/>
      <c r="I17" s="88"/>
      <c r="J17" s="90"/>
      <c r="K17" s="92"/>
      <c r="L17" s="90"/>
    </row>
    <row r="18" spans="1:19" s="2" customFormat="1" ht="44.25" customHeight="1" x14ac:dyDescent="0.3">
      <c r="A18" s="94"/>
      <c r="B18" s="95" t="s">
        <v>64</v>
      </c>
      <c r="C18" s="89" t="s">
        <v>71</v>
      </c>
      <c r="D18" s="96">
        <v>1.2</v>
      </c>
      <c r="E18" s="8" t="s">
        <v>7</v>
      </c>
      <c r="F18" s="32">
        <f>F16</f>
        <v>53266659475</v>
      </c>
      <c r="G18" s="32">
        <f>G16</f>
        <v>47787010000</v>
      </c>
      <c r="H18" s="98">
        <f>S18</f>
        <v>1.5274084727394568</v>
      </c>
      <c r="I18" s="87" t="str">
        <f>IF(H18&gt;=D18,"CUMPLE","NO CUMPLE")</f>
        <v>CUMPLE</v>
      </c>
      <c r="J18" s="89" t="s">
        <v>76</v>
      </c>
      <c r="K18" s="92"/>
      <c r="L18" s="89">
        <f>IF(I18="CUMPLE",0,1)</f>
        <v>0</v>
      </c>
      <c r="P18" s="72">
        <f>F18*60%</f>
        <v>31959995685</v>
      </c>
      <c r="Q18" s="72">
        <f>G18*40%</f>
        <v>19114804000</v>
      </c>
      <c r="R18" s="72">
        <f>SUM(P18:Q18)</f>
        <v>51074799685</v>
      </c>
      <c r="S18" s="2">
        <f>R18/R19</f>
        <v>1.5274084727394568</v>
      </c>
    </row>
    <row r="19" spans="1:19" s="2" customFormat="1" ht="44.25" customHeight="1" x14ac:dyDescent="0.3">
      <c r="A19" s="94"/>
      <c r="B19" s="95"/>
      <c r="C19" s="90"/>
      <c r="D19" s="97"/>
      <c r="E19" s="8" t="s">
        <v>8</v>
      </c>
      <c r="F19" s="32">
        <f>F17</f>
        <v>42598314415</v>
      </c>
      <c r="G19" s="32">
        <f>G17</f>
        <v>19699681000</v>
      </c>
      <c r="H19" s="99"/>
      <c r="I19" s="88"/>
      <c r="J19" s="90"/>
      <c r="K19" s="92"/>
      <c r="L19" s="90"/>
      <c r="P19" s="72">
        <f t="shared" ref="P19:P25" si="0">F19*60%</f>
        <v>25558988649</v>
      </c>
      <c r="Q19" s="72">
        <f t="shared" ref="Q19:Q25" si="1">G19*40%</f>
        <v>7879872400</v>
      </c>
      <c r="R19" s="72">
        <f t="shared" ref="R19:R25" si="2">SUM(P19:Q19)</f>
        <v>33438861049</v>
      </c>
    </row>
    <row r="20" spans="1:19" s="2" customFormat="1" ht="44.25" customHeight="1" x14ac:dyDescent="0.3">
      <c r="A20" s="94"/>
      <c r="B20" s="95" t="s">
        <v>64</v>
      </c>
      <c r="C20" s="89" t="s">
        <v>63</v>
      </c>
      <c r="D20" s="106">
        <v>0.8</v>
      </c>
      <c r="E20" s="9" t="s">
        <v>9</v>
      </c>
      <c r="F20" s="19">
        <v>54426222810</v>
      </c>
      <c r="G20" s="19">
        <v>33444707000</v>
      </c>
      <c r="H20" s="108">
        <f>S20</f>
        <v>0.68806692379861367</v>
      </c>
      <c r="I20" s="87" t="str">
        <f>IF(H20&lt;=D20,"CUMPLE","NO CUMPLE")</f>
        <v>CUMPLE</v>
      </c>
      <c r="J20" s="89" t="s">
        <v>76</v>
      </c>
      <c r="K20" s="92"/>
      <c r="L20" s="89">
        <f>IF(I20="CUMPLE",0,1)</f>
        <v>0</v>
      </c>
      <c r="P20" s="72">
        <f t="shared" si="0"/>
        <v>32655733686</v>
      </c>
      <c r="Q20" s="72">
        <f t="shared" si="1"/>
        <v>13377882800</v>
      </c>
      <c r="R20" s="72">
        <f t="shared" si="2"/>
        <v>46033616486</v>
      </c>
      <c r="S20" s="73">
        <f t="shared" ref="S20" si="3">R20/R21</f>
        <v>0.68806692379861367</v>
      </c>
    </row>
    <row r="21" spans="1:19" s="2" customFormat="1" ht="44.25" customHeight="1" x14ac:dyDescent="0.3">
      <c r="A21" s="94"/>
      <c r="B21" s="95"/>
      <c r="C21" s="90"/>
      <c r="D21" s="107"/>
      <c r="E21" s="9" t="s">
        <v>10</v>
      </c>
      <c r="F21" s="19">
        <v>73907802754</v>
      </c>
      <c r="G21" s="19">
        <v>56395342000</v>
      </c>
      <c r="H21" s="109"/>
      <c r="I21" s="88"/>
      <c r="J21" s="90"/>
      <c r="K21" s="92"/>
      <c r="L21" s="90"/>
      <c r="P21" s="72">
        <f t="shared" si="0"/>
        <v>44344681652.400002</v>
      </c>
      <c r="Q21" s="72">
        <f t="shared" si="1"/>
        <v>22558136800</v>
      </c>
      <c r="R21" s="72">
        <f t="shared" si="2"/>
        <v>66902818452.400002</v>
      </c>
    </row>
    <row r="22" spans="1:19" s="6" customFormat="1" ht="44.25" customHeight="1" x14ac:dyDescent="0.3">
      <c r="A22" s="94"/>
      <c r="B22" s="95" t="s">
        <v>64</v>
      </c>
      <c r="C22" s="115" t="s">
        <v>72</v>
      </c>
      <c r="D22" s="96">
        <v>0.08</v>
      </c>
      <c r="E22" s="9" t="s">
        <v>11</v>
      </c>
      <c r="F22" s="19">
        <v>95251488</v>
      </c>
      <c r="G22" s="19">
        <v>5331728000</v>
      </c>
      <c r="H22" s="104">
        <f>S22</f>
        <v>0.1049317600321137</v>
      </c>
      <c r="I22" s="87" t="str">
        <f>IF(H22&gt;=D22,"CUMPLE","NO CUMPLE")</f>
        <v>CUMPLE</v>
      </c>
      <c r="J22" s="89" t="s">
        <v>76</v>
      </c>
      <c r="K22" s="92"/>
      <c r="L22" s="89">
        <f>IF(I22="CUMPLE",0,1)</f>
        <v>0</v>
      </c>
      <c r="P22" s="72">
        <f t="shared" si="0"/>
        <v>57150892.799999997</v>
      </c>
      <c r="Q22" s="72">
        <f t="shared" si="1"/>
        <v>2132691200</v>
      </c>
      <c r="R22" s="72">
        <f t="shared" si="2"/>
        <v>2189842092.8000002</v>
      </c>
      <c r="S22" s="2">
        <f t="shared" ref="S22" si="4">R22/R23</f>
        <v>0.1049317600321137</v>
      </c>
    </row>
    <row r="23" spans="1:19" s="6" customFormat="1" ht="44.25" customHeight="1" x14ac:dyDescent="0.3">
      <c r="A23" s="94"/>
      <c r="B23" s="95"/>
      <c r="C23" s="116"/>
      <c r="D23" s="97"/>
      <c r="E23" s="9" t="s">
        <v>12</v>
      </c>
      <c r="F23" s="19">
        <v>19481579944</v>
      </c>
      <c r="G23" s="19">
        <v>22950635000</v>
      </c>
      <c r="H23" s="105"/>
      <c r="I23" s="88"/>
      <c r="J23" s="90"/>
      <c r="K23" s="92"/>
      <c r="L23" s="90"/>
      <c r="P23" s="72">
        <f t="shared" si="0"/>
        <v>11688947966.4</v>
      </c>
      <c r="Q23" s="72">
        <f t="shared" si="1"/>
        <v>9180254000</v>
      </c>
      <c r="R23" s="72">
        <f t="shared" si="2"/>
        <v>20869201966.400002</v>
      </c>
      <c r="S23" s="2"/>
    </row>
    <row r="24" spans="1:19" s="6" customFormat="1" ht="44.25" customHeight="1" x14ac:dyDescent="0.3">
      <c r="A24" s="94"/>
      <c r="B24" s="95" t="s">
        <v>64</v>
      </c>
      <c r="C24" s="115" t="s">
        <v>73</v>
      </c>
      <c r="D24" s="96">
        <v>0.02</v>
      </c>
      <c r="E24" s="9" t="s">
        <v>11</v>
      </c>
      <c r="F24" s="32">
        <f>F22</f>
        <v>95251488</v>
      </c>
      <c r="G24" s="32">
        <f>G22</f>
        <v>5331728000</v>
      </c>
      <c r="H24" s="104">
        <f>S24</f>
        <v>3.2731686698042897E-2</v>
      </c>
      <c r="I24" s="87" t="str">
        <f>IF(H24&gt;=D24,"CUMPLE","NO CUMPLE")</f>
        <v>CUMPLE</v>
      </c>
      <c r="J24" s="89" t="s">
        <v>76</v>
      </c>
      <c r="K24" s="92"/>
      <c r="L24" s="89">
        <f>IF(I24="CUMPLE",0,1)</f>
        <v>0</v>
      </c>
      <c r="P24" s="72">
        <f t="shared" si="0"/>
        <v>57150892.799999997</v>
      </c>
      <c r="Q24" s="72">
        <f t="shared" si="1"/>
        <v>2132691200</v>
      </c>
      <c r="R24" s="72">
        <f t="shared" si="2"/>
        <v>2189842092.8000002</v>
      </c>
      <c r="S24" s="2">
        <f t="shared" ref="S24" si="5">R24/R25</f>
        <v>3.2731686698042897E-2</v>
      </c>
    </row>
    <row r="25" spans="1:19" s="6" customFormat="1" ht="44.25" customHeight="1" x14ac:dyDescent="0.3">
      <c r="A25" s="94"/>
      <c r="B25" s="95"/>
      <c r="C25" s="116"/>
      <c r="D25" s="97"/>
      <c r="E25" s="9" t="s">
        <v>13</v>
      </c>
      <c r="F25" s="32">
        <f>F21</f>
        <v>73907802754</v>
      </c>
      <c r="G25" s="32">
        <f>G21</f>
        <v>56395342000</v>
      </c>
      <c r="H25" s="105"/>
      <c r="I25" s="88"/>
      <c r="J25" s="90"/>
      <c r="K25" s="93"/>
      <c r="L25" s="90"/>
      <c r="P25" s="72">
        <f t="shared" si="0"/>
        <v>44344681652.400002</v>
      </c>
      <c r="Q25" s="72">
        <f t="shared" si="1"/>
        <v>22558136800</v>
      </c>
      <c r="R25" s="72">
        <f t="shared" si="2"/>
        <v>66902818452.400002</v>
      </c>
      <c r="S25" s="2"/>
    </row>
    <row r="27" spans="1:19" ht="28.2" x14ac:dyDescent="0.5">
      <c r="E27" s="110" t="s">
        <v>20</v>
      </c>
      <c r="F27" s="111"/>
      <c r="G27" s="112" t="str">
        <f>IF(L27=0,"HABILITADO","NO HABILITADO")</f>
        <v>HABILITADO</v>
      </c>
      <c r="H27" s="113"/>
      <c r="I27" s="114"/>
      <c r="J27" s="27"/>
      <c r="L27" s="49">
        <f>SUM(L12:L25)</f>
        <v>0</v>
      </c>
    </row>
    <row r="30" spans="1:19" x14ac:dyDescent="0.3">
      <c r="B30" s="67" t="s">
        <v>44</v>
      </c>
      <c r="C30" s="67"/>
    </row>
    <row r="31" spans="1:19" ht="39.75" customHeight="1" x14ac:dyDescent="0.3">
      <c r="B31" s="70" t="s">
        <v>40</v>
      </c>
      <c r="D31" s="70"/>
      <c r="E31" s="70"/>
    </row>
  </sheetData>
  <mergeCells count="56">
    <mergeCell ref="E27:F27"/>
    <mergeCell ref="G27:I27"/>
    <mergeCell ref="J22:J23"/>
    <mergeCell ref="L22:L23"/>
    <mergeCell ref="A24:A25"/>
    <mergeCell ref="B24:B25"/>
    <mergeCell ref="C24:C25"/>
    <mergeCell ref="D24:D25"/>
    <mergeCell ref="H24:H25"/>
    <mergeCell ref="I24:I25"/>
    <mergeCell ref="J24:J25"/>
    <mergeCell ref="L24:L25"/>
    <mergeCell ref="A22:A23"/>
    <mergeCell ref="B22:B23"/>
    <mergeCell ref="C22:C23"/>
    <mergeCell ref="D22:D23"/>
    <mergeCell ref="H22:H23"/>
    <mergeCell ref="I22:I23"/>
    <mergeCell ref="L18:L19"/>
    <mergeCell ref="A20:A21"/>
    <mergeCell ref="B20:B21"/>
    <mergeCell ref="C20:C21"/>
    <mergeCell ref="D20:D21"/>
    <mergeCell ref="H20:H21"/>
    <mergeCell ref="I20:I21"/>
    <mergeCell ref="J20:J21"/>
    <mergeCell ref="L20:L21"/>
    <mergeCell ref="J16:J17"/>
    <mergeCell ref="K16:K25"/>
    <mergeCell ref="L16:L17"/>
    <mergeCell ref="A18:A19"/>
    <mergeCell ref="B18:B19"/>
    <mergeCell ref="C18:C19"/>
    <mergeCell ref="D18:D19"/>
    <mergeCell ref="H18:H19"/>
    <mergeCell ref="I18:I19"/>
    <mergeCell ref="J18:J19"/>
    <mergeCell ref="A16:A17"/>
    <mergeCell ref="B16:B17"/>
    <mergeCell ref="C16:C17"/>
    <mergeCell ref="D16:D17"/>
    <mergeCell ref="H16:H17"/>
    <mergeCell ref="I16:I17"/>
    <mergeCell ref="D11:H11"/>
    <mergeCell ref="D12:F12"/>
    <mergeCell ref="G12:H12"/>
    <mergeCell ref="I12:J12"/>
    <mergeCell ref="D13:F13"/>
    <mergeCell ref="G13:H13"/>
    <mergeCell ref="I13:J13"/>
    <mergeCell ref="C9:J9"/>
    <mergeCell ref="C1:J1"/>
    <mergeCell ref="C3:J3"/>
    <mergeCell ref="D5:J5"/>
    <mergeCell ref="D6:J6"/>
    <mergeCell ref="D7:J7"/>
  </mergeCells>
  <conditionalFormatting sqref="I16:J16 I17:I25">
    <cfRule type="cellIs" dxfId="17" priority="15" operator="equal">
      <formula>"CUMPLE"</formula>
    </cfRule>
    <cfRule type="cellIs" dxfId="16" priority="16" operator="equal">
      <formula>"NO CUMPLE"</formula>
    </cfRule>
  </conditionalFormatting>
  <conditionalFormatting sqref="I12">
    <cfRule type="cellIs" dxfId="15" priority="14" operator="equal">
      <formula>"CUMPLE"</formula>
    </cfRule>
  </conditionalFormatting>
  <conditionalFormatting sqref="L18 L20 L22 L24">
    <cfRule type="cellIs" dxfId="14" priority="10" operator="equal">
      <formula>"CUMPLE"</formula>
    </cfRule>
    <cfRule type="cellIs" dxfId="13" priority="11" operator="equal">
      <formula>"NO CUMPLE"</formula>
    </cfRule>
  </conditionalFormatting>
  <conditionalFormatting sqref="L16">
    <cfRule type="cellIs" dxfId="12" priority="12" operator="equal">
      <formula>"CUMPLE"</formula>
    </cfRule>
    <cfRule type="cellIs" dxfId="11" priority="13" operator="equal">
      <formula>"NO CUMPLE"</formula>
    </cfRule>
  </conditionalFormatting>
  <conditionalFormatting sqref="I13:J13">
    <cfRule type="cellIs" dxfId="10" priority="9" operator="equal">
      <formula>"CUMPLE"</formula>
    </cfRule>
  </conditionalFormatting>
  <conditionalFormatting sqref="L12:L13">
    <cfRule type="cellIs" dxfId="9" priority="7" operator="equal">
      <formula>"CUMPLE"</formula>
    </cfRule>
    <cfRule type="cellIs" dxfId="8" priority="8" operator="equal">
      <formula>"NO CUMPLE"</formula>
    </cfRule>
  </conditionalFormatting>
  <conditionalFormatting sqref="J18 J20 J22 J24">
    <cfRule type="cellIs" dxfId="7" priority="1" operator="equal">
      <formula>"CUMPLE"</formula>
    </cfRule>
    <cfRule type="cellIs" dxfId="6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4642-FA3F-4B64-A382-EA35742E37E3}">
  <dimension ref="A1:F7"/>
  <sheetViews>
    <sheetView zoomScale="85" zoomScaleNormal="85" workbookViewId="0">
      <selection activeCell="C4" sqref="C4"/>
    </sheetView>
  </sheetViews>
  <sheetFormatPr baseColWidth="10" defaultColWidth="11.44140625" defaultRowHeight="13.8" x14ac:dyDescent="0.25"/>
  <cols>
    <col min="1" max="1" width="11.44140625" style="21"/>
    <col min="2" max="2" width="62.5546875" style="5" bestFit="1" customWidth="1"/>
    <col min="3" max="3" width="32" style="21" bestFit="1" customWidth="1"/>
    <col min="4" max="4" width="21.5546875" style="5" customWidth="1"/>
    <col min="5" max="5" width="44.44140625" style="5" customWidth="1"/>
    <col min="6" max="6" width="75.5546875" style="5" customWidth="1"/>
    <col min="7" max="16384" width="11.44140625" style="5"/>
  </cols>
  <sheetData>
    <row r="1" spans="1:6" ht="41.4" x14ac:dyDescent="0.25">
      <c r="A1" s="22" t="s">
        <v>22</v>
      </c>
      <c r="B1" s="22" t="s">
        <v>19</v>
      </c>
      <c r="C1" s="22" t="s">
        <v>20</v>
      </c>
      <c r="D1" s="24"/>
      <c r="E1" s="22" t="s">
        <v>17</v>
      </c>
      <c r="F1" s="48" t="s">
        <v>66</v>
      </c>
    </row>
    <row r="2" spans="1:6" ht="30" customHeight="1" x14ac:dyDescent="0.25">
      <c r="A2" s="33">
        <v>1</v>
      </c>
      <c r="B2" s="34" t="s">
        <v>67</v>
      </c>
      <c r="C2" s="33" t="str">
        <f>'1 UT ASIC UNIPLES'!G27</f>
        <v>HABILITADO</v>
      </c>
      <c r="D2" s="25"/>
      <c r="E2" s="22" t="s">
        <v>18</v>
      </c>
      <c r="F2" s="20" t="s">
        <v>65</v>
      </c>
    </row>
    <row r="3" spans="1:6" ht="30" customHeight="1" x14ac:dyDescent="0.25">
      <c r="A3" s="33">
        <v>2</v>
      </c>
      <c r="B3" s="34" t="s">
        <v>68</v>
      </c>
      <c r="C3" s="33" t="str">
        <f>'2 IOGESTION'!G27</f>
        <v>RECHAZADO</v>
      </c>
      <c r="D3" s="25"/>
      <c r="E3" s="23" t="s">
        <v>21</v>
      </c>
      <c r="F3" s="69">
        <v>4351967497</v>
      </c>
    </row>
    <row r="4" spans="1:6" ht="30" customHeight="1" x14ac:dyDescent="0.25">
      <c r="A4" s="33">
        <v>3</v>
      </c>
      <c r="B4" s="34" t="s">
        <v>69</v>
      </c>
      <c r="C4" s="33" t="str">
        <f>'3 STS'!G27</f>
        <v>HABILITADO</v>
      </c>
    </row>
    <row r="5" spans="1:6" ht="30" customHeight="1" x14ac:dyDescent="0.25">
      <c r="A5" s="33"/>
      <c r="B5" s="34"/>
      <c r="C5" s="33"/>
    </row>
    <row r="6" spans="1:6" ht="30" customHeight="1" x14ac:dyDescent="0.25">
      <c r="A6" s="33"/>
      <c r="B6" s="34"/>
      <c r="C6" s="33"/>
    </row>
    <row r="7" spans="1:6" ht="30" customHeight="1" x14ac:dyDescent="0.25">
      <c r="A7" s="33"/>
      <c r="B7" s="34"/>
      <c r="C7" s="3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AED6-ED9B-4B61-A81E-16CACAC96723}">
  <dimension ref="A1:D15"/>
  <sheetViews>
    <sheetView tabSelected="1" view="pageBreakPreview" topLeftCell="A4" zoomScaleNormal="70" zoomScaleSheetLayoutView="100" workbookViewId="0">
      <selection activeCell="D11" sqref="D11"/>
    </sheetView>
  </sheetViews>
  <sheetFormatPr baseColWidth="10" defaultColWidth="11.44140625" defaultRowHeight="13.8" x14ac:dyDescent="0.25"/>
  <cols>
    <col min="1" max="1" width="11.44140625" style="21"/>
    <col min="2" max="2" width="59.88671875" style="5" customWidth="1"/>
    <col min="3" max="3" width="25" style="21" customWidth="1"/>
    <col min="4" max="4" width="79.5546875" style="21" customWidth="1"/>
    <col min="5" max="16384" width="11.44140625" style="5"/>
  </cols>
  <sheetData>
    <row r="1" spans="1:4" ht="79.5" customHeight="1" x14ac:dyDescent="0.25">
      <c r="A1" s="119" t="s">
        <v>1</v>
      </c>
      <c r="B1" s="119"/>
      <c r="C1" s="119"/>
      <c r="D1" s="119"/>
    </row>
    <row r="3" spans="1:4" x14ac:dyDescent="0.25">
      <c r="A3" s="120" t="s">
        <v>27</v>
      </c>
      <c r="B3" s="121"/>
      <c r="C3" s="121"/>
      <c r="D3" s="122"/>
    </row>
    <row r="5" spans="1:4" ht="77.25" customHeight="1" x14ac:dyDescent="0.25">
      <c r="A5" s="123" t="s">
        <v>17</v>
      </c>
      <c r="B5" s="123"/>
      <c r="C5" s="124" t="str">
        <f>'DATOS DE ENTRADA'!F1</f>
        <v>PRESTACIÓN DE SERVICIOS DE SOPORTE TÉCNICO INTEGRAL ESPECIALIZADO DE
HARDWARE DE IBM Y SOFTWARE ONSITE</v>
      </c>
      <c r="D5" s="124"/>
    </row>
    <row r="6" spans="1:4" ht="48" customHeight="1" x14ac:dyDescent="0.25">
      <c r="A6" s="123" t="s">
        <v>18</v>
      </c>
      <c r="B6" s="123"/>
      <c r="C6" s="124" t="str">
        <f>'DATOS DE ENTRADA'!F2</f>
        <v>SUBASTA FNA-SG-SB-006-2020</v>
      </c>
      <c r="D6" s="124"/>
    </row>
    <row r="7" spans="1:4" x14ac:dyDescent="0.25">
      <c r="A7" s="36"/>
      <c r="B7" s="36"/>
      <c r="C7" s="36"/>
      <c r="D7" s="36"/>
    </row>
    <row r="8" spans="1:4" x14ac:dyDescent="0.25">
      <c r="A8" s="38" t="s">
        <v>22</v>
      </c>
      <c r="B8" s="38" t="s">
        <v>19</v>
      </c>
      <c r="C8" s="38" t="s">
        <v>20</v>
      </c>
      <c r="D8" s="38" t="s">
        <v>4</v>
      </c>
    </row>
    <row r="9" spans="1:4" ht="42.75" customHeight="1" x14ac:dyDescent="0.25">
      <c r="A9" s="33">
        <v>1</v>
      </c>
      <c r="B9" s="34" t="str">
        <f>'DATOS DE ENTRADA'!B2</f>
        <v>UNIÓN TEMPORAL RENOVACIÓN ASIC – UNIPLES 2020</v>
      </c>
      <c r="C9" s="33" t="str">
        <f>'DATOS DE ENTRADA'!C2</f>
        <v>HABILITADO</v>
      </c>
      <c r="D9" s="35" t="s">
        <v>43</v>
      </c>
    </row>
    <row r="10" spans="1:4" ht="42.75" customHeight="1" x14ac:dyDescent="0.25">
      <c r="A10" s="33">
        <v>2</v>
      </c>
      <c r="B10" s="34" t="str">
        <f>'DATOS DE ENTRADA'!B3</f>
        <v>IOGESTION S A S</v>
      </c>
      <c r="C10" s="33" t="str">
        <f>'DATOS DE ENTRADA'!C3</f>
        <v>RECHAZADO</v>
      </c>
      <c r="D10" s="35" t="str">
        <f>'2 IOGESTION'!J16</f>
        <v>Subsanó mediante mensaje CO1.MSG.2177193, el requisito financiero, sin embargo esta incurso en causal de rechazo por son subsanar correctamente los requisitos juridicos.</v>
      </c>
    </row>
    <row r="11" spans="1:4" ht="42.75" customHeight="1" x14ac:dyDescent="0.25">
      <c r="A11" s="33">
        <v>3</v>
      </c>
      <c r="B11" s="34" t="str">
        <f>'DATOS DE ENTRADA'!B4</f>
        <v>SOLUCIONES TECNOLOGIA Y SERVICIOS S A STS S A</v>
      </c>
      <c r="C11" s="33" t="str">
        <f>'DATOS DE ENTRADA'!C4</f>
        <v>HABILITADO</v>
      </c>
      <c r="D11" s="35" t="s">
        <v>43</v>
      </c>
    </row>
    <row r="12" spans="1:4" ht="17.25" customHeight="1" x14ac:dyDescent="0.25">
      <c r="A12" s="43"/>
      <c r="B12" s="44"/>
      <c r="C12" s="43"/>
      <c r="D12" s="46"/>
    </row>
    <row r="13" spans="1:4" ht="17.25" customHeight="1" x14ac:dyDescent="0.25">
      <c r="A13" s="43"/>
      <c r="B13" s="44"/>
      <c r="C13" s="43"/>
      <c r="D13" s="46"/>
    </row>
    <row r="14" spans="1:4" ht="17.25" customHeight="1" x14ac:dyDescent="0.25">
      <c r="A14" s="125" t="s">
        <v>44</v>
      </c>
      <c r="B14" s="125"/>
      <c r="C14" s="125"/>
    </row>
    <row r="15" spans="1:4" ht="40.5" customHeight="1" x14ac:dyDescent="0.25">
      <c r="A15" s="118" t="s">
        <v>41</v>
      </c>
      <c r="B15" s="118"/>
      <c r="C15" s="118"/>
    </row>
  </sheetData>
  <mergeCells count="8">
    <mergeCell ref="A15:C15"/>
    <mergeCell ref="A1:D1"/>
    <mergeCell ref="A3:D3"/>
    <mergeCell ref="A5:B5"/>
    <mergeCell ref="A6:B6"/>
    <mergeCell ref="C5:D5"/>
    <mergeCell ref="C6:D6"/>
    <mergeCell ref="A14:C14"/>
  </mergeCells>
  <pageMargins left="0.70866141732283472" right="0.70866141732283472" top="0.74803149606299213" bottom="0.74803149606299213" header="0.31496062992125984" footer="0.31496062992125984"/>
  <pageSetup scale="6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7720A-BE20-469F-9093-CAD10F2CB644}">
  <dimension ref="A1:G14"/>
  <sheetViews>
    <sheetView view="pageBreakPreview" topLeftCell="A4" zoomScaleNormal="70" zoomScaleSheetLayoutView="100" workbookViewId="0">
      <selection activeCell="D15" sqref="D15"/>
    </sheetView>
  </sheetViews>
  <sheetFormatPr baseColWidth="10" defaultColWidth="11.44140625" defaultRowHeight="13.8" x14ac:dyDescent="0.25"/>
  <cols>
    <col min="1" max="1" width="11.44140625" style="21"/>
    <col min="2" max="2" width="42.88671875" style="5" bestFit="1" customWidth="1"/>
    <col min="3" max="4" width="18.33203125" style="21" customWidth="1"/>
    <col min="5" max="7" width="18.33203125" style="5" customWidth="1"/>
    <col min="8" max="8" width="16.88671875" style="5" bestFit="1" customWidth="1"/>
    <col min="9" max="16384" width="11.44140625" style="5"/>
  </cols>
  <sheetData>
    <row r="1" spans="1:7" ht="79.5" customHeight="1" x14ac:dyDescent="0.25">
      <c r="A1" s="129" t="s">
        <v>1</v>
      </c>
      <c r="B1" s="130"/>
      <c r="C1" s="130"/>
      <c r="D1" s="130"/>
      <c r="E1" s="130"/>
      <c r="F1" s="130"/>
      <c r="G1" s="130"/>
    </row>
    <row r="3" spans="1:7" ht="15" customHeight="1" x14ac:dyDescent="0.25">
      <c r="A3" s="127" t="s">
        <v>32</v>
      </c>
      <c r="B3" s="128"/>
      <c r="C3" s="128"/>
      <c r="D3" s="128"/>
      <c r="E3" s="128"/>
      <c r="F3" s="128"/>
      <c r="G3" s="128"/>
    </row>
    <row r="5" spans="1:7" ht="45" customHeight="1" x14ac:dyDescent="0.25">
      <c r="A5" s="123" t="s">
        <v>17</v>
      </c>
      <c r="B5" s="123"/>
      <c r="C5" s="126" t="str">
        <f>'DATOS DE ENTRADA'!F1</f>
        <v>PRESTACIÓN DE SERVICIOS DE SOPORTE TÉCNICO INTEGRAL ESPECIALIZADO DE
HARDWARE DE IBM Y SOFTWARE ONSITE</v>
      </c>
      <c r="D5" s="126"/>
      <c r="E5" s="126"/>
      <c r="F5" s="126"/>
      <c r="G5" s="126"/>
    </row>
    <row r="6" spans="1:7" ht="45.75" customHeight="1" x14ac:dyDescent="0.25">
      <c r="A6" s="123" t="s">
        <v>18</v>
      </c>
      <c r="B6" s="123"/>
      <c r="C6" s="124" t="str">
        <f>'DATOS DE ENTRADA'!F2</f>
        <v>SUBASTA FNA-SG-SB-006-2020</v>
      </c>
      <c r="D6" s="124"/>
      <c r="E6" s="124"/>
      <c r="F6" s="124"/>
      <c r="G6" s="124"/>
    </row>
    <row r="7" spans="1:7" x14ac:dyDescent="0.25">
      <c r="A7" s="36"/>
      <c r="B7" s="36"/>
      <c r="C7" s="36"/>
      <c r="D7" s="36"/>
    </row>
    <row r="8" spans="1:7" ht="27.6" x14ac:dyDescent="0.25">
      <c r="A8" s="39" t="s">
        <v>22</v>
      </c>
      <c r="B8" s="39" t="s">
        <v>19</v>
      </c>
      <c r="C8" s="39" t="s">
        <v>47</v>
      </c>
      <c r="D8" s="39" t="s">
        <v>30</v>
      </c>
      <c r="E8" s="39" t="s">
        <v>28</v>
      </c>
      <c r="F8" s="47" t="s">
        <v>48</v>
      </c>
      <c r="G8" s="39" t="s">
        <v>31</v>
      </c>
    </row>
    <row r="9" spans="1:7" ht="40.5" customHeight="1" x14ac:dyDescent="0.25">
      <c r="A9" s="33">
        <v>1</v>
      </c>
      <c r="B9" s="33" t="str">
        <f>'DATOS DE ENTRADA'!B2</f>
        <v>UNIÓN TEMPORAL RENOVACIÓN ASIC – UNIPLES 2020</v>
      </c>
      <c r="C9" s="33" t="str">
        <f>'DATOS DE ENTRADA'!C2</f>
        <v>HABILITADO</v>
      </c>
      <c r="D9" s="33"/>
      <c r="E9" s="33"/>
      <c r="F9" s="51"/>
      <c r="G9" s="33"/>
    </row>
    <row r="10" spans="1:7" ht="40.5" customHeight="1" x14ac:dyDescent="0.25">
      <c r="A10" s="33">
        <v>2</v>
      </c>
      <c r="B10" s="33" t="str">
        <f>'DATOS DE ENTRADA'!B3</f>
        <v>IOGESTION S A S</v>
      </c>
      <c r="C10" s="33" t="str">
        <f>'DATOS DE ENTRADA'!C3</f>
        <v>RECHAZADO</v>
      </c>
      <c r="D10" s="33"/>
      <c r="E10" s="33"/>
      <c r="F10" s="51"/>
      <c r="G10" s="33"/>
    </row>
    <row r="11" spans="1:7" ht="40.5" customHeight="1" x14ac:dyDescent="0.25">
      <c r="A11" s="33">
        <v>3</v>
      </c>
      <c r="B11" s="33" t="str">
        <f>'DATOS DE ENTRADA'!B4</f>
        <v>SOLUCIONES TECNOLOGIA Y SERVICIOS S A STS S A</v>
      </c>
      <c r="C11" s="33" t="str">
        <f>'DATOS DE ENTRADA'!C4</f>
        <v>HABILITADO</v>
      </c>
      <c r="D11" s="33"/>
      <c r="E11" s="33"/>
      <c r="F11" s="51"/>
      <c r="G11" s="33"/>
    </row>
    <row r="12" spans="1:7" ht="40.5" customHeight="1" x14ac:dyDescent="0.25">
      <c r="A12" s="33">
        <v>4</v>
      </c>
      <c r="B12" s="33" t="e">
        <f>'DATOS DE ENTRADA'!#REF!</f>
        <v>#REF!</v>
      </c>
      <c r="C12" s="33" t="e">
        <f>'DATOS DE ENTRADA'!#REF!</f>
        <v>#REF!</v>
      </c>
      <c r="D12" s="33"/>
      <c r="E12" s="33"/>
      <c r="F12" s="51"/>
      <c r="G12" s="33"/>
    </row>
    <row r="14" spans="1:7" ht="57.75" customHeight="1" x14ac:dyDescent="0.25">
      <c r="A14" s="118"/>
      <c r="B14" s="118"/>
      <c r="C14" s="118"/>
    </row>
  </sheetData>
  <mergeCells count="7">
    <mergeCell ref="A14:C14"/>
    <mergeCell ref="C5:G5"/>
    <mergeCell ref="C6:G6"/>
    <mergeCell ref="A3:G3"/>
    <mergeCell ref="A1:G1"/>
    <mergeCell ref="A5:B5"/>
    <mergeCell ref="A6:B6"/>
  </mergeCells>
  <conditionalFormatting sqref="C9:G12">
    <cfRule type="cellIs" dxfId="5" priority="2" operator="equal">
      <formula>"NO HABILITADO"</formula>
    </cfRule>
    <cfRule type="cellIs" dxfId="4" priority="3" operator="equal">
      <formula>"HABILITADO"</formula>
    </cfRule>
  </conditionalFormatting>
  <conditionalFormatting sqref="A9:G12">
    <cfRule type="cellIs" dxfId="3" priority="1" operator="equal">
      <formula>"RECHAZADO"</formula>
    </cfRule>
  </conditionalFormatting>
  <pageMargins left="0.70866141732283472" right="0.70866141732283472" top="0.74803149606299213" bottom="0.74803149606299213" header="0.31496062992125984" footer="0.31496062992125984"/>
  <pageSetup scale="6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9E89A-E107-4442-9179-437B3FFD40B7}">
  <sheetPr>
    <pageSetUpPr fitToPage="1"/>
  </sheetPr>
  <dimension ref="A1:N15"/>
  <sheetViews>
    <sheetView zoomScale="90" zoomScaleNormal="90" workbookViewId="0">
      <selection activeCell="F11" sqref="F11"/>
    </sheetView>
  </sheetViews>
  <sheetFormatPr baseColWidth="10" defaultColWidth="11.44140625" defaultRowHeight="13.8" x14ac:dyDescent="0.25"/>
  <cols>
    <col min="1" max="1" width="5.88671875" style="53" bestFit="1" customWidth="1"/>
    <col min="2" max="2" width="57.33203125" style="53" customWidth="1"/>
    <col min="3" max="3" width="17.109375" style="53" bestFit="1" customWidth="1"/>
    <col min="4" max="4" width="8.88671875" style="53" bestFit="1" customWidth="1"/>
    <col min="5" max="9" width="21.33203125" style="53" customWidth="1"/>
    <col min="10" max="10" width="11.44140625" style="53"/>
    <col min="11" max="14" width="2" style="53" bestFit="1" customWidth="1"/>
    <col min="15" max="16384" width="11.44140625" style="53"/>
  </cols>
  <sheetData>
    <row r="1" spans="1:14" x14ac:dyDescent="0.25">
      <c r="A1" s="52"/>
      <c r="B1" s="52"/>
      <c r="C1" s="52"/>
      <c r="D1" s="52"/>
      <c r="E1" s="52"/>
      <c r="F1" s="52"/>
      <c r="G1" s="52"/>
      <c r="H1" s="52"/>
      <c r="I1" s="52"/>
    </row>
    <row r="2" spans="1:14" x14ac:dyDescent="0.25">
      <c r="A2" s="52"/>
      <c r="B2" s="52"/>
      <c r="C2" s="52"/>
      <c r="D2" s="52"/>
      <c r="E2" s="52"/>
      <c r="F2" s="52"/>
      <c r="G2" s="52"/>
      <c r="H2" s="52"/>
      <c r="I2" s="52"/>
    </row>
    <row r="3" spans="1:14" x14ac:dyDescent="0.25">
      <c r="A3" s="52"/>
      <c r="B3" s="52"/>
      <c r="C3" s="52"/>
      <c r="D3" s="52"/>
      <c r="E3" s="52"/>
      <c r="F3" s="52"/>
      <c r="G3" s="52"/>
      <c r="H3" s="52"/>
      <c r="I3" s="52"/>
    </row>
    <row r="4" spans="1:14" ht="15.6" x14ac:dyDescent="0.3">
      <c r="A4" s="52"/>
      <c r="B4" s="131" t="s">
        <v>49</v>
      </c>
      <c r="C4" s="131"/>
      <c r="D4" s="131"/>
      <c r="E4" s="131"/>
      <c r="F4" s="131"/>
      <c r="G4" s="131"/>
      <c r="H4" s="131"/>
      <c r="I4" s="131"/>
    </row>
    <row r="5" spans="1:14" ht="15.6" x14ac:dyDescent="0.3">
      <c r="A5" s="52"/>
      <c r="B5" s="54"/>
      <c r="C5" s="54"/>
      <c r="D5" s="54"/>
      <c r="E5" s="54"/>
      <c r="F5" s="54"/>
      <c r="G5" s="54"/>
      <c r="H5" s="54"/>
      <c r="I5" s="54"/>
    </row>
    <row r="6" spans="1:14" ht="15.6" x14ac:dyDescent="0.3">
      <c r="B6" s="131"/>
      <c r="C6" s="131"/>
      <c r="D6" s="131"/>
      <c r="E6" s="131"/>
      <c r="F6" s="52"/>
      <c r="G6" s="52"/>
      <c r="H6" s="52"/>
      <c r="I6" s="52"/>
    </row>
    <row r="7" spans="1:14" x14ac:dyDescent="0.25">
      <c r="A7" s="52"/>
      <c r="B7" s="52"/>
      <c r="C7" s="52"/>
      <c r="D7" s="52"/>
      <c r="E7" s="52"/>
      <c r="F7" s="52"/>
      <c r="G7" s="52"/>
      <c r="H7" s="52"/>
      <c r="I7" s="52"/>
    </row>
    <row r="8" spans="1:14" ht="15.6" x14ac:dyDescent="0.25">
      <c r="A8" s="52"/>
      <c r="B8" s="52"/>
      <c r="C8" s="52"/>
      <c r="D8" s="52"/>
      <c r="E8" s="55" t="s">
        <v>51</v>
      </c>
      <c r="F8" s="55">
        <v>1</v>
      </c>
      <c r="G8" s="55">
        <v>2</v>
      </c>
      <c r="H8" s="55">
        <v>3</v>
      </c>
      <c r="I8" s="55">
        <v>4</v>
      </c>
    </row>
    <row r="9" spans="1:14" ht="15.6" x14ac:dyDescent="0.25">
      <c r="A9" s="56" t="s">
        <v>52</v>
      </c>
      <c r="B9" s="56" t="s">
        <v>53</v>
      </c>
      <c r="C9" s="56" t="s">
        <v>54</v>
      </c>
      <c r="D9" s="56" t="s">
        <v>55</v>
      </c>
      <c r="E9" s="55" t="s">
        <v>56</v>
      </c>
      <c r="F9" s="55" t="s">
        <v>56</v>
      </c>
      <c r="G9" s="55" t="s">
        <v>56</v>
      </c>
      <c r="H9" s="55" t="s">
        <v>56</v>
      </c>
      <c r="I9" s="55" t="s">
        <v>56</v>
      </c>
    </row>
    <row r="10" spans="1:14" s="59" customFormat="1" ht="29.25" customHeight="1" x14ac:dyDescent="0.3">
      <c r="A10" s="57">
        <v>1</v>
      </c>
      <c r="B10" s="63" t="s">
        <v>57</v>
      </c>
      <c r="C10" s="57" t="s">
        <v>58</v>
      </c>
      <c r="D10" s="57">
        <v>1</v>
      </c>
      <c r="E10" s="58">
        <v>352015820</v>
      </c>
      <c r="F10" s="58">
        <v>287297000</v>
      </c>
      <c r="G10" s="58"/>
      <c r="H10" s="58">
        <v>352000000</v>
      </c>
      <c r="I10" s="58">
        <v>352000000</v>
      </c>
      <c r="K10" s="59">
        <f>IF(F10&lt;=E10,0,1)</f>
        <v>0</v>
      </c>
      <c r="L10" s="59">
        <f>IF(G10&lt;=E10,0,1)</f>
        <v>0</v>
      </c>
      <c r="M10" s="59">
        <f>IF(H10&lt;=E10,0,1)</f>
        <v>0</v>
      </c>
      <c r="N10" s="59">
        <f>IF(I10&lt;=E10,0,1)</f>
        <v>0</v>
      </c>
    </row>
    <row r="11" spans="1:14" s="59" customFormat="1" ht="29.25" customHeight="1" x14ac:dyDescent="0.3">
      <c r="A11" s="57">
        <v>2</v>
      </c>
      <c r="B11" s="63" t="s">
        <v>59</v>
      </c>
      <c r="C11" s="57" t="s">
        <v>58</v>
      </c>
      <c r="D11" s="57">
        <v>1</v>
      </c>
      <c r="E11" s="58">
        <v>79588380</v>
      </c>
      <c r="F11" s="64">
        <v>125299900</v>
      </c>
      <c r="G11" s="58"/>
      <c r="H11" s="58">
        <v>79588000</v>
      </c>
      <c r="I11" s="58">
        <v>79300000</v>
      </c>
      <c r="K11" s="59">
        <f>IF(F11&lt;=E11,0,1)</f>
        <v>1</v>
      </c>
      <c r="L11" s="59">
        <f>IF(G11&lt;=E11,0,1)</f>
        <v>0</v>
      </c>
      <c r="M11" s="59">
        <f>IF(H11&lt;=E11,0,1)</f>
        <v>0</v>
      </c>
      <c r="N11" s="59">
        <f>IF(I11&lt;=E11,0,1)</f>
        <v>0</v>
      </c>
    </row>
    <row r="12" spans="1:14" s="59" customFormat="1" ht="29.25" customHeight="1" x14ac:dyDescent="0.3">
      <c r="A12" s="57">
        <v>3</v>
      </c>
      <c r="B12" s="63" t="s">
        <v>60</v>
      </c>
      <c r="C12" s="57" t="s">
        <v>58</v>
      </c>
      <c r="D12" s="57">
        <v>1</v>
      </c>
      <c r="E12" s="58">
        <v>7724281</v>
      </c>
      <c r="F12" s="64">
        <v>106866000</v>
      </c>
      <c r="G12" s="58"/>
      <c r="H12" s="58">
        <v>7560000</v>
      </c>
      <c r="I12" s="58">
        <v>7700000</v>
      </c>
      <c r="K12" s="59">
        <f>IF(F12&lt;=E12,0,1)</f>
        <v>1</v>
      </c>
      <c r="L12" s="59">
        <f>IF(G12&lt;=E12,0,1)</f>
        <v>0</v>
      </c>
      <c r="M12" s="59">
        <f>IF(H12&lt;=E12,0,1)</f>
        <v>0</v>
      </c>
      <c r="N12" s="59">
        <f>IF(I12&lt;=E12,0,1)</f>
        <v>0</v>
      </c>
    </row>
    <row r="13" spans="1:14" s="59" customFormat="1" ht="29.25" customHeight="1" x14ac:dyDescent="0.3">
      <c r="A13" s="57">
        <v>4</v>
      </c>
      <c r="B13" s="63" t="s">
        <v>50</v>
      </c>
      <c r="C13" s="57" t="s">
        <v>61</v>
      </c>
      <c r="D13" s="57">
        <v>12</v>
      </c>
      <c r="E13" s="60">
        <v>12083734</v>
      </c>
      <c r="F13" s="60">
        <v>4869444</v>
      </c>
      <c r="G13" s="60"/>
      <c r="H13" s="60">
        <v>12044000</v>
      </c>
      <c r="I13" s="60">
        <v>12000000</v>
      </c>
      <c r="K13" s="59">
        <f>IF(F13&lt;=E13,0,1)</f>
        <v>0</v>
      </c>
      <c r="L13" s="59">
        <f>IF(G13&lt;=E13,0,1)</f>
        <v>0</v>
      </c>
      <c r="M13" s="59">
        <f>IF(H13&lt;=E13,0,1)</f>
        <v>0</v>
      </c>
      <c r="N13" s="59">
        <f>IF(I13&lt;=E13,0,1)</f>
        <v>0</v>
      </c>
    </row>
    <row r="14" spans="1:14" ht="24.75" customHeight="1" x14ac:dyDescent="0.25">
      <c r="A14" s="132" t="s">
        <v>62</v>
      </c>
      <c r="B14" s="133"/>
      <c r="C14" s="134"/>
      <c r="D14" s="61"/>
      <c r="E14" s="62">
        <f>SUM(E10:E13)</f>
        <v>451412215</v>
      </c>
      <c r="F14" s="62">
        <f>SUM(F10:F13)</f>
        <v>524332344</v>
      </c>
      <c r="G14" s="62">
        <f>SUM(G10:G13)</f>
        <v>0</v>
      </c>
      <c r="H14" s="62">
        <f>SUM(H10:H13)</f>
        <v>451192000</v>
      </c>
      <c r="I14" s="62">
        <f>SUM(I10:I13)</f>
        <v>451000000</v>
      </c>
      <c r="K14" s="59">
        <f>SUM(K10:K13)</f>
        <v>2</v>
      </c>
      <c r="L14" s="59">
        <f>SUM(L10:L13)</f>
        <v>0</v>
      </c>
      <c r="M14" s="59">
        <f>SUM(M10:M13)</f>
        <v>0</v>
      </c>
      <c r="N14" s="59">
        <f>SUM(N10:N13)</f>
        <v>0</v>
      </c>
    </row>
    <row r="15" spans="1:14" x14ac:dyDescent="0.25">
      <c r="F15" s="65" t="str">
        <f>IF(K14&gt;0,"RECHAZADO","HABILITADO")</f>
        <v>RECHAZADO</v>
      </c>
      <c r="G15" s="66" t="str">
        <f>IF(L14&gt;0,"RECHAZADO","HABILITADO")</f>
        <v>HABILITADO</v>
      </c>
      <c r="H15" s="66" t="str">
        <f>IF(M14&gt;0,"RECHAZADO","HABILITADO")</f>
        <v>HABILITADO</v>
      </c>
      <c r="I15" s="66" t="str">
        <f>IF(N14&gt;0,"RECHAZADO","HABILITADO")</f>
        <v>HABILITADO</v>
      </c>
    </row>
  </sheetData>
  <mergeCells count="3">
    <mergeCell ref="B4:I4"/>
    <mergeCell ref="A14:C14"/>
    <mergeCell ref="B6:E6"/>
  </mergeCells>
  <pageMargins left="0.70866141732283472" right="0.70866141732283472" top="0.74803149606299213" bottom="0.74803149606299213" header="0.31496062992125984" footer="0.31496062992125984"/>
  <pageSetup scale="61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351A4-B320-4C04-A348-4189184E8B5A}">
  <dimension ref="A1:I15"/>
  <sheetViews>
    <sheetView view="pageBreakPreview" zoomScaleNormal="70" zoomScaleSheetLayoutView="100" workbookViewId="0">
      <selection activeCell="C5" sqref="C5:I5"/>
    </sheetView>
  </sheetViews>
  <sheetFormatPr baseColWidth="10" defaultColWidth="11.44140625" defaultRowHeight="13.8" x14ac:dyDescent="0.25"/>
  <cols>
    <col min="1" max="1" width="15.6640625" style="21" customWidth="1"/>
    <col min="2" max="2" width="28.33203125" style="5" customWidth="1"/>
    <col min="3" max="4" width="20.109375" style="21" hidden="1" customWidth="1"/>
    <col min="5" max="8" width="20.109375" style="5" hidden="1" customWidth="1"/>
    <col min="9" max="9" width="74.6640625" style="5" customWidth="1"/>
    <col min="10" max="16384" width="11.44140625" style="5"/>
  </cols>
  <sheetData>
    <row r="1" spans="1:9" ht="79.5" customHeight="1" x14ac:dyDescent="0.25">
      <c r="A1" s="129" t="s">
        <v>1</v>
      </c>
      <c r="B1" s="130"/>
      <c r="C1" s="130"/>
      <c r="D1" s="130"/>
      <c r="E1" s="130"/>
      <c r="F1" s="130"/>
      <c r="G1" s="130"/>
      <c r="H1" s="130"/>
      <c r="I1" s="130"/>
    </row>
    <row r="3" spans="1:9" ht="15" customHeight="1" x14ac:dyDescent="0.25">
      <c r="A3" s="127" t="s">
        <v>39</v>
      </c>
      <c r="B3" s="128"/>
      <c r="C3" s="128"/>
      <c r="D3" s="128"/>
      <c r="E3" s="128"/>
      <c r="F3" s="128"/>
      <c r="G3" s="128"/>
      <c r="H3" s="128"/>
      <c r="I3" s="128"/>
    </row>
    <row r="5" spans="1:9" ht="47.25" customHeight="1" x14ac:dyDescent="0.25">
      <c r="A5" s="123" t="s">
        <v>17</v>
      </c>
      <c r="B5" s="123"/>
      <c r="C5" s="124" t="str">
        <f>'DATOS DE ENTRADA'!F1</f>
        <v>PRESTACIÓN DE SERVICIOS DE SOPORTE TÉCNICO INTEGRAL ESPECIALIZADO DE
HARDWARE DE IBM Y SOFTWARE ONSITE</v>
      </c>
      <c r="D5" s="124"/>
      <c r="E5" s="124"/>
      <c r="F5" s="124"/>
      <c r="G5" s="124"/>
      <c r="H5" s="124"/>
      <c r="I5" s="124"/>
    </row>
    <row r="6" spans="1:9" ht="15" customHeight="1" x14ac:dyDescent="0.25">
      <c r="A6" s="123" t="s">
        <v>18</v>
      </c>
      <c r="B6" s="123"/>
      <c r="C6" s="124" t="str">
        <f>'DATOS DE ENTRADA'!F2</f>
        <v>SUBASTA FNA-SG-SB-006-2020</v>
      </c>
      <c r="D6" s="124"/>
      <c r="E6" s="124"/>
      <c r="F6" s="124"/>
      <c r="G6" s="124"/>
      <c r="H6" s="124"/>
      <c r="I6" s="124"/>
    </row>
    <row r="7" spans="1:9" x14ac:dyDescent="0.25">
      <c r="A7" s="36"/>
      <c r="B7" s="36"/>
      <c r="C7" s="36"/>
      <c r="D7" s="36"/>
    </row>
    <row r="8" spans="1:9" ht="62.25" customHeight="1" x14ac:dyDescent="0.25">
      <c r="A8" s="40" t="s">
        <v>39</v>
      </c>
      <c r="B8" s="40" t="s">
        <v>19</v>
      </c>
      <c r="C8" s="40" t="s">
        <v>31</v>
      </c>
      <c r="D8" s="40" t="s">
        <v>33</v>
      </c>
      <c r="E8" s="40" t="s">
        <v>34</v>
      </c>
      <c r="F8" s="40" t="s">
        <v>35</v>
      </c>
      <c r="G8" s="40" t="s">
        <v>36</v>
      </c>
      <c r="H8" s="40" t="s">
        <v>37</v>
      </c>
      <c r="I8" s="40" t="s">
        <v>38</v>
      </c>
    </row>
    <row r="9" spans="1:9" ht="40.5" customHeight="1" x14ac:dyDescent="0.25">
      <c r="A9" s="41">
        <v>1</v>
      </c>
      <c r="B9" s="42"/>
      <c r="C9" s="41" t="s">
        <v>29</v>
      </c>
      <c r="D9" s="41" t="e">
        <f>#REF!</f>
        <v>#REF!</v>
      </c>
      <c r="E9" s="41" t="e">
        <f>#REF!</f>
        <v>#REF!</v>
      </c>
      <c r="F9" s="41" t="e">
        <f>#REF!</f>
        <v>#REF!</v>
      </c>
      <c r="G9" s="41" t="e">
        <f>#REF!</f>
        <v>#REF!</v>
      </c>
      <c r="H9" s="41" t="e">
        <f>#REF!</f>
        <v>#REF!</v>
      </c>
      <c r="I9" s="41"/>
    </row>
    <row r="10" spans="1:9" ht="40.5" customHeight="1" x14ac:dyDescent="0.25">
      <c r="A10" s="41">
        <v>2</v>
      </c>
      <c r="B10" s="41"/>
      <c r="C10" s="41" t="s">
        <v>29</v>
      </c>
      <c r="D10" s="41" t="e">
        <f>#REF!</f>
        <v>#REF!</v>
      </c>
      <c r="E10" s="41" t="e">
        <f>#REF!</f>
        <v>#REF!</v>
      </c>
      <c r="F10" s="41" t="e">
        <f>#REF!</f>
        <v>#REF!</v>
      </c>
      <c r="G10" s="41" t="e">
        <f>#REF!</f>
        <v>#REF!</v>
      </c>
      <c r="H10" s="41" t="e">
        <f>#REF!</f>
        <v>#REF!</v>
      </c>
      <c r="I10" s="41"/>
    </row>
    <row r="11" spans="1:9" ht="40.5" customHeight="1" x14ac:dyDescent="0.25">
      <c r="A11" s="41">
        <v>3</v>
      </c>
      <c r="B11" s="41"/>
      <c r="C11" s="41" t="s">
        <v>29</v>
      </c>
      <c r="D11" s="41" t="e">
        <f>#REF!</f>
        <v>#REF!</v>
      </c>
      <c r="E11" s="41" t="e">
        <f>#REF!</f>
        <v>#REF!</v>
      </c>
      <c r="F11" s="41" t="e">
        <f>#REF!</f>
        <v>#REF!</v>
      </c>
      <c r="G11" s="41" t="e">
        <f>#REF!</f>
        <v>#REF!</v>
      </c>
      <c r="H11" s="41" t="e">
        <f>#REF!</f>
        <v>#REF!</v>
      </c>
      <c r="I11" s="41"/>
    </row>
    <row r="12" spans="1:9" ht="40.5" customHeight="1" x14ac:dyDescent="0.25">
      <c r="A12" s="41">
        <v>4</v>
      </c>
      <c r="B12" s="41"/>
      <c r="C12" s="41" t="s">
        <v>29</v>
      </c>
      <c r="D12" s="41" t="e">
        <f>#REF!</f>
        <v>#REF!</v>
      </c>
      <c r="E12" s="41" t="e">
        <f>#REF!</f>
        <v>#REF!</v>
      </c>
      <c r="F12" s="41" t="e">
        <f>#REF!</f>
        <v>#REF!</v>
      </c>
      <c r="G12" s="41" t="e">
        <f>#REF!</f>
        <v>#REF!</v>
      </c>
      <c r="H12" s="41" t="e">
        <f>#REF!</f>
        <v>#REF!</v>
      </c>
      <c r="I12" s="41"/>
    </row>
    <row r="13" spans="1:9" ht="40.5" customHeight="1" x14ac:dyDescent="0.25">
      <c r="A13" s="5"/>
      <c r="C13" s="5"/>
      <c r="D13" s="5"/>
    </row>
    <row r="15" spans="1:9" s="21" customFormat="1" ht="57.75" customHeight="1" x14ac:dyDescent="0.25">
      <c r="A15" s="118"/>
      <c r="B15" s="118"/>
      <c r="C15" s="118"/>
      <c r="E15" s="5"/>
      <c r="F15" s="5"/>
    </row>
  </sheetData>
  <mergeCells count="7">
    <mergeCell ref="A15:C15"/>
    <mergeCell ref="A1:I1"/>
    <mergeCell ref="A3:I3"/>
    <mergeCell ref="A5:B5"/>
    <mergeCell ref="C5:I5"/>
    <mergeCell ref="A6:B6"/>
    <mergeCell ref="C6:I6"/>
  </mergeCells>
  <conditionalFormatting sqref="C9:I12">
    <cfRule type="cellIs" dxfId="2" priority="11" operator="equal">
      <formula>"NO HABILITADO"</formula>
    </cfRule>
    <cfRule type="cellIs" dxfId="1" priority="12" operator="equal">
      <formula>"HABILITADO"</formula>
    </cfRule>
  </conditionalFormatting>
  <conditionalFormatting sqref="A9:I12">
    <cfRule type="cellIs" dxfId="0" priority="10" operator="equal">
      <formula>"RECHAZADO"</formula>
    </cfRule>
  </conditionalFormatting>
  <pageMargins left="0.70866141732283472" right="0.70866141732283472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10</vt:i4>
      </vt:variant>
    </vt:vector>
  </HeadingPairs>
  <TitlesOfParts>
    <vt:vector size="18" baseType="lpstr">
      <vt:lpstr>3 STS</vt:lpstr>
      <vt:lpstr>2 IOGESTION</vt:lpstr>
      <vt:lpstr>1 UT ASIC UNIPLES</vt:lpstr>
      <vt:lpstr>DATOS DE ENTRADA</vt:lpstr>
      <vt:lpstr>CONSOLIDADO FINANCIERO</vt:lpstr>
      <vt:lpstr>CONSOLIDADO HABILITANTES</vt:lpstr>
      <vt:lpstr>VERIFICACION ECONOMICA</vt:lpstr>
      <vt:lpstr>ORDEN ELEGIBILIDAD</vt:lpstr>
      <vt:lpstr>'1 UT ASIC UNIPLES'!Área_de_impresión</vt:lpstr>
      <vt:lpstr>'2 IOGESTION'!Área_de_impresión</vt:lpstr>
      <vt:lpstr>'3 STS'!Área_de_impresión</vt:lpstr>
      <vt:lpstr>'CONSOLIDADO FINANCIERO'!Área_de_impresión</vt:lpstr>
      <vt:lpstr>'CONSOLIDADO HABILITANTES'!Área_de_impresión</vt:lpstr>
      <vt:lpstr>'ORDEN ELEGIBILIDAD'!Área_de_impresión</vt:lpstr>
      <vt:lpstr>'VERIFICACION ECONOMICA'!Área_de_impresión</vt:lpstr>
      <vt:lpstr>'1 UT ASIC UNIPLES'!Títulos_a_imprimir</vt:lpstr>
      <vt:lpstr>'2 IOGESTION'!Títulos_a_imprimir</vt:lpstr>
      <vt:lpstr>'3 STS'!Títulos_a_imprimir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Alejandro Pino Rojas</dc:creator>
  <cp:lastModifiedBy>Cristina Prieto</cp:lastModifiedBy>
  <cp:lastPrinted>2020-05-01T16:39:31Z</cp:lastPrinted>
  <dcterms:created xsi:type="dcterms:W3CDTF">2020-05-01T13:17:05Z</dcterms:created>
  <dcterms:modified xsi:type="dcterms:W3CDTF">2020-11-24T21:26:57Z</dcterms:modified>
</cp:coreProperties>
</file>