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1"/>
  <workbookPr codeName="ThisWorkbook"/>
  <mc:AlternateContent xmlns:mc="http://schemas.openxmlformats.org/markup-compatibility/2006">
    <mc:Choice Requires="x15">
      <x15ac:absPath xmlns:x15ac="http://schemas.microsoft.com/office/spreadsheetml/2010/11/ac" url="C:\Users\Laura Garcia\OneDrive\Desktop\"/>
    </mc:Choice>
  </mc:AlternateContent>
  <xr:revisionPtr revIDLastSave="3" documentId="8_{AC556525-2688-4432-B833-E03D56D3A695}" xr6:coauthVersionLast="47" xr6:coauthVersionMax="47" xr10:uidLastSave="{A8044BB0-62E3-4BCD-B4D4-A5303E569549}"/>
  <bookViews>
    <workbookView xWindow="-108" yWindow="-108" windowWidth="23256" windowHeight="12456"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TRATAMIENTO'!$B$2:$X$36</definedName>
    <definedName name="_xlnm.Print_Area" localSheetId="0">CONTEXTO!$B$2:$F$19</definedName>
    <definedName name="_xlnm.Print_Area" localSheetId="2">EVALUACION!$B$2:$L$54</definedName>
    <definedName name="_xlnm.Print_Area" localSheetId="3">'EVALUACION CON CONTROLES'!$B$2:$R$43</definedName>
    <definedName name="_xlnm.Print_Area" localSheetId="1">'IDENTIFICACION Y ANALISIS'!$B$2:$F$36</definedName>
    <definedName name="contratación">'IDENTIFICACION Y ANALISIS'!$B$29:$B$30</definedName>
    <definedName name="ejecución">'IDENTIFICACION Y ANALISIS'!$B$34:$B$36</definedName>
    <definedName name="OPCIONES">'ASIGNACION Y TRATAMIENTO'!$B$40:$B$42</definedName>
    <definedName name="planeación">'IDENTIFICACION Y ANALISIS'!$B$19:$B$23</definedName>
    <definedName name="selección">'IDENTIFICACION Y ANALISIS'!$B$25:$B$27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6" l="1"/>
  <c r="B6" i="15"/>
  <c r="I18" i="6"/>
  <c r="H18" i="6"/>
  <c r="G18" i="6"/>
  <c r="J23" i="15"/>
  <c r="I23" i="15"/>
  <c r="C23" i="15"/>
  <c r="B23" i="15"/>
  <c r="K27" i="11" l="1"/>
  <c r="J18" i="6" s="1"/>
  <c r="L27" i="11" l="1"/>
  <c r="K18" i="6" s="1"/>
  <c r="G11" i="6"/>
  <c r="H11" i="6"/>
  <c r="I11" i="6"/>
  <c r="N11" i="6"/>
  <c r="S11" i="6"/>
  <c r="T11" i="6"/>
  <c r="W11" i="6"/>
  <c r="X11" i="6"/>
  <c r="G12" i="6"/>
  <c r="H12" i="6"/>
  <c r="I12" i="6"/>
  <c r="N12" i="6"/>
  <c r="S12" i="6"/>
  <c r="T12" i="6"/>
  <c r="W12" i="6"/>
  <c r="X12" i="6"/>
  <c r="G13" i="6"/>
  <c r="H13" i="6"/>
  <c r="I13" i="6"/>
  <c r="N13" i="6"/>
  <c r="S13" i="6"/>
  <c r="T13" i="6"/>
  <c r="W13" i="6"/>
  <c r="X13" i="6"/>
  <c r="G14" i="6"/>
  <c r="H14" i="6"/>
  <c r="I14" i="6"/>
  <c r="N14" i="6"/>
  <c r="S14" i="6"/>
  <c r="T14" i="6"/>
  <c r="W14" i="6"/>
  <c r="X14" i="6"/>
  <c r="G15" i="6"/>
  <c r="H15" i="6"/>
  <c r="I15" i="6"/>
  <c r="N15" i="6"/>
  <c r="S15" i="6"/>
  <c r="T15" i="6"/>
  <c r="W15" i="6"/>
  <c r="X15" i="6"/>
  <c r="G16" i="6"/>
  <c r="H16" i="6"/>
  <c r="I16" i="6"/>
  <c r="N16" i="6"/>
  <c r="S16" i="6"/>
  <c r="T16" i="6"/>
  <c r="W16" i="6"/>
  <c r="X16" i="6"/>
  <c r="G17" i="6"/>
  <c r="H17" i="6"/>
  <c r="I17" i="6"/>
  <c r="N17" i="6"/>
  <c r="S17" i="6"/>
  <c r="T17" i="6"/>
  <c r="W17" i="6"/>
  <c r="X17" i="6"/>
  <c r="N18" i="6"/>
  <c r="S18" i="6"/>
  <c r="T18" i="6"/>
  <c r="W18" i="6"/>
  <c r="X18" i="6"/>
  <c r="D18" i="6"/>
  <c r="C18" i="6"/>
  <c r="P18" i="6"/>
  <c r="B17" i="15"/>
  <c r="D12" i="6" s="1"/>
  <c r="C17" i="15"/>
  <c r="C12" i="6" s="1"/>
  <c r="I17" i="15"/>
  <c r="J17" i="15"/>
  <c r="P12" i="6" s="1"/>
  <c r="B18" i="15"/>
  <c r="D13" i="6" s="1"/>
  <c r="C18" i="15"/>
  <c r="C13" i="6" s="1"/>
  <c r="I18" i="15"/>
  <c r="O13" i="6" s="1"/>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F17" i="6" s="1"/>
  <c r="I22" i="15"/>
  <c r="J22" i="15"/>
  <c r="P17" i="6" s="1"/>
  <c r="B16" i="15"/>
  <c r="D11" i="6" s="1"/>
  <c r="C16" i="15"/>
  <c r="C11" i="6" s="1"/>
  <c r="I16" i="15"/>
  <c r="J16" i="15"/>
  <c r="P11" i="6" s="1"/>
  <c r="K26" i="11"/>
  <c r="L26" i="11" s="1"/>
  <c r="K17" i="6" s="1"/>
  <c r="K25" i="11"/>
  <c r="L25" i="11" s="1"/>
  <c r="K24" i="11"/>
  <c r="J16" i="6" s="1"/>
  <c r="K23" i="11"/>
  <c r="K22" i="11"/>
  <c r="L22" i="11" s="1"/>
  <c r="K21" i="11"/>
  <c r="L21" i="11" s="1"/>
  <c r="K15" i="6" s="1"/>
  <c r="K20" i="11"/>
  <c r="L20" i="11" s="1"/>
  <c r="K14" i="6" s="1"/>
  <c r="K19" i="11"/>
  <c r="L19" i="11" s="1"/>
  <c r="K13" i="6" s="1"/>
  <c r="K18" i="11"/>
  <c r="J12" i="6" s="1"/>
  <c r="K17" i="11"/>
  <c r="J11" i="6" s="1"/>
  <c r="E18" i="6" l="1"/>
  <c r="F18" i="6"/>
  <c r="J17" i="6"/>
  <c r="K20" i="15"/>
  <c r="Q15" i="6" s="1"/>
  <c r="L23" i="11"/>
  <c r="L18" i="11"/>
  <c r="K12" i="6" s="1"/>
  <c r="J15" i="6"/>
  <c r="L17" i="11"/>
  <c r="K11" i="6" s="1"/>
  <c r="F16" i="6"/>
  <c r="E16" i="6"/>
  <c r="E15" i="6"/>
  <c r="F15" i="6"/>
  <c r="K21" i="15"/>
  <c r="J14" i="6"/>
  <c r="K16" i="15"/>
  <c r="L16" i="15" s="1"/>
  <c r="R11" i="6" s="1"/>
  <c r="K22" i="15"/>
  <c r="L22" i="15" s="1"/>
  <c r="R17" i="6" s="1"/>
  <c r="K19" i="15"/>
  <c r="L19" i="15" s="1"/>
  <c r="R14" i="6" s="1"/>
  <c r="K18" i="15"/>
  <c r="Q13" i="6" s="1"/>
  <c r="K17" i="15"/>
  <c r="Q12" i="6" s="1"/>
  <c r="K23" i="15"/>
  <c r="L23" i="15" s="1"/>
  <c r="R18" i="6" s="1"/>
  <c r="L24" i="11"/>
  <c r="K16" i="6" s="1"/>
  <c r="O17" i="6"/>
  <c r="E11" i="6"/>
  <c r="F11" i="6"/>
  <c r="F14" i="6"/>
  <c r="E14" i="6"/>
  <c r="F13" i="6"/>
  <c r="E13" i="6"/>
  <c r="E12" i="6"/>
  <c r="F12" i="6"/>
  <c r="O11" i="6"/>
  <c r="E17" i="6"/>
  <c r="O18" i="6"/>
  <c r="O12" i="6"/>
  <c r="J13" i="6"/>
  <c r="Q18" i="6" l="1"/>
  <c r="L20" i="15"/>
  <c r="R15" i="6" s="1"/>
  <c r="Q14" i="6"/>
  <c r="L17" i="15"/>
  <c r="R12" i="6" s="1"/>
  <c r="Q11" i="6"/>
  <c r="L18" i="15"/>
  <c r="R13" i="6" s="1"/>
  <c r="Q17" i="6"/>
  <c r="Q16" i="6"/>
  <c r="L21" i="15"/>
  <c r="R16"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tc={EE568E95-5159-4F06-8BF6-6DB6B8A2A563}</author>
  </authors>
  <commentList>
    <comment ref="B15" authorId="0" shapeId="0" xr:uid="{EE568E95-5159-4F06-8BF6-6DB6B8A2A563}">
      <text>
        <t>[Threaded comment]
Your version of Excel allows you to read this threaded comment; however, any edits to it will get removed if the file is opened in a newer version of Excel. Learn more: https://go.microsoft.com/fwlink/?linkid=870924
Comment:
    Considero importante evaluar riesgos especificos con este tipo de contratacion y su especialidad: ej Que en los eventos se utilicen fonogramas o interpretaciones cuyos derechos no estén representados por ACINPRO. ; Imposibilidad de verificar técnicamente la efectiva comunicación pública de fonogramas en cada evento.  O similares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tc={630537B4-BC7F-425C-94C9-95D4BCDF8197}</author>
  </authors>
  <commentList>
    <comment ref="C18" authorId="0" shapeId="0" xr:uid="{630537B4-BC7F-425C-94C9-95D4BCDF8197}">
      <text>
        <t>[Threaded comment]
Your version of Excel allows you to read this threaded comment; however, any edits to it will get removed if the file is opened in a newer version of Excel. Learn more: https://go.microsoft.com/fwlink/?linkid=870924
Comment:
    RIESGO 18 NO LO CONSIDERO APLICABLE CON LA NATURALEZA DEL PROCESO Y CONTRATO</t>
      </text>
    </comment>
  </commentList>
</comments>
</file>

<file path=xl/sharedStrings.xml><?xml version="1.0" encoding="utf-8"?>
<sst xmlns="http://schemas.openxmlformats.org/spreadsheetml/2006/main" count="407" uniqueCount="164">
  <si>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</si>
  <si>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</si>
  <si>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</si>
  <si>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</si>
  <si>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CONTRATAR A LA ASOCIACIÓN COLOMBIANA DE INTERPRETES Y PRODUCTORES FONOGRÁFICOS - ACINPRO, PARA REALIZAR LA EJECUCIÓN Y COMUNICACIÓN PÚBLICA DE LOS FONOGRAMAS E INTERPRETACIONES ARTÍSTICAS Y/O EJECUCIONES PERTENECIENTES A SUS TITULARES AFILIADOS, EN LOS EVENTOS Y ACTIVIDADES REALIZADAS POR EL FONDO DE DESARROLLO LOCAL DE TUNJUELITO PARA LA VIGENCIA 2026</t>
  </si>
  <si>
    <r>
      <rPr>
        <b/>
        <u/>
        <sz val="12"/>
        <rFont val="Garamond"/>
        <family val="1"/>
      </rPr>
      <t>Partícipes del Proceso de Contratación:</t>
    </r>
    <r>
      <rPr>
        <b/>
        <sz val="12"/>
        <rFont val="Garamond"/>
        <family val="1"/>
      </rPr>
      <t xml:space="preserve"> 
</t>
    </r>
    <r>
      <rPr>
        <sz val="12"/>
        <rFont val="Garamond"/>
        <family val="1"/>
      </rPr>
      <t>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r>
  </si>
  <si>
    <r>
      <rPr>
        <b/>
        <sz val="12"/>
        <color rgb="FF000000"/>
        <rFont val="Garamond"/>
      </rPr>
      <t xml:space="preserve">Ciudadanía que se beneficia del Proceso de Contratación: 
</t>
    </r>
    <r>
      <rPr>
        <sz val="12"/>
        <color rgb="FF000000"/>
        <rFont val="Garamond"/>
      </rPr>
      <t xml:space="preserve">Comunidad en general de la localidad de tunjuelito, especialmente niños,  jovenes,  Mujeres y Hombres. </t>
    </r>
  </si>
  <si>
    <r>
      <rPr>
        <b/>
        <sz val="12"/>
        <color rgb="FF000000"/>
        <rFont val="Garamond"/>
      </rPr>
      <t xml:space="preserve">Capacidad de la Entidad Estatal entendida como la disponibilidad de recursos y conocimientos para el Proceso de Contratación: 
</t>
    </r>
    <r>
      <rPr>
        <sz val="12"/>
        <color rgb="FF000000"/>
        <rFont val="Garamond"/>
      </rPr>
      <t xml:space="preserve">Área de planeación formulación del proyecto (Etapa de Planeación), Dirección de Contratación, Dirección de Contratación (Etapa de contratación) y la supervisión y apoyos a la supervisión delegados por el Alcalde, referentes de participación. </t>
    </r>
  </si>
  <si>
    <t>Suficiencia del presupuesto oficial del Proceso de Contratación: DIECINUEVE MILLONES DIECINUEVE MILLONES DOSCIENTOS DIECISIETE MIL DOSCIENTOS CINCUENTA PESOS M/CTE ($19.217.250)</t>
  </si>
  <si>
    <r>
      <rPr>
        <b/>
        <sz val="12"/>
        <color rgb="FF000000"/>
        <rFont val="Garamond"/>
      </rPr>
      <t xml:space="preserve">Condiciones geográficas y de acceso del lugar en el cual se debe cumplir el objeto del Proceso de Contratación: 
</t>
    </r>
    <r>
      <rPr>
        <sz val="12"/>
        <color rgb="FF000000"/>
        <rFont val="Garamond"/>
      </rPr>
      <t>Eventos que se  desarrollarán en diveros lugares de la localidad de tunjuelito donde se requiera realizar  eventos de baja,  mediana y alta complejidad.</t>
    </r>
  </si>
  <si>
    <r>
      <t xml:space="preserve">Entorno socio ambiental: </t>
    </r>
    <r>
      <rPr>
        <i/>
        <sz val="12"/>
        <rFont val="Garamond"/>
        <family val="1"/>
      </rPr>
      <t>Si aplican</t>
    </r>
  </si>
  <si>
    <r>
      <t>Condiciones políticas: 
Teniendo en cuenta que la Asociación Colombiana de Intérpretes y Productores Fonográficos – ACINPRO es la entidad encargada de gestionar y distribuir los derechos derivados de la comunicación pública de la música fonograbada, correspondientes a los artistas intérpretes y ejecutantes, así como a los productores de fonogramas asociados a dicha entidad, se hace necesario que todas las entidades públicas y privadas que realicen actos de comunicación pública de fonogramas efectúen el pago de los derechos correspondientes.
En el marco del desarrollo de sus actividades de entretenimiento, deporte y cultura, el Fondo de Desarrollo Local de Tunjuelito realiza eventos dirigidos a la ciudadanía de la localidad en los cuales se utilizan y comunican públicamente fonogramas protegidos por el derecho de autor y los derechos conexos, situación que genera la obligación legal de obtener la autorización previa de los titulares de dichos derechos, esto es, de los artistas intérpretes o ejecutantes y de los productores fonográficos, para la ambientación musical de estas actividades.
Ahora bien, ACINPRO es la única sociedad de gestión colectiva en Colombia autorizada para la administración de los derechos conexos derivados de la comunicación pública de música fonograbada, condición que se acredita mediante el certificado de existencia y representación legal expedido por la Dirección Nacional de Derecho de Autor – DNDA. En consecuencia, y una vez evidenciado el uso del catálogo representado por dicha entidad en las actividades adelantadas por el Fondo de Desarrollo Local de Tunjuelito, se hace procedente la elaboración del estudio técnico con el fin de gestionar la suscripción de una licencia anualizada que habilite legalmente el uso y la comunicación pública de los fonogramas administrados por ACINPRO.</t>
    </r>
    <r>
      <rPr>
        <sz val="12"/>
        <color rgb="FF000000"/>
        <rFont val="Garamond"/>
      </rPr>
      <t xml:space="preserve">
En consecuencia, para el cumplimiento de su objeto legal y estatutario, se hace necesario que el FONDO DE DESARROLLO LOCAL DE TUNJUELITO haga uso de fonogramas e interpretaciones artísticas o ejecuciones o apartes de los mismos 
De acuerdo con lo anteriormente expuesto, existe la necesidad de suscribir un contrato a través del  cual se obtengan las autorizaciones por parte de ACINPRO para realizar la ejecución y comunicación pública de los fonogramas e interpretaciones artísticas y/o ejecuciones pertenecientes únicamente a sus titulares afiliados, en los eventos y actividades realizadas por el FONDO DE DESARROLLO LOCAL DE TUNJUELITO, por un término de 11 meses contados a partir del acta de inicio, con el fin de llevar a cabo dentro de la normatividad de los derechos conexos vigente, la ejecución pública de fonogramas e interpretaciones artísticas o ejecuciones o apartes de los mismos o piezas musicales de que trata el Capitulo XI de la ley 23 de 1982, y a su vez ACINPRO expedirá el correspondiente paz y salvo a favor el FONDO DE DESARROLLO LOCAL DE TUNJUELITO por concepto del pago respectivo de los derechos recaudados.  </t>
    </r>
  </si>
  <si>
    <r>
      <t xml:space="preserve">Factores ambientales: 
</t>
    </r>
    <r>
      <rPr>
        <sz val="12"/>
        <rFont val="Garamond"/>
        <family val="1"/>
      </rPr>
      <t xml:space="preserve">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</si>
  <si>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r>
      <rPr>
        <b/>
        <sz val="12"/>
        <color rgb="FF000000"/>
        <rFont val="Garamond"/>
      </rPr>
      <t xml:space="preserve">Sector del objeto del Proceso de Contratación y su mercado:
</t>
    </r>
    <r>
      <rPr>
        <sz val="12"/>
        <color rgb="FF000000"/>
        <rFont val="Garamond"/>
      </rPr>
      <t xml:space="preserve">Comunidad de la localidad de tunjuelito, especialmente jovenes,  Mujeres y Hombres. </t>
    </r>
  </si>
  <si>
    <r>
      <t xml:space="preserve">Normativa aplicable al objeto del Proceso de Contratación:
</t>
    </r>
    <r>
      <rPr>
        <sz val="12"/>
        <rFont val="Garamond"/>
        <family val="1"/>
      </rPr>
      <t xml:space="preserve">• Constitución Política de 1991. </t>
    </r>
    <r>
      <rPr>
        <b/>
        <sz val="12"/>
        <rFont val="Garamond"/>
        <family val="1"/>
      </rPr>
      <t xml:space="preserve">
</t>
    </r>
    <r>
      <rPr>
        <sz val="12"/>
        <rFont val="Garamond"/>
        <family val="1"/>
      </rPr>
      <t>• Articulo 52 de la constitución política de Colombia “El ejercicio del deporte, sus manifestaciones recreativas, competitivas y autóctonas tienen como función la formación integral de las personas, preservar y desarrollar una mejor salud en el ser humano. El deporte y la recreación forman parte de la educación y constituyen gasto público social. Se reconoce el derecho de todas las personas a la recreación, a la práctica del deporte y al aprovechamiento del tiempo libre. El Estado fomentará estas actividades e inspeccionará, vigilará y controlará las organizaciones deportivas y recreativas cuya estructura y propiedad deberán ser democráticas.”
• Ley 181 de 1995 del Deporte, Articulo 4 el deporte (en sus manifestaciones recreativas, competitivas y autóctonas) y la recreación forman parte de la educación y constituyen un gasto público social.
• Ley 181 de 1995 del Deporte, Articulo 3 garantizar el acceso del individuo y de la comunidad al conocimiento y práctica del deporte.</t>
    </r>
    <r>
      <rPr>
        <b/>
        <sz val="12"/>
        <rFont val="Garamond"/>
        <family val="1"/>
      </rPr>
      <t xml:space="preserve">
</t>
    </r>
    <r>
      <rPr>
        <sz val="12"/>
        <rFont val="Garamond"/>
        <family val="1"/>
      </rPr>
      <t>• Articulo 5 de la ley 181 de 1995 La recreación. Es un proceso de acción participativa y dinámica, que facilita entender la vida como una vivencia de disfrute, creación y libertad (...) El aprovechamiento del tiempo libre. Es el uso constructivo que el ser humano hace de él, en beneficio de su enriquecimiento personal y del disfrute de la vida en forma individual o colectiva. Actividades recreativas y deportivas para el adulto mayor. Los humanos a medida que vamos envejeciendo, debemos encontrar diferentes actividades que sean atractivas, agradables y convenientes para la edad.
• Ley 1251 de 2008 “por la cual se dictan normas tendientes a procurar la protección, promoción y defensa de los derechos de los adultos mayores”
• Ley 1251 de 2008 articulo 6 numeral 14 En el otorgamiento de subsidios por parte de la Nación y sus entidades territoriales, se dará prioridad a los adultos mayores a fin de que accedan a los programas sociales de salud, vivienda, alimentación, recreación, deporte, agua potable y saneamiento básico.
• Artículo 15 del Acuerdo Distrital 637 de 2016 Secretaria distrital de gobierno
• Decreto 411 de 2016 artículo 5 Secretaria distrital de gobierno
• Acuerdo No. 761 de 2020 Concejo de Bogotá</t>
    </r>
  </si>
  <si>
    <t xml:space="preserve">Experiencia propia y de otras Entidades Estatales en Procesos de Contratación del mismo tipo: El FONDO DE DESARROLLO LOCAL DE TUNJUELITO en el desarrollo de sus actividades de entretenimiento, deporte y cultura con la ciudadanía de la localidad en sus escenarios utiliza y comunica públicamente fonogramas que se encuentran protegidas por el derecho de autor y conexo, situación que origina que la Alcaldía deba obtener autorización de sus titulares intérpretes o ejecutantes y productores fonográficos para la ambientación y desarrollo de dichas actividades. 
Toda vez que se encuentra que la Asociación Colombiana de Interpretes y Productores Fonográficos, ACINPRO, es la única sociedad de gestión colectiva en Colombia de derechos conexos de música fonograbada avalada y autorizada por la Entidad competente. Teniendo en cuenta la Resolución Número 125 del 5 de agosto de 1997, la Dirección Nacional de Derecho de Autor concedió́ autorización de funcionamiento a la Asociación Colombiana de Intérpretes y Productores Fonográficos-ACINPRO- resulta conveniente adelantar la contratación en comento bajo la modalidad de contratación directa- bajo la causal de existir un único oferente. 
</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</si>
  <si>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</si>
  <si>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</si>
  <si>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</si>
  <si>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</si>
  <si>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</si>
  <si>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</si>
  <si>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</si>
  <si>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</si>
  <si>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</si>
  <si>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</si>
  <si>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Deficiente definición del alcance del objeto contractual.</t>
  </si>
  <si>
    <t>General</t>
  </si>
  <si>
    <t>Interno</t>
  </si>
  <si>
    <t>Operacionales</t>
  </si>
  <si>
    <t>Inadecuada estimación del valor del contrato.</t>
  </si>
  <si>
    <t>Economicos</t>
  </si>
  <si>
    <t>Insuficiente justificación de la modalidad de contratación directa.</t>
  </si>
  <si>
    <t>Pago por eventos que finalmente no se ejecuten.</t>
  </si>
  <si>
    <t>Falta de articulación entre las áreas misionales y el equipo de contratación.</t>
  </si>
  <si>
    <t>SELECCIÓN</t>
  </si>
  <si>
    <t>: Observaciones o impugnaciones al proceso de selección.</t>
  </si>
  <si>
    <t>Inadecuada verificación de los requisitos habilitantes.</t>
  </si>
  <si>
    <t>Externo</t>
  </si>
  <si>
    <t>Publicación incompleta o extemporánea de la información en SECOP.</t>
  </si>
  <si>
    <t>CONTRATACIÓN</t>
  </si>
  <si>
    <t>Retrasos en la suscripción y perfeccionamiento del contrato.</t>
  </si>
  <si>
    <t>Inconsistencias entre los estudios previos y el contrato suscrito</t>
  </si>
  <si>
    <t>EJECUCIÓN</t>
  </si>
  <si>
    <t>Uso de fonogramas no reportados o reportados de forma incompleta a ACINPRO.</t>
  </si>
  <si>
    <t>Modificación no prevista en la cantidad o tipo de eventos.</t>
  </si>
  <si>
    <t>Especifico</t>
  </si>
  <si>
    <t>Sociales o Políticos</t>
  </si>
  <si>
    <t>Estatal</t>
  </si>
  <si>
    <t xml:space="preserve">Objeto Contractual: Objeto del Proceso de Contratación: CONTRATAR A LA ASOCIACIÓN COLOMBIANA DE INTERPRETES Y PRODUCTORES FONOGRÁFICOS - ACINPRO, PARA REALIZAR LA EJECUCIÓN Y COMUNICACIÓN PÚBLICA DE LOS FONOGRAMAS E INTERPRETACIONES ARTÍSTICAS Y/O EJECUCIONES PERTENECIENTES A SUS TITULARES AFILIADOS, EN LOS EVENTOS Y ACTIVIDADES REALIZADAS POR EL FONDO DE DESARROLLO LOCAL DE TUNJUELITO PARA LA VIGENCIA 2026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</si>
  <si>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</si>
  <si>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</si>
  <si>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</si>
  <si>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</si>
  <si>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</si>
  <si>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</si>
  <si>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</si>
  <si>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</si>
  <si>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</si>
  <si>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</si>
  <si>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</si>
  <si>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</si>
  <si>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</si>
  <si>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</si>
  <si>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</si>
  <si>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Inadecuado análisis  económico estimativo del valor del contrato</t>
  </si>
  <si>
    <t>1. Cobros adicionales
2. Necesidad de modificaciones contractuales
3. Insuficiente valor estimado</t>
  </si>
  <si>
    <t xml:space="preserve">Inadecuada  descripción del bien o servicio requerido </t>
  </si>
  <si>
    <t>1. Desfinanciación del contrato
2. Requerimientos de adiciones presupuestales</t>
  </si>
  <si>
    <t xml:space="preserve">Falta de profundidad en el estudio de sector no identificandose claramente aspectos de oferta y demanda </t>
  </si>
  <si>
    <t xml:space="preserve">1. Observaciones de los orgnismos de control </t>
  </si>
  <si>
    <t>Ausencia de fundamentación de la justificación y conveniencia de la contratación</t>
  </si>
  <si>
    <t>1. Necesidad de iniciar un nuevo proceso.
2. Selección adversa
3. Insconsisyencia entre lo planeado y lo contratado</t>
  </si>
  <si>
    <t>Errores involuntarios en los Estudios Previos, Pliegos de Condiciones, Estudio de Sector y en general cualquier documento que sea parte integral del mismo.</t>
  </si>
  <si>
    <t>1. Necesidad de iniciar un nuevo proceso 
2. No se puede satisfacer la necesidad de la entidad.</t>
  </si>
  <si>
    <t>1. Selecciónar un contratista que no esté en capacidad de cumplir con el objeto del contrato.
2. Selección adversa</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</si>
  <si>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</si>
  <si>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</si>
  <si>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No liquidar los contratos en los plazos acordados en el contrato o los establecidos por la Ley.</t>
  </si>
  <si>
    <t>1. Dificultad para verificar el cumplimiento del objeto</t>
  </si>
  <si>
    <t>1.Incumplimiento contractual y reclamaciones posteriores por derechos conexos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</si>
  <si>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</si>
  <si>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</si>
  <si>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</si>
  <si>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</si>
  <si>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</si>
  <si>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</si>
  <si>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</si>
  <si>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</si>
  <si>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</si>
  <si>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</si>
  <si>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</si>
  <si>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</si>
  <si>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</si>
  <si>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</si>
  <si>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</si>
  <si>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</si>
  <si>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</si>
  <si>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</si>
  <si>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</si>
  <si>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</si>
  <si>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</si>
  <si>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</si>
  <si>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</si>
  <si>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</si>
  <si>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</si>
  <si>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</si>
  <si>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</si>
  <si>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</si>
  <si>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</si>
  <si>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</si>
  <si>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</si>
  <si>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</si>
  <si>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</si>
  <si>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</si>
  <si>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</si>
  <si>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</si>
  <si>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</si>
  <si>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</si>
  <si>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</si>
  <si>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</si>
  <si>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</si>
  <si>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</si>
  <si>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</si>
  <si>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</si>
  <si>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</si>
  <si>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</si>
  <si>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</si>
  <si>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Soporte técnico y jurídico de la modalidad de contratación.</t>
  </si>
  <si>
    <t>SI</t>
  </si>
  <si>
    <t>PROFESIONALES DEL ÁREA DE GESTIÓN DEL DESARROLLO LOCAL DE TUNJUELITO (PLANEACIÓN)</t>
  </si>
  <si>
    <t>SEGUIMIENTO AL PROCESO</t>
  </si>
  <si>
    <t xml:space="preserve">ETAPA DE PLANEACIÓN </t>
  </si>
  <si>
    <t>Socializar el alcance del contrato con las áreas misionales responsables de la programación de eventos antes del inicio del proceso contractual.</t>
  </si>
  <si>
    <t>NO</t>
  </si>
  <si>
    <t>ETAPA DE PLANEACIÓN</t>
  </si>
  <si>
    <t>Utilizar los lineamientos de Colombia Compra Eficiente y utilizar como referencia procesos similares</t>
  </si>
  <si>
    <t>Verificar la carga íntegra de estudios previos, acto administrativo de contratación directa, certificaciones y anexos técnicos.</t>
  </si>
  <si>
    <t>Expedir acto administrativo de designación del supervisor y socializar sus responsabilidades.</t>
  </si>
  <si>
    <t>PROFESIONALES DEL ÁREA DE GESTIÓN DEL DESARROLLO LOCAL DE TUNJUELITO (PLANEACIÓN Y CONTRATACIÓN)</t>
  </si>
  <si>
    <t>ETAPA DE PLANEACIÓN Y SELECCIÓN</t>
  </si>
  <si>
    <t>Efectuar verificaciones a los documentos entregados de acuerdo con la lista de chequeo sugeridas para la entidad.</t>
  </si>
  <si>
    <t>MUESTREO ALEATORIO DE CALIDAD</t>
  </si>
  <si>
    <t>ETAPA DE CONTRATACIÓN</t>
  </si>
  <si>
    <t>Supervisar de manera eficiente los tiempos de la contratación, de acuerdo con los cronogramas propuestos.</t>
  </si>
  <si>
    <t>PROFESIONALES DEL ÁREA DE GESTIÓN DEL DESARROLLO LOCAL DE TUNJUELITO (CONTRATACIÓN)</t>
  </si>
  <si>
    <t>SEMANAL SEGÚN CRONOGRAMA DEL PROYECTO</t>
  </si>
  <si>
    <t>Realizar reuniones de seguimiento y dejar actas como soporte del cumplimiento del objeto contractual.</t>
  </si>
  <si>
    <t>CONTRATISTA</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</si>
  <si>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</si>
  <si>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</si>
  <si>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</si>
  <si>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</si>
  <si>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</si>
  <si>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</si>
  <si>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</si>
  <si>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</si>
  <si>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</si>
  <si>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</si>
  <si>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</si>
  <si>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</si>
  <si>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50-50</t>
  </si>
  <si>
    <t>70-30</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</si>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</sst>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2"/>
      <color rgb="FF000000"/>
      <name val="Garamond"/>
    </font>
    <font>
      <sz val="12"/>
      <color rgb="FF000000"/>
      <name val="Garamond"/>
    </font>
    <font>
      <b/>
      <u/>
      <sz val="12"/>
      <color rgb="FF000000"/>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s>
  <cellStyleXfs count="1">
    <xf numFmtId="0" fontId="0" fillId="0" borderId="0"/>
  </cellStyleXfs>
  <cellXfs count="319">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0"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6" xfId="0" applyFont="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7" xfId="0" applyFont="1" applyFill="1" applyBorder="1" applyAlignment="1">
      <alignment horizontal="center" vertical="center" textRotation="90" wrapText="1"/>
    </xf>
    <xf numFmtId="0" fontId="12" fillId="4" borderId="28" xfId="0" applyFont="1" applyFill="1" applyBorder="1" applyAlignment="1">
      <alignment horizontal="center" vertical="center" wrapText="1"/>
    </xf>
    <xf numFmtId="0" fontId="10" fillId="0" borderId="19" xfId="0" applyFont="1" applyBorder="1" applyAlignment="1">
      <alignment horizontal="center" vertical="center" wrapText="1"/>
    </xf>
    <xf numFmtId="0" fontId="7" fillId="0" borderId="37" xfId="0" applyFont="1" applyBorder="1"/>
    <xf numFmtId="0" fontId="7" fillId="0" borderId="37"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9" xfId="0" applyFont="1" applyFill="1" applyBorder="1" applyAlignment="1">
      <alignment vertical="center" wrapText="1"/>
    </xf>
    <xf numFmtId="0" fontId="15" fillId="2" borderId="24" xfId="0" applyFont="1" applyFill="1" applyBorder="1" applyAlignment="1">
      <alignment horizontal="center" vertical="center" wrapText="1"/>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3"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18" fillId="2" borderId="20" xfId="0" applyFont="1" applyFill="1" applyBorder="1" applyAlignment="1">
      <alignment vertical="center" wrapText="1"/>
    </xf>
    <xf numFmtId="0" fontId="21" fillId="0" borderId="24" xfId="0" applyFont="1" applyBorder="1" applyAlignment="1">
      <alignment vertical="center" wrapText="1"/>
    </xf>
    <xf numFmtId="0" fontId="18" fillId="0" borderId="20"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0"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3" xfId="0" applyFont="1" applyBorder="1"/>
    <xf numFmtId="0" fontId="21" fillId="0" borderId="34" xfId="0" applyFont="1" applyBorder="1"/>
    <xf numFmtId="0" fontId="21" fillId="0" borderId="35"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3" fillId="0" borderId="0" xfId="0" applyFont="1" applyAlignment="1">
      <alignment horizontal="left" wrapText="1"/>
    </xf>
    <xf numFmtId="0" fontId="0" fillId="0" borderId="0" xfId="0" applyAlignment="1">
      <alignment horizontal="left"/>
    </xf>
    <xf numFmtId="0" fontId="21" fillId="0" borderId="62" xfId="0" applyFont="1" applyBorder="1"/>
    <xf numFmtId="0" fontId="18" fillId="2" borderId="63" xfId="0" applyFont="1" applyFill="1" applyBorder="1" applyAlignment="1">
      <alignment vertical="center" wrapText="1"/>
    </xf>
    <xf numFmtId="0" fontId="21" fillId="2" borderId="62" xfId="0" applyFont="1" applyFill="1" applyBorder="1" applyAlignment="1">
      <alignment vertical="center" wrapText="1"/>
    </xf>
    <xf numFmtId="0" fontId="18" fillId="0" borderId="64" xfId="0" applyFont="1" applyBorder="1" applyAlignment="1">
      <alignment vertical="center" wrapText="1"/>
    </xf>
    <xf numFmtId="0" fontId="21" fillId="0" borderId="21" xfId="0" applyFont="1" applyBorder="1" applyAlignment="1">
      <alignment vertical="center" wrapText="1"/>
    </xf>
    <xf numFmtId="0" fontId="21" fillId="0" borderId="62" xfId="0" applyFont="1" applyBorder="1" applyAlignment="1">
      <alignment vertical="center" wrapText="1"/>
    </xf>
    <xf numFmtId="0" fontId="21" fillId="0" borderId="22" xfId="0" applyFont="1" applyBorder="1" applyAlignment="1">
      <alignment vertical="center" wrapText="1"/>
    </xf>
    <xf numFmtId="0" fontId="18" fillId="0" borderId="65" xfId="0" applyFont="1" applyBorder="1" applyAlignment="1">
      <alignment horizontal="left" vertical="center" wrapText="1"/>
    </xf>
    <xf numFmtId="0" fontId="21" fillId="0" borderId="41" xfId="0" applyFont="1" applyBorder="1" applyAlignment="1">
      <alignment horizontal="left" vertical="center" wrapText="1"/>
    </xf>
    <xf numFmtId="0" fontId="18" fillId="0" borderId="41" xfId="0" applyFont="1" applyBorder="1" applyAlignment="1">
      <alignment horizontal="center" vertical="center" wrapText="1"/>
    </xf>
    <xf numFmtId="0" fontId="18" fillId="0" borderId="41" xfId="0" applyFont="1" applyBorder="1" applyAlignment="1">
      <alignment horizontal="center" vertical="center"/>
    </xf>
    <xf numFmtId="0" fontId="17" fillId="0" borderId="3" xfId="0" applyFont="1" applyBorder="1" applyAlignment="1">
      <alignment horizontal="center" vertical="center" wrapText="1"/>
    </xf>
    <xf numFmtId="0" fontId="8" fillId="0" borderId="0" xfId="0" applyFont="1" applyAlignment="1">
      <alignment horizontal="left" vertical="center" wrapText="1"/>
    </xf>
    <xf numFmtId="0" fontId="15" fillId="0" borderId="30"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29" fillId="0" borderId="30" xfId="0" applyFont="1" applyBorder="1" applyAlignment="1">
      <alignment horizontal="left" vertical="top" wrapText="1"/>
    </xf>
    <xf numFmtId="0" fontId="29" fillId="0" borderId="31" xfId="0" applyFont="1" applyBorder="1" applyAlignment="1">
      <alignment horizontal="left" vertical="top" wrapText="1"/>
    </xf>
    <xf numFmtId="0" fontId="15" fillId="0" borderId="9" xfId="0" applyFont="1" applyBorder="1" applyAlignment="1">
      <alignment horizontal="left" vertical="top" wrapText="1"/>
    </xf>
    <xf numFmtId="0" fontId="15" fillId="0" borderId="32" xfId="0" applyFont="1" applyBorder="1" applyAlignment="1">
      <alignment horizontal="left" vertical="top" wrapText="1"/>
    </xf>
    <xf numFmtId="0" fontId="5" fillId="0" borderId="3"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31" fillId="0" borderId="30"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39" xfId="0" applyFont="1" applyBorder="1" applyAlignment="1">
      <alignment horizontal="left" vertical="center" wrapText="1"/>
    </xf>
    <xf numFmtId="0" fontId="18" fillId="0" borderId="25" xfId="0" applyFont="1" applyBorder="1" applyAlignment="1">
      <alignment horizontal="left" vertical="center" wrapText="1"/>
    </xf>
    <xf numFmtId="0" fontId="18" fillId="0" borderId="40" xfId="0" applyFont="1" applyBorder="1" applyAlignment="1">
      <alignment horizontal="left" vertical="center" wrapText="1"/>
    </xf>
    <xf numFmtId="0" fontId="13" fillId="0" borderId="49" xfId="0" applyFont="1" applyBorder="1" applyAlignment="1">
      <alignment horizontal="center" vertical="center"/>
    </xf>
    <xf numFmtId="0" fontId="13" fillId="0" borderId="50" xfId="0" applyFont="1" applyBorder="1" applyAlignment="1">
      <alignment horizontal="center" vertical="center"/>
    </xf>
    <xf numFmtId="0" fontId="13" fillId="0" borderId="51" xfId="0" applyFont="1" applyBorder="1" applyAlignment="1">
      <alignment horizontal="center" vertical="center"/>
    </xf>
    <xf numFmtId="0" fontId="13" fillId="0" borderId="57" xfId="0" applyFont="1" applyBorder="1" applyAlignment="1">
      <alignment horizontal="center" vertical="center"/>
    </xf>
    <xf numFmtId="0" fontId="13" fillId="0" borderId="0" xfId="0" applyFont="1" applyAlignment="1">
      <alignment horizontal="center" vertical="center"/>
    </xf>
    <xf numFmtId="0" fontId="13" fillId="0" borderId="56" xfId="0" applyFont="1" applyBorder="1" applyAlignment="1">
      <alignment horizontal="center" vertical="center"/>
    </xf>
    <xf numFmtId="0" fontId="13" fillId="0" borderId="52" xfId="0" applyFont="1" applyBorder="1" applyAlignment="1">
      <alignment horizontal="center" vertical="center"/>
    </xf>
    <xf numFmtId="0" fontId="13" fillId="0" borderId="45" xfId="0" applyFont="1" applyBorder="1" applyAlignment="1">
      <alignment horizontal="center" vertical="center"/>
    </xf>
    <xf numFmtId="0" fontId="13" fillId="0" borderId="53" xfId="0" applyFont="1" applyBorder="1" applyAlignment="1">
      <alignment horizontal="center" vertical="center"/>
    </xf>
    <xf numFmtId="0" fontId="18" fillId="0" borderId="41" xfId="0" applyFont="1" applyBorder="1" applyAlignment="1">
      <alignment horizontal="left" vertical="center" wrapText="1"/>
    </xf>
    <xf numFmtId="0" fontId="18" fillId="0" borderId="58" xfId="0" applyFont="1" applyBorder="1" applyAlignment="1">
      <alignment horizontal="left" vertical="center" wrapText="1"/>
    </xf>
    <xf numFmtId="0" fontId="17" fillId="0" borderId="14" xfId="0" applyFont="1" applyBorder="1" applyAlignment="1">
      <alignment horizontal="left" vertical="center"/>
    </xf>
    <xf numFmtId="0" fontId="17" fillId="0" borderId="6" xfId="0" applyFont="1" applyBorder="1" applyAlignment="1">
      <alignment horizontal="left" vertical="center"/>
    </xf>
    <xf numFmtId="0" fontId="17" fillId="0" borderId="17" xfId="0" applyFont="1" applyBorder="1" applyAlignment="1">
      <alignment horizontal="left" vertical="center"/>
    </xf>
    <xf numFmtId="0" fontId="17" fillId="0" borderId="7" xfId="0" applyFont="1" applyBorder="1" applyAlignment="1">
      <alignment horizontal="left" vertical="center"/>
    </xf>
    <xf numFmtId="0" fontId="21" fillId="0" borderId="12" xfId="0" applyFont="1" applyBorder="1" applyAlignment="1">
      <alignment horizontal="left" vertical="center"/>
    </xf>
    <xf numFmtId="0" fontId="21" fillId="0" borderId="5" xfId="0" applyFont="1" applyBorder="1" applyAlignment="1">
      <alignment horizontal="left" vertical="center"/>
    </xf>
    <xf numFmtId="0" fontId="17" fillId="0" borderId="14" xfId="0" applyFont="1" applyBorder="1" applyAlignment="1">
      <alignment vertical="center"/>
    </xf>
    <xf numFmtId="0" fontId="17" fillId="0" borderId="6" xfId="0" applyFont="1" applyBorder="1" applyAlignment="1">
      <alignment vertical="center"/>
    </xf>
    <xf numFmtId="0" fontId="17" fillId="2" borderId="12"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7" fillId="2" borderId="14" xfId="0" applyFont="1" applyFill="1" applyBorder="1" applyAlignment="1">
      <alignment horizontal="left" vertical="center" wrapText="1"/>
    </xf>
    <xf numFmtId="0" fontId="17" fillId="2" borderId="6" xfId="0" applyFont="1" applyFill="1" applyBorder="1" applyAlignment="1">
      <alignment horizontal="left" vertical="center" wrapText="1"/>
    </xf>
    <xf numFmtId="0" fontId="16" fillId="0" borderId="42" xfId="0" applyFont="1" applyBorder="1" applyAlignment="1">
      <alignment horizontal="center" vertical="center" wrapText="1"/>
    </xf>
    <xf numFmtId="0" fontId="16" fillId="0" borderId="43" xfId="0" applyFont="1" applyBorder="1" applyAlignment="1">
      <alignment horizontal="center" vertical="center" wrapText="1"/>
    </xf>
    <xf numFmtId="0" fontId="16" fillId="0" borderId="44" xfId="0" applyFont="1" applyBorder="1" applyAlignment="1">
      <alignment horizontal="center" vertical="center" wrapText="1"/>
    </xf>
    <xf numFmtId="0" fontId="17" fillId="0" borderId="12" xfId="0" applyFont="1" applyBorder="1" applyAlignment="1">
      <alignment horizontal="left" vertical="center"/>
    </xf>
    <xf numFmtId="0" fontId="17" fillId="0" borderId="5" xfId="0" applyFont="1" applyBorder="1" applyAlignment="1">
      <alignment horizontal="left" vertical="center"/>
    </xf>
    <xf numFmtId="0" fontId="16" fillId="0" borderId="42"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5" fillId="0" borderId="33" xfId="0" applyFont="1" applyBorder="1" applyAlignment="1">
      <alignment horizontal="left" wrapText="1"/>
    </xf>
    <xf numFmtId="0" fontId="15" fillId="0" borderId="34"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59" xfId="0" applyFont="1" applyBorder="1" applyAlignment="1">
      <alignment horizontal="left" vertical="center" wrapText="1"/>
    </xf>
    <xf numFmtId="0" fontId="28" fillId="0" borderId="60" xfId="0" applyFont="1" applyBorder="1" applyAlignment="1">
      <alignment horizontal="left" vertical="center" wrapText="1"/>
    </xf>
    <xf numFmtId="0" fontId="28" fillId="0" borderId="61" xfId="0" applyFont="1" applyBorder="1" applyAlignment="1">
      <alignment horizontal="left" vertical="center" wrapText="1"/>
    </xf>
    <xf numFmtId="0" fontId="15" fillId="2" borderId="36"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5"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38" xfId="0" applyFont="1" applyBorder="1" applyAlignment="1">
      <alignment horizontal="left" vertical="center" wrapText="1"/>
    </xf>
    <xf numFmtId="0" fontId="17" fillId="0" borderId="24" xfId="0" applyFont="1" applyBorder="1" applyAlignment="1">
      <alignment horizontal="left" vertical="center" wrapText="1"/>
    </xf>
    <xf numFmtId="0" fontId="15" fillId="0" borderId="46" xfId="0" applyFont="1" applyBorder="1" applyAlignment="1">
      <alignment horizontal="right" vertical="center" textRotation="90"/>
    </xf>
    <xf numFmtId="0" fontId="16" fillId="0" borderId="47"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center" vertical="center"/>
    </xf>
    <xf numFmtId="0" fontId="22" fillId="4" borderId="42" xfId="0" applyFont="1" applyFill="1" applyBorder="1" applyAlignment="1">
      <alignment horizontal="center" vertical="center" wrapText="1"/>
    </xf>
    <xf numFmtId="0" fontId="22" fillId="4" borderId="43" xfId="0" applyFont="1" applyFill="1" applyBorder="1" applyAlignment="1">
      <alignment horizontal="center" vertical="center" wrapText="1"/>
    </xf>
    <xf numFmtId="0" fontId="22" fillId="4" borderId="48" xfId="0" applyFont="1" applyFill="1" applyBorder="1" applyAlignment="1">
      <alignment horizontal="center" vertical="center" wrapText="1"/>
    </xf>
    <xf numFmtId="0" fontId="14" fillId="2" borderId="42" xfId="0" applyFont="1" applyFill="1" applyBorder="1" applyAlignment="1">
      <alignment horizontal="left" vertical="top" wrapText="1" readingOrder="1"/>
    </xf>
    <xf numFmtId="0" fontId="14" fillId="2" borderId="43" xfId="0" applyFont="1" applyFill="1" applyBorder="1" applyAlignment="1">
      <alignment horizontal="left" vertical="top" wrapText="1" readingOrder="1"/>
    </xf>
    <xf numFmtId="0" fontId="14" fillId="2" borderId="44"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18" fillId="0" borderId="49" xfId="0" applyFont="1" applyBorder="1" applyAlignment="1">
      <alignment horizontal="left" vertical="center" wrapText="1"/>
    </xf>
    <xf numFmtId="0" fontId="18" fillId="0" borderId="51" xfId="0" applyFont="1" applyBorder="1" applyAlignment="1">
      <alignment horizontal="left" vertical="center" wrapText="1"/>
    </xf>
    <xf numFmtId="0" fontId="18" fillId="0" borderId="57" xfId="0" applyFont="1" applyBorder="1" applyAlignment="1">
      <alignment horizontal="left" vertical="center" wrapText="1"/>
    </xf>
    <xf numFmtId="0" fontId="18" fillId="0" borderId="56" xfId="0" applyFont="1" applyBorder="1" applyAlignment="1">
      <alignment horizontal="left" vertical="center" wrapText="1"/>
    </xf>
    <xf numFmtId="0" fontId="18" fillId="0" borderId="52" xfId="0" applyFont="1" applyBorder="1" applyAlignment="1">
      <alignment horizontal="left" vertical="center" wrapText="1"/>
    </xf>
    <xf numFmtId="0" fontId="18" fillId="0" borderId="53" xfId="0" applyFont="1" applyBorder="1" applyAlignment="1">
      <alignment horizontal="left" vertical="center" wrapText="1"/>
    </xf>
    <xf numFmtId="0" fontId="22" fillId="4" borderId="27" xfId="0" applyFont="1" applyFill="1" applyBorder="1" applyAlignment="1">
      <alignment horizontal="center" vertical="center" wrapText="1"/>
    </xf>
    <xf numFmtId="0" fontId="21" fillId="9" borderId="24"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38" xfId="0" applyFont="1" applyFill="1" applyBorder="1" applyAlignment="1">
      <alignment horizontal="center" vertical="center"/>
    </xf>
    <xf numFmtId="0" fontId="21" fillId="7" borderId="24" xfId="0" applyFont="1" applyFill="1" applyBorder="1" applyAlignment="1">
      <alignment horizontal="center" vertical="center"/>
    </xf>
    <xf numFmtId="0" fontId="21" fillId="6" borderId="4" xfId="0" applyFont="1" applyFill="1" applyBorder="1" applyAlignment="1">
      <alignment horizontal="center"/>
    </xf>
    <xf numFmtId="0" fontId="21" fillId="6" borderId="24" xfId="0" applyFont="1" applyFill="1" applyBorder="1" applyAlignment="1">
      <alignment horizontal="center"/>
    </xf>
    <xf numFmtId="0" fontId="21" fillId="0" borderId="4"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24" xfId="0" applyFont="1" applyBorder="1" applyAlignment="1">
      <alignment horizontal="center" vertical="center" wrapText="1"/>
    </xf>
    <xf numFmtId="0" fontId="21" fillId="9" borderId="38"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4" xfId="0" applyFont="1" applyFill="1" applyBorder="1" applyAlignment="1">
      <alignment horizontal="center" vertical="center"/>
    </xf>
    <xf numFmtId="0" fontId="21" fillId="6" borderId="38" xfId="0" applyFont="1" applyFill="1" applyBorder="1" applyAlignment="1">
      <alignment horizontal="center"/>
    </xf>
    <xf numFmtId="0" fontId="16" fillId="6" borderId="4" xfId="0" applyFont="1" applyFill="1" applyBorder="1" applyAlignment="1">
      <alignment horizontal="center" vertical="center" wrapText="1"/>
    </xf>
    <xf numFmtId="0" fontId="16" fillId="6" borderId="38"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8" borderId="38" xfId="0" applyFont="1" applyFill="1" applyBorder="1" applyAlignment="1">
      <alignment horizontal="center" vertical="center"/>
    </xf>
    <xf numFmtId="0" fontId="16" fillId="6" borderId="49" xfId="0" applyFont="1" applyFill="1" applyBorder="1" applyAlignment="1">
      <alignment horizontal="center" vertical="center" wrapText="1"/>
    </xf>
    <xf numFmtId="0" fontId="16" fillId="6" borderId="50"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41"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6" fillId="2" borderId="45" xfId="0" applyFont="1" applyFill="1" applyBorder="1" applyAlignment="1">
      <alignment horizontal="center"/>
    </xf>
    <xf numFmtId="0" fontId="21" fillId="7" borderId="54" xfId="0" applyFont="1" applyFill="1" applyBorder="1" applyAlignment="1">
      <alignment horizontal="center" vertical="center"/>
    </xf>
    <xf numFmtId="0" fontId="21" fillId="7" borderId="5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4" xfId="0" applyFont="1" applyFill="1" applyBorder="1" applyAlignment="1">
      <alignment horizontal="center" vertical="center"/>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24" xfId="0" applyFont="1" applyBorder="1" applyAlignment="1">
      <alignment horizontal="center" vertical="center" wrapText="1"/>
    </xf>
    <xf numFmtId="0" fontId="16" fillId="6" borderId="38" xfId="0" applyFont="1" applyFill="1" applyBorder="1" applyAlignment="1">
      <alignment horizontal="center" vertical="center"/>
    </xf>
    <xf numFmtId="0" fontId="28" fillId="0" borderId="1" xfId="0" applyFont="1" applyBorder="1" applyAlignment="1">
      <alignment vertical="center" wrapText="1"/>
    </xf>
    <xf numFmtId="0" fontId="28" fillId="0" borderId="0" xfId="0" applyFont="1" applyAlignment="1">
      <alignment vertical="center" wrapText="1"/>
    </xf>
    <xf numFmtId="0" fontId="13" fillId="2" borderId="42" xfId="0" applyFont="1" applyFill="1" applyBorder="1" applyAlignment="1">
      <alignment horizontal="left" vertical="top" wrapText="1" readingOrder="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3" fillId="4" borderId="27" xfId="0" applyFont="1" applyFill="1" applyBorder="1" applyAlignment="1">
      <alignment horizontal="center" vertical="center" wrapText="1"/>
    </xf>
    <xf numFmtId="0" fontId="18" fillId="0" borderId="51" xfId="0" applyFont="1" applyBorder="1" applyAlignment="1">
      <alignment horizontal="left" vertical="center"/>
    </xf>
    <xf numFmtId="0" fontId="18" fillId="0" borderId="57" xfId="0" applyFont="1" applyBorder="1" applyAlignment="1">
      <alignment horizontal="left" vertical="center"/>
    </xf>
    <xf numFmtId="0" fontId="18" fillId="0" borderId="56" xfId="0" applyFont="1" applyBorder="1" applyAlignment="1">
      <alignment horizontal="left" vertical="center"/>
    </xf>
    <xf numFmtId="0" fontId="18" fillId="0" borderId="52" xfId="0" applyFont="1" applyBorder="1" applyAlignment="1">
      <alignment horizontal="left" vertical="center"/>
    </xf>
    <xf numFmtId="0" fontId="18" fillId="0" borderId="53" xfId="0" applyFont="1" applyBorder="1" applyAlignment="1">
      <alignment horizontal="left" vertical="center"/>
    </xf>
    <xf numFmtId="0" fontId="7" fillId="0" borderId="30"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11" fillId="0" borderId="45"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1" fillId="0" borderId="56"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3" xfId="0" applyFont="1" applyBorder="1" applyAlignment="1">
      <alignment horizontal="left" vertical="top" wrapText="1"/>
    </xf>
    <xf numFmtId="0" fontId="13" fillId="0" borderId="34" xfId="0" applyFont="1" applyBorder="1" applyAlignment="1">
      <alignment horizontal="left" vertical="top" wrapText="1"/>
    </xf>
    <xf numFmtId="0" fontId="13" fillId="0" borderId="35"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28" fillId="0" borderId="1" xfId="0" applyFont="1" applyBorder="1" applyAlignment="1"/>
    <xf numFmtId="0" fontId="28"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YEIMY LORENA ROZO JAIMES" id="{FDD6134E-F18B-4413-BDD0-D86C32A7DD8D}" userId="ee2fa00d8c9fc7a9"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5" dT="2026-01-27T07:05:24.98" personId="{FDD6134E-F18B-4413-BDD0-D86C32A7DD8D}" id="{EE568E95-5159-4F06-8BF6-6DB6B8A2A563}">
    <text>Considero importante evaluar riesgos especificos con este tipo de contratacion y su especialidad: ej Que en los eventos se utilicen fonogramas o interpretaciones cuyos derechos no estén representados por ACINPRO. ; Imposibilidad de verificar técnicamente la efectiva comunicación pública de fonogramas en cada evento.  O similares</text>
  </threadedComment>
</ThreadedComments>
</file>

<file path=xl/threadedComments/threadedComment2.xml><?xml version="1.0" encoding="utf-8"?>
<ThreadedComments xmlns="http://schemas.microsoft.com/office/spreadsheetml/2018/threadedcomments" xmlns:x="http://schemas.openxmlformats.org/spreadsheetml/2006/main">
  <threadedComment ref="C18" dT="2026-01-27T07:00:07.19" personId="{FDD6134E-F18B-4413-BDD0-D86C32A7DD8D}" id="{630537B4-BC7F-425C-94C9-95D4BCDF8197}">
    <text>RIESGO 18 NO LO CONSIDERO APLICABLE CON LA NATURALEZA DEL PROCESO Y CONTRATO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1" zoomScale="85" zoomScaleNormal="85" zoomScalePageLayoutView="40" workbookViewId="0">
      <selection activeCell="B15" sqref="B15:F15"/>
    </sheetView>
  </sheetViews>
  <sheetFormatPr defaultColWidth="11.42578125" defaultRowHeight="13.1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33"/>
      <c r="C2" s="143" t="s">
        <v>0</v>
      </c>
      <c r="D2" s="144"/>
      <c r="E2" s="145"/>
      <c r="F2" s="152" t="s">
        <v>1</v>
      </c>
    </row>
    <row r="3" spans="2:6" ht="42.75" customHeight="1">
      <c r="B3" s="133"/>
      <c r="C3" s="146"/>
      <c r="D3" s="147"/>
      <c r="E3" s="148"/>
      <c r="F3" s="153"/>
    </row>
    <row r="4" spans="2:6" ht="41.25" customHeight="1">
      <c r="B4" s="133"/>
      <c r="C4" s="149"/>
      <c r="D4" s="150"/>
      <c r="E4" s="151"/>
      <c r="F4" s="141"/>
    </row>
    <row r="5" spans="2:6" ht="37.5" customHeight="1" thickBot="1">
      <c r="B5" s="12"/>
      <c r="C5" s="13"/>
      <c r="D5" s="13"/>
      <c r="E5" s="13"/>
      <c r="F5" s="13"/>
    </row>
    <row r="6" spans="2:6" ht="21" customHeight="1" thickBot="1">
      <c r="B6" s="134" t="s">
        <v>2</v>
      </c>
      <c r="C6" s="135"/>
      <c r="D6" s="135"/>
      <c r="E6" s="135"/>
      <c r="F6" s="136"/>
    </row>
    <row r="7" spans="2:6" ht="78.75" customHeight="1">
      <c r="B7" s="140" t="s">
        <v>3</v>
      </c>
      <c r="C7" s="141"/>
      <c r="D7" s="141"/>
      <c r="E7" s="141"/>
      <c r="F7" s="142"/>
    </row>
    <row r="8" spans="2:6" ht="66" customHeight="1">
      <c r="B8" s="137" t="s">
        <v>4</v>
      </c>
      <c r="C8" s="138"/>
      <c r="D8" s="138"/>
      <c r="E8" s="138"/>
      <c r="F8" s="139"/>
    </row>
    <row r="9" spans="2:6" ht="69" customHeight="1">
      <c r="B9" s="126" t="s">
        <v>5</v>
      </c>
      <c r="C9" s="127"/>
      <c r="D9" s="127"/>
      <c r="E9" s="127"/>
      <c r="F9" s="128"/>
    </row>
    <row r="10" spans="2:6" ht="52.5" customHeight="1">
      <c r="B10" s="129" t="s">
        <v>6</v>
      </c>
      <c r="C10" s="127"/>
      <c r="D10" s="127"/>
      <c r="E10" s="127"/>
      <c r="F10" s="128"/>
    </row>
    <row r="11" spans="2:6" ht="57.75" customHeight="1">
      <c r="B11" s="129" t="s">
        <v>7</v>
      </c>
      <c r="C11" s="127"/>
      <c r="D11" s="127"/>
      <c r="E11" s="127"/>
      <c r="F11" s="128"/>
    </row>
    <row r="12" spans="2:6" ht="34.5" customHeight="1">
      <c r="B12" s="129" t="s">
        <v>8</v>
      </c>
      <c r="C12" s="127"/>
      <c r="D12" s="127"/>
      <c r="E12" s="127"/>
      <c r="F12" s="128"/>
    </row>
    <row r="13" spans="2:6" ht="51.6" customHeight="1">
      <c r="B13" s="129" t="s">
        <v>9</v>
      </c>
      <c r="C13" s="127"/>
      <c r="D13" s="127"/>
      <c r="E13" s="127"/>
      <c r="F13" s="128"/>
    </row>
    <row r="14" spans="2:6" ht="26.25" customHeight="1">
      <c r="B14" s="126" t="s">
        <v>10</v>
      </c>
      <c r="C14" s="127"/>
      <c r="D14" s="127"/>
      <c r="E14" s="127"/>
      <c r="F14" s="128"/>
    </row>
    <row r="15" spans="2:6" ht="288.60000000000002" customHeight="1">
      <c r="B15" s="129" t="s">
        <v>11</v>
      </c>
      <c r="C15" s="127"/>
      <c r="D15" s="127"/>
      <c r="E15" s="127"/>
      <c r="F15" s="128"/>
    </row>
    <row r="16" spans="2:6" ht="97.15" customHeight="1">
      <c r="B16" s="126" t="s">
        <v>12</v>
      </c>
      <c r="C16" s="127"/>
      <c r="D16" s="127"/>
      <c r="E16" s="127"/>
      <c r="F16" s="128"/>
    </row>
    <row r="17" spans="2:6" ht="36.75" customHeight="1">
      <c r="B17" s="129" t="s">
        <v>13</v>
      </c>
      <c r="C17" s="127"/>
      <c r="D17" s="127"/>
      <c r="E17" s="127"/>
      <c r="F17" s="128"/>
    </row>
    <row r="18" spans="2:6" ht="250.15" customHeight="1">
      <c r="B18" s="126" t="s">
        <v>14</v>
      </c>
      <c r="C18" s="127"/>
      <c r="D18" s="127"/>
      <c r="E18" s="127"/>
      <c r="F18" s="128"/>
    </row>
    <row r="19" spans="2:6" ht="127.5" customHeight="1">
      <c r="B19" s="130" t="s">
        <v>15</v>
      </c>
      <c r="C19" s="131"/>
      <c r="D19" s="131"/>
      <c r="E19" s="131"/>
      <c r="F19" s="132"/>
    </row>
    <row r="20" spans="2:6" ht="14.25" customHeight="1">
      <c r="B20" s="111"/>
      <c r="C20" s="112"/>
      <c r="D20" s="112"/>
      <c r="E20" s="112"/>
      <c r="F20" s="112"/>
    </row>
    <row r="21" spans="2:6">
      <c r="B21" s="7"/>
    </row>
    <row r="22" spans="2:6" ht="17.25" customHeight="1">
      <c r="B22" s="125"/>
      <c r="C22" s="125"/>
      <c r="D22" s="125"/>
      <c r="E22" s="125"/>
      <c r="F22" s="125"/>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6"/>
  <sheetViews>
    <sheetView showGridLines="0" topLeftCell="A17" zoomScale="80" zoomScaleNormal="80" zoomScalePageLayoutView="85" workbookViewId="0">
      <selection activeCell="B33" sqref="B33:C33"/>
    </sheetView>
  </sheetViews>
  <sheetFormatPr defaultColWidth="11.42578125" defaultRowHeight="13.1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33"/>
      <c r="C2" s="143" t="s">
        <v>16</v>
      </c>
      <c r="D2" s="144"/>
      <c r="E2" s="145"/>
      <c r="F2" s="152" t="s">
        <v>1</v>
      </c>
    </row>
    <row r="3" spans="2:6" ht="51" customHeight="1">
      <c r="B3" s="133"/>
      <c r="C3" s="146"/>
      <c r="D3" s="147"/>
      <c r="E3" s="148"/>
      <c r="F3" s="153"/>
    </row>
    <row r="4" spans="2:6" ht="54" customHeight="1">
      <c r="B4" s="133"/>
      <c r="C4" s="149"/>
      <c r="D4" s="150"/>
      <c r="E4" s="151"/>
      <c r="F4" s="141"/>
    </row>
    <row r="5" spans="2:6" ht="24.75" customHeight="1" thickBot="1">
      <c r="B5" s="12"/>
      <c r="C5" s="13"/>
      <c r="D5" s="13"/>
      <c r="E5" s="13"/>
      <c r="F5" s="13"/>
    </row>
    <row r="6" spans="2:6" ht="18" customHeight="1" thickBot="1">
      <c r="B6" s="171" t="s">
        <v>17</v>
      </c>
      <c r="C6" s="172"/>
      <c r="D6" s="172"/>
      <c r="E6" s="172"/>
      <c r="F6" s="173"/>
    </row>
    <row r="7" spans="2:6" ht="42.75" customHeight="1">
      <c r="B7" s="174" t="s">
        <v>18</v>
      </c>
      <c r="C7" s="175"/>
      <c r="D7" s="175"/>
      <c r="E7" s="175"/>
      <c r="F7" s="175"/>
    </row>
    <row r="8" spans="2:6" ht="63" customHeight="1">
      <c r="B8" s="176"/>
      <c r="C8" s="177"/>
      <c r="D8" s="177"/>
      <c r="E8" s="177"/>
      <c r="F8" s="177"/>
    </row>
    <row r="9" spans="2:6" ht="37.5" customHeight="1">
      <c r="B9" s="176"/>
      <c r="C9" s="177"/>
      <c r="D9" s="177"/>
      <c r="E9" s="177"/>
      <c r="F9" s="177"/>
    </row>
    <row r="10" spans="2:6" ht="43.5" customHeight="1">
      <c r="B10" s="176"/>
      <c r="C10" s="177"/>
      <c r="D10" s="177"/>
      <c r="E10" s="177"/>
      <c r="F10" s="177"/>
    </row>
    <row r="11" spans="2:6" ht="58.5" customHeight="1">
      <c r="B11" s="176"/>
      <c r="C11" s="177"/>
      <c r="D11" s="177"/>
      <c r="E11" s="177"/>
      <c r="F11" s="177"/>
    </row>
    <row r="12" spans="2:6" ht="46.5" customHeight="1">
      <c r="B12" s="176"/>
      <c r="C12" s="177"/>
      <c r="D12" s="177"/>
      <c r="E12" s="177"/>
      <c r="F12" s="177"/>
    </row>
    <row r="13" spans="2:6" ht="47.25" customHeight="1">
      <c r="B13" s="176"/>
      <c r="C13" s="177"/>
      <c r="D13" s="177"/>
      <c r="E13" s="177"/>
      <c r="F13" s="177"/>
    </row>
    <row r="14" spans="2:6" ht="22.5" customHeight="1" thickBot="1">
      <c r="B14" s="178"/>
      <c r="C14" s="179"/>
      <c r="D14" s="179"/>
      <c r="E14" s="179"/>
      <c r="F14" s="179"/>
    </row>
    <row r="15" spans="2:6" ht="16.5" customHeight="1" thickBot="1">
      <c r="B15" s="166" t="s">
        <v>19</v>
      </c>
      <c r="C15" s="167"/>
      <c r="D15" s="167"/>
      <c r="E15" s="167"/>
      <c r="F15" s="168"/>
    </row>
    <row r="16" spans="2:6" ht="127.5" customHeight="1">
      <c r="B16" s="180" t="s">
        <v>20</v>
      </c>
      <c r="C16" s="181"/>
      <c r="D16" s="181"/>
      <c r="E16" s="181"/>
      <c r="F16" s="182"/>
    </row>
    <row r="17" spans="2:6" ht="19.5" customHeight="1">
      <c r="B17" s="45"/>
      <c r="C17" s="46" t="s">
        <v>21</v>
      </c>
      <c r="D17" s="185" t="s">
        <v>22</v>
      </c>
      <c r="E17" s="185" t="s">
        <v>23</v>
      </c>
      <c r="F17" s="183" t="s">
        <v>24</v>
      </c>
    </row>
    <row r="18" spans="2:6" ht="21" customHeight="1">
      <c r="B18" s="45"/>
      <c r="C18" s="46" t="s">
        <v>25</v>
      </c>
      <c r="D18" s="186"/>
      <c r="E18" s="186"/>
      <c r="F18" s="184"/>
    </row>
    <row r="19" spans="2:6" ht="18.75" customHeight="1">
      <c r="B19" s="50" t="s">
        <v>26</v>
      </c>
      <c r="C19" s="51"/>
      <c r="D19" s="52" t="s">
        <v>27</v>
      </c>
      <c r="E19" s="53" t="s">
        <v>28</v>
      </c>
      <c r="F19" s="54" t="s">
        <v>29</v>
      </c>
    </row>
    <row r="20" spans="2:6" ht="18.75" customHeight="1">
      <c r="B20" s="50" t="s">
        <v>30</v>
      </c>
      <c r="C20" s="51"/>
      <c r="D20" s="52" t="s">
        <v>27</v>
      </c>
      <c r="E20" s="53" t="s">
        <v>28</v>
      </c>
      <c r="F20" s="54" t="s">
        <v>31</v>
      </c>
    </row>
    <row r="21" spans="2:6" ht="18.75" customHeight="1">
      <c r="B21" s="50" t="s">
        <v>32</v>
      </c>
      <c r="C21" s="51"/>
      <c r="D21" s="52" t="s">
        <v>27</v>
      </c>
      <c r="E21" s="53" t="s">
        <v>28</v>
      </c>
      <c r="F21" s="54" t="s">
        <v>29</v>
      </c>
    </row>
    <row r="22" spans="2:6" ht="18.75" customHeight="1">
      <c r="B22" s="154" t="s">
        <v>33</v>
      </c>
      <c r="C22" s="155"/>
      <c r="D22" s="52" t="s">
        <v>27</v>
      </c>
      <c r="E22" s="53" t="s">
        <v>28</v>
      </c>
      <c r="F22" s="55" t="s">
        <v>31</v>
      </c>
    </row>
    <row r="23" spans="2:6" ht="18.75" customHeight="1">
      <c r="B23" s="154" t="s">
        <v>34</v>
      </c>
      <c r="C23" s="155"/>
      <c r="D23" s="52" t="s">
        <v>27</v>
      </c>
      <c r="E23" s="53" t="s">
        <v>28</v>
      </c>
      <c r="F23" s="54" t="s">
        <v>29</v>
      </c>
    </row>
    <row r="24" spans="2:6" ht="24" customHeight="1">
      <c r="B24" s="45"/>
      <c r="C24" s="46" t="s">
        <v>35</v>
      </c>
      <c r="D24" s="58"/>
      <c r="E24" s="58"/>
      <c r="F24" s="59"/>
    </row>
    <row r="25" spans="2:6" ht="19.5" customHeight="1">
      <c r="B25" s="169" t="s">
        <v>36</v>
      </c>
      <c r="C25" s="170"/>
      <c r="D25" s="47" t="s">
        <v>27</v>
      </c>
      <c r="E25" s="48" t="s">
        <v>28</v>
      </c>
      <c r="F25" s="49" t="s">
        <v>29</v>
      </c>
    </row>
    <row r="26" spans="2:6" ht="19.5" customHeight="1">
      <c r="B26" s="160" t="s">
        <v>37</v>
      </c>
      <c r="C26" s="161"/>
      <c r="D26" s="52" t="s">
        <v>27</v>
      </c>
      <c r="E26" s="53" t="s">
        <v>38</v>
      </c>
      <c r="F26" s="54" t="s">
        <v>29</v>
      </c>
    </row>
    <row r="27" spans="2:6" ht="19.5" customHeight="1">
      <c r="B27" s="154" t="s">
        <v>39</v>
      </c>
      <c r="C27" s="155"/>
      <c r="D27" s="115" t="s">
        <v>27</v>
      </c>
      <c r="E27" s="113" t="s">
        <v>28</v>
      </c>
      <c r="F27" s="114" t="s">
        <v>29</v>
      </c>
    </row>
    <row r="28" spans="2:6" ht="23.25" customHeight="1">
      <c r="B28" s="45"/>
      <c r="C28" s="46" t="s">
        <v>40</v>
      </c>
      <c r="D28" s="61"/>
      <c r="E28" s="61"/>
      <c r="F28" s="62"/>
    </row>
    <row r="29" spans="2:6" ht="19.5" customHeight="1">
      <c r="B29" s="158" t="s">
        <v>41</v>
      </c>
      <c r="C29" s="159"/>
      <c r="D29" s="52" t="s">
        <v>27</v>
      </c>
      <c r="E29" s="53" t="s">
        <v>28</v>
      </c>
      <c r="F29" s="54" t="s">
        <v>29</v>
      </c>
    </row>
    <row r="30" spans="2:6" ht="19.5" customHeight="1">
      <c r="B30" s="156" t="s">
        <v>42</v>
      </c>
      <c r="C30" s="157"/>
      <c r="D30" s="60" t="s">
        <v>27</v>
      </c>
      <c r="E30" s="56" t="s">
        <v>38</v>
      </c>
      <c r="F30" s="57" t="s">
        <v>29</v>
      </c>
    </row>
    <row r="31" spans="2:6" ht="23.25" customHeight="1">
      <c r="B31" s="45"/>
      <c r="C31" s="46" t="s">
        <v>43</v>
      </c>
      <c r="D31" s="63"/>
      <c r="E31" s="63"/>
      <c r="F31" s="64"/>
    </row>
    <row r="32" spans="2:6" ht="23.25" customHeight="1">
      <c r="B32" s="162" t="s">
        <v>44</v>
      </c>
      <c r="C32" s="163"/>
      <c r="D32" s="117" t="s">
        <v>27</v>
      </c>
      <c r="E32" s="117" t="s">
        <v>28</v>
      </c>
      <c r="F32" s="116" t="s">
        <v>29</v>
      </c>
    </row>
    <row r="33" spans="2:6" ht="23.25" customHeight="1">
      <c r="B33" s="164" t="s">
        <v>45</v>
      </c>
      <c r="C33" s="165"/>
      <c r="D33" s="118" t="s">
        <v>27</v>
      </c>
      <c r="E33" s="119" t="s">
        <v>38</v>
      </c>
      <c r="F33" s="116" t="s">
        <v>29</v>
      </c>
    </row>
    <row r="34" spans="2:6" ht="19.5" customHeight="1">
      <c r="B34" s="160"/>
      <c r="C34" s="161"/>
      <c r="D34" s="52" t="s">
        <v>46</v>
      </c>
      <c r="E34" s="53" t="s">
        <v>38</v>
      </c>
      <c r="F34" s="54" t="s">
        <v>29</v>
      </c>
    </row>
    <row r="35" spans="2:6" ht="19.5" customHeight="1">
      <c r="B35" s="154"/>
      <c r="C35" s="155"/>
      <c r="D35" s="52" t="s">
        <v>27</v>
      </c>
      <c r="E35" s="53" t="s">
        <v>38</v>
      </c>
      <c r="F35" s="54" t="s">
        <v>29</v>
      </c>
    </row>
    <row r="36" spans="2:6" ht="19.5" customHeight="1">
      <c r="B36" s="154"/>
      <c r="C36" s="155"/>
      <c r="D36" s="52" t="s">
        <v>27</v>
      </c>
      <c r="E36" s="53" t="s">
        <v>38</v>
      </c>
      <c r="F36" s="65" t="s">
        <v>47</v>
      </c>
    </row>
    <row r="41" spans="2:6" hidden="1">
      <c r="B41" s="6" t="s">
        <v>27</v>
      </c>
    </row>
    <row r="42" spans="2:6" hidden="1">
      <c r="B42" s="7" t="s">
        <v>48</v>
      </c>
    </row>
    <row r="43" spans="2:6" hidden="1">
      <c r="B43" s="7" t="s">
        <v>46</v>
      </c>
    </row>
    <row r="44" spans="2:6" hidden="1"/>
    <row r="45" spans="2:6" hidden="1">
      <c r="B45" t="s">
        <v>28</v>
      </c>
    </row>
    <row r="46" spans="2:6" hidden="1">
      <c r="B46" t="s">
        <v>38</v>
      </c>
    </row>
  </sheetData>
  <mergeCells count="22">
    <mergeCell ref="F2:F4"/>
    <mergeCell ref="B2:B4"/>
    <mergeCell ref="B15:F15"/>
    <mergeCell ref="B26:C26"/>
    <mergeCell ref="B25:C25"/>
    <mergeCell ref="B23:C23"/>
    <mergeCell ref="B22:C22"/>
    <mergeCell ref="C2:E4"/>
    <mergeCell ref="B6:F6"/>
    <mergeCell ref="B7:F14"/>
    <mergeCell ref="B16:F16"/>
    <mergeCell ref="F17:F18"/>
    <mergeCell ref="E17:E18"/>
    <mergeCell ref="D17:D18"/>
    <mergeCell ref="B36:C36"/>
    <mergeCell ref="B30:C30"/>
    <mergeCell ref="B29:C29"/>
    <mergeCell ref="B27:C27"/>
    <mergeCell ref="B35:C35"/>
    <mergeCell ref="B34:C34"/>
    <mergeCell ref="B32:C32"/>
    <mergeCell ref="B33:C33"/>
  </mergeCells>
  <phoneticPr fontId="1" type="noConversion"/>
  <dataValidations count="2">
    <dataValidation type="list" allowBlank="1" showInputMessage="1" showErrorMessage="1" sqref="D25:D27 D19:D23 D29:D30 D34:D36" xr:uid="{00000000-0002-0000-0100-000000000000}">
      <formula1>$B$41:$B$43</formula1>
    </dataValidation>
    <dataValidation type="list" allowBlank="1" showInputMessage="1" showErrorMessage="1" sqref="E25:E27 E19:E23 E29:E30 E34:E36" xr:uid="{00000000-0002-0000-0100-000001000000}">
      <formula1>$B$45:$B$46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9"/>
  <sheetViews>
    <sheetView showGridLines="0" topLeftCell="G6" zoomScale="90" zoomScaleNormal="90" zoomScalePageLayoutView="70" workbookViewId="0">
      <selection activeCell="J27" sqref="J27"/>
    </sheetView>
  </sheetViews>
  <sheetFormatPr defaultColWidth="11.42578125" defaultRowHeight="13.9"/>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ht="13.15">
      <c r="H1"/>
      <c r="L1"/>
    </row>
    <row r="2" spans="2:17" ht="48.75" customHeight="1">
      <c r="B2" s="133"/>
      <c r="C2" s="143" t="s">
        <v>16</v>
      </c>
      <c r="D2" s="144"/>
      <c r="E2" s="144"/>
      <c r="F2" s="144"/>
      <c r="G2" s="144"/>
      <c r="H2" s="144"/>
      <c r="I2" s="144"/>
      <c r="J2" s="145"/>
      <c r="K2" s="225" t="s">
        <v>1</v>
      </c>
      <c r="L2" s="226"/>
    </row>
    <row r="3" spans="2:17" ht="42" customHeight="1">
      <c r="B3" s="133"/>
      <c r="C3" s="146"/>
      <c r="D3" s="147"/>
      <c r="E3" s="147"/>
      <c r="F3" s="147"/>
      <c r="G3" s="147"/>
      <c r="H3" s="147"/>
      <c r="I3" s="147"/>
      <c r="J3" s="148"/>
      <c r="K3" s="227"/>
      <c r="L3" s="228"/>
    </row>
    <row r="4" spans="2:17" ht="36.75" customHeight="1">
      <c r="B4" s="133"/>
      <c r="C4" s="149"/>
      <c r="D4" s="150"/>
      <c r="E4" s="150"/>
      <c r="F4" s="150"/>
      <c r="G4" s="150"/>
      <c r="H4" s="150"/>
      <c r="I4" s="150"/>
      <c r="J4" s="151"/>
      <c r="K4" s="229"/>
      <c r="L4" s="230"/>
    </row>
    <row r="5" spans="2:17" ht="24.75" customHeight="1" thickBot="1">
      <c r="C5" s="12"/>
      <c r="D5" s="13"/>
      <c r="E5" s="13"/>
      <c r="F5" s="13"/>
      <c r="G5" s="13"/>
      <c r="H5"/>
      <c r="L5"/>
    </row>
    <row r="6" spans="2:17" ht="103.5" customHeight="1">
      <c r="B6" s="216" t="s">
        <v>49</v>
      </c>
      <c r="C6" s="217"/>
      <c r="D6" s="217"/>
      <c r="E6" s="217"/>
      <c r="F6" s="217"/>
      <c r="G6" s="217"/>
      <c r="H6" s="217"/>
      <c r="I6" s="217"/>
      <c r="J6" s="217"/>
      <c r="K6" s="217"/>
      <c r="L6" s="218"/>
      <c r="M6" s="1"/>
      <c r="N6" s="1"/>
      <c r="O6" s="1"/>
      <c r="P6" s="1"/>
      <c r="Q6" s="1"/>
    </row>
    <row r="7" spans="2:17" ht="24.75" customHeight="1">
      <c r="B7" s="222" t="s">
        <v>19</v>
      </c>
      <c r="C7" s="223"/>
      <c r="D7" s="223"/>
      <c r="E7" s="223"/>
      <c r="F7" s="223"/>
      <c r="G7" s="223"/>
      <c r="H7" s="223"/>
      <c r="I7" s="223"/>
      <c r="J7" s="223"/>
      <c r="K7" s="223"/>
      <c r="L7" s="224"/>
    </row>
    <row r="8" spans="2:17" ht="18" customHeight="1">
      <c r="B8" s="105" t="s">
        <v>50</v>
      </c>
      <c r="C8" s="106"/>
      <c r="D8" s="106"/>
      <c r="E8" s="106"/>
      <c r="F8" s="106"/>
      <c r="G8" s="106"/>
      <c r="H8" s="106"/>
      <c r="I8" s="106"/>
      <c r="J8" s="106"/>
      <c r="K8" s="106"/>
      <c r="L8" s="107"/>
    </row>
    <row r="9" spans="2:17" ht="15.6">
      <c r="B9" s="105" t="s">
        <v>51</v>
      </c>
      <c r="C9" s="108"/>
      <c r="D9" s="108"/>
      <c r="E9" s="108"/>
      <c r="F9" s="108"/>
      <c r="G9" s="108"/>
      <c r="H9" s="108"/>
      <c r="I9" s="109"/>
      <c r="J9" s="108"/>
      <c r="K9" s="108"/>
      <c r="L9" s="110"/>
    </row>
    <row r="10" spans="2:17" ht="15.6">
      <c r="B10" s="105" t="s">
        <v>52</v>
      </c>
      <c r="C10" s="108"/>
      <c r="D10" s="108"/>
      <c r="E10" s="108"/>
      <c r="F10" s="108"/>
      <c r="G10" s="108"/>
      <c r="H10" s="108"/>
      <c r="I10" s="108"/>
      <c r="J10" s="108"/>
      <c r="K10" s="108"/>
      <c r="L10" s="110"/>
    </row>
    <row r="11" spans="2:17" ht="15.6">
      <c r="B11" s="105" t="s">
        <v>53</v>
      </c>
      <c r="C11" s="108"/>
      <c r="D11" s="108"/>
      <c r="E11" s="108"/>
      <c r="F11" s="108"/>
      <c r="G11" s="108"/>
      <c r="H11" s="108"/>
      <c r="I11" s="108"/>
      <c r="J11" s="108"/>
      <c r="K11" s="108"/>
      <c r="L11" s="110"/>
    </row>
    <row r="12" spans="2:17" ht="18" customHeight="1">
      <c r="B12" s="219" t="s">
        <v>54</v>
      </c>
      <c r="C12" s="220"/>
      <c r="D12" s="220"/>
      <c r="E12" s="220"/>
      <c r="F12" s="220"/>
      <c r="G12" s="220"/>
      <c r="H12" s="220"/>
      <c r="I12" s="220"/>
      <c r="J12" s="220"/>
      <c r="K12" s="220"/>
      <c r="L12" s="221"/>
    </row>
    <row r="13" spans="2:17" ht="15.6">
      <c r="B13" s="105" t="s">
        <v>55</v>
      </c>
      <c r="C13" s="108"/>
      <c r="D13" s="108"/>
      <c r="E13" s="108"/>
      <c r="F13" s="108"/>
      <c r="G13" s="108"/>
      <c r="H13" s="108"/>
      <c r="I13" s="108"/>
      <c r="J13" s="108"/>
      <c r="K13" s="108"/>
      <c r="L13" s="110"/>
    </row>
    <row r="14" spans="2:17" ht="7.5" customHeight="1" thickBot="1">
      <c r="B14" s="69"/>
      <c r="C14" s="70"/>
      <c r="D14" s="70"/>
      <c r="E14" s="70"/>
      <c r="F14" s="70"/>
      <c r="G14" s="70"/>
      <c r="H14" s="70"/>
      <c r="I14" s="70"/>
      <c r="J14" s="70"/>
      <c r="K14" s="70"/>
      <c r="L14" s="71"/>
    </row>
    <row r="15" spans="2:17" ht="33.75" customHeight="1" thickBot="1">
      <c r="B15" s="213" t="s">
        <v>56</v>
      </c>
      <c r="C15" s="214"/>
      <c r="D15" s="214"/>
      <c r="E15" s="214"/>
      <c r="F15" s="214"/>
      <c r="G15" s="215"/>
      <c r="H15" s="210" t="s">
        <v>57</v>
      </c>
      <c r="I15" s="211"/>
      <c r="J15" s="211"/>
      <c r="K15" s="211"/>
      <c r="L15" s="212"/>
    </row>
    <row r="16" spans="2:17" ht="40.5" customHeight="1" thickBot="1">
      <c r="B16" s="72" t="s">
        <v>58</v>
      </c>
      <c r="C16" s="231" t="s">
        <v>59</v>
      </c>
      <c r="D16" s="231"/>
      <c r="E16" s="231"/>
      <c r="F16" s="231"/>
      <c r="G16" s="231"/>
      <c r="H16" s="73" t="s">
        <v>60</v>
      </c>
      <c r="I16" s="73" t="s">
        <v>61</v>
      </c>
      <c r="J16" s="73" t="s">
        <v>62</v>
      </c>
      <c r="K16" s="73" t="s">
        <v>63</v>
      </c>
      <c r="L16" s="74" t="s">
        <v>64</v>
      </c>
    </row>
    <row r="17" spans="2:14" ht="79.5" customHeight="1">
      <c r="B17" s="77" t="s">
        <v>25</v>
      </c>
      <c r="C17" s="206" t="s">
        <v>32</v>
      </c>
      <c r="D17" s="207" t="s">
        <v>65</v>
      </c>
      <c r="E17" s="207" t="s">
        <v>65</v>
      </c>
      <c r="F17" s="207" t="s">
        <v>65</v>
      </c>
      <c r="G17" s="208" t="s">
        <v>65</v>
      </c>
      <c r="H17" s="78" t="s">
        <v>66</v>
      </c>
      <c r="I17" s="75">
        <v>3</v>
      </c>
      <c r="J17" s="76">
        <v>4</v>
      </c>
      <c r="K17" s="76">
        <f t="shared" ref="K17:K27" si="0">+I17+J17</f>
        <v>7</v>
      </c>
      <c r="L17" s="79" t="str">
        <f t="shared" ref="L17:L27" si="1">IF(K17&lt;=4,"BAJO",IF(K17=5,"MEDIO",IF(K17=6,"ALTO",IF(K17=7,"ALTO","EXTREMO"))))</f>
        <v>ALTO</v>
      </c>
    </row>
    <row r="18" spans="2:14" ht="53.25" customHeight="1">
      <c r="B18" s="77" t="s">
        <v>25</v>
      </c>
      <c r="C18" s="206" t="s">
        <v>30</v>
      </c>
      <c r="D18" s="207" t="s">
        <v>67</v>
      </c>
      <c r="E18" s="207" t="s">
        <v>67</v>
      </c>
      <c r="F18" s="207" t="s">
        <v>67</v>
      </c>
      <c r="G18" s="208" t="s">
        <v>67</v>
      </c>
      <c r="H18" s="78" t="s">
        <v>68</v>
      </c>
      <c r="I18" s="75">
        <v>2</v>
      </c>
      <c r="J18" s="76">
        <v>4</v>
      </c>
      <c r="K18" s="76">
        <f t="shared" si="0"/>
        <v>6</v>
      </c>
      <c r="L18" s="79" t="str">
        <f t="shared" si="1"/>
        <v>ALTO</v>
      </c>
    </row>
    <row r="19" spans="2:14" ht="63.75" customHeight="1">
      <c r="B19" s="77" t="s">
        <v>25</v>
      </c>
      <c r="C19" s="206" t="s">
        <v>26</v>
      </c>
      <c r="D19" s="207" t="s">
        <v>69</v>
      </c>
      <c r="E19" s="207" t="s">
        <v>69</v>
      </c>
      <c r="F19" s="207" t="s">
        <v>69</v>
      </c>
      <c r="G19" s="208" t="s">
        <v>69</v>
      </c>
      <c r="H19" s="78" t="s">
        <v>70</v>
      </c>
      <c r="I19" s="75">
        <v>3</v>
      </c>
      <c r="J19" s="76">
        <v>4</v>
      </c>
      <c r="K19" s="76">
        <f t="shared" si="0"/>
        <v>7</v>
      </c>
      <c r="L19" s="79" t="str">
        <f t="shared" si="1"/>
        <v>ALTO</v>
      </c>
    </row>
    <row r="20" spans="2:14" ht="63.75" customHeight="1">
      <c r="B20" s="77" t="s">
        <v>25</v>
      </c>
      <c r="C20" s="206" t="s">
        <v>33</v>
      </c>
      <c r="D20" s="207" t="s">
        <v>71</v>
      </c>
      <c r="E20" s="207" t="s">
        <v>71</v>
      </c>
      <c r="F20" s="207" t="s">
        <v>71</v>
      </c>
      <c r="G20" s="208" t="s">
        <v>71</v>
      </c>
      <c r="H20" s="78" t="s">
        <v>72</v>
      </c>
      <c r="I20" s="75">
        <v>2</v>
      </c>
      <c r="J20" s="76">
        <v>4</v>
      </c>
      <c r="K20" s="76">
        <f t="shared" si="0"/>
        <v>6</v>
      </c>
      <c r="L20" s="79" t="str">
        <f t="shared" si="1"/>
        <v>ALTO</v>
      </c>
    </row>
    <row r="21" spans="2:14" ht="53.25" customHeight="1">
      <c r="B21" s="77" t="s">
        <v>25</v>
      </c>
      <c r="C21" s="206" t="s">
        <v>34</v>
      </c>
      <c r="D21" s="207" t="s">
        <v>73</v>
      </c>
      <c r="E21" s="207" t="s">
        <v>73</v>
      </c>
      <c r="F21" s="207" t="s">
        <v>73</v>
      </c>
      <c r="G21" s="208" t="s">
        <v>73</v>
      </c>
      <c r="H21" s="78" t="s">
        <v>74</v>
      </c>
      <c r="I21" s="75">
        <v>3</v>
      </c>
      <c r="J21" s="76">
        <v>3</v>
      </c>
      <c r="K21" s="76">
        <f t="shared" si="0"/>
        <v>6</v>
      </c>
      <c r="L21" s="79" t="str">
        <f t="shared" si="1"/>
        <v>ALTO</v>
      </c>
    </row>
    <row r="22" spans="2:14" ht="53.25" customHeight="1">
      <c r="B22" s="77" t="s">
        <v>35</v>
      </c>
      <c r="C22" s="206" t="s">
        <v>36</v>
      </c>
      <c r="D22" s="207"/>
      <c r="E22" s="207"/>
      <c r="F22" s="207"/>
      <c r="G22" s="208"/>
      <c r="H22" s="78" t="s">
        <v>75</v>
      </c>
      <c r="I22" s="75">
        <v>3</v>
      </c>
      <c r="J22" s="76">
        <v>4</v>
      </c>
      <c r="K22" s="76">
        <f t="shared" si="0"/>
        <v>7</v>
      </c>
      <c r="L22" s="79" t="str">
        <f t="shared" si="1"/>
        <v>ALTO</v>
      </c>
    </row>
    <row r="23" spans="2:14" ht="53.25" customHeight="1">
      <c r="B23" s="77" t="s">
        <v>35</v>
      </c>
      <c r="C23" s="205" t="s">
        <v>39</v>
      </c>
      <c r="D23" s="205"/>
      <c r="E23" s="205"/>
      <c r="F23" s="205"/>
      <c r="G23" s="205"/>
      <c r="H23" s="78" t="s">
        <v>75</v>
      </c>
      <c r="I23" s="75">
        <v>3</v>
      </c>
      <c r="J23" s="76">
        <v>4</v>
      </c>
      <c r="K23" s="76">
        <f t="shared" si="0"/>
        <v>7</v>
      </c>
      <c r="L23" s="79" t="str">
        <f t="shared" si="1"/>
        <v>ALTO</v>
      </c>
    </row>
    <row r="24" spans="2:14" ht="65.25" customHeight="1">
      <c r="B24" s="77" t="s">
        <v>40</v>
      </c>
      <c r="C24" s="205" t="s">
        <v>41</v>
      </c>
      <c r="D24" s="205"/>
      <c r="E24" s="205"/>
      <c r="F24" s="205"/>
      <c r="G24" s="205"/>
      <c r="H24" s="78" t="s">
        <v>76</v>
      </c>
      <c r="I24" s="75">
        <v>3</v>
      </c>
      <c r="J24" s="76">
        <v>3</v>
      </c>
      <c r="K24" s="76">
        <f t="shared" si="0"/>
        <v>6</v>
      </c>
      <c r="L24" s="79" t="str">
        <f t="shared" si="1"/>
        <v>ALTO</v>
      </c>
    </row>
    <row r="25" spans="2:14" ht="53.25" customHeight="1">
      <c r="B25" s="77" t="s">
        <v>40</v>
      </c>
      <c r="C25" s="205" t="s">
        <v>42</v>
      </c>
      <c r="D25" s="205"/>
      <c r="E25" s="205"/>
      <c r="F25" s="205"/>
      <c r="G25" s="205"/>
      <c r="H25" s="78" t="s">
        <v>77</v>
      </c>
      <c r="I25" s="75">
        <v>2</v>
      </c>
      <c r="J25" s="76">
        <v>2</v>
      </c>
      <c r="K25" s="76">
        <f t="shared" si="0"/>
        <v>4</v>
      </c>
      <c r="L25" s="79" t="str">
        <f t="shared" si="1"/>
        <v>BAJO</v>
      </c>
    </row>
    <row r="26" spans="2:14" ht="53.25" customHeight="1">
      <c r="B26" s="77" t="s">
        <v>43</v>
      </c>
      <c r="C26" s="205" t="s">
        <v>78</v>
      </c>
      <c r="D26" s="205"/>
      <c r="E26" s="205"/>
      <c r="F26" s="205"/>
      <c r="G26" s="205"/>
      <c r="H26" s="78" t="s">
        <v>79</v>
      </c>
      <c r="I26" s="75">
        <v>1</v>
      </c>
      <c r="J26" s="76">
        <v>4</v>
      </c>
      <c r="K26" s="76">
        <f t="shared" si="0"/>
        <v>5</v>
      </c>
      <c r="L26" s="79" t="str">
        <f t="shared" si="1"/>
        <v>MEDIO</v>
      </c>
    </row>
    <row r="27" spans="2:14" ht="69.75" customHeight="1" thickBot="1">
      <c r="B27" s="120" t="s">
        <v>43</v>
      </c>
      <c r="C27" s="206" t="s">
        <v>44</v>
      </c>
      <c r="D27" s="207"/>
      <c r="E27" s="207"/>
      <c r="F27" s="207"/>
      <c r="G27" s="208"/>
      <c r="H27" s="121" t="s">
        <v>80</v>
      </c>
      <c r="I27" s="122">
        <v>3</v>
      </c>
      <c r="J27" s="123">
        <v>5</v>
      </c>
      <c r="K27" s="76">
        <f t="shared" si="0"/>
        <v>8</v>
      </c>
      <c r="L27" s="79" t="str">
        <f t="shared" si="1"/>
        <v>EXTREMO</v>
      </c>
    </row>
    <row r="28" spans="2:14" ht="12.75" customHeight="1">
      <c r="B28" s="80"/>
      <c r="C28" s="81"/>
      <c r="D28" s="81"/>
      <c r="E28" s="81"/>
      <c r="F28" s="81"/>
      <c r="G28" s="81"/>
      <c r="H28" s="81"/>
      <c r="I28" s="81"/>
      <c r="J28" s="81"/>
      <c r="K28" s="81"/>
      <c r="L28" s="82"/>
    </row>
    <row r="29" spans="2:14" ht="13.15">
      <c r="B29" s="66"/>
      <c r="C29" s="197"/>
      <c r="D29" s="197"/>
      <c r="E29" s="197"/>
      <c r="F29" s="67"/>
      <c r="G29" s="67"/>
      <c r="H29" s="190"/>
      <c r="I29" s="190"/>
      <c r="J29" s="67"/>
      <c r="K29" s="67"/>
      <c r="L29" s="68"/>
    </row>
    <row r="30" spans="2:14" ht="19.5" customHeight="1">
      <c r="B30" s="209" t="s">
        <v>81</v>
      </c>
      <c r="C30" s="188" t="s">
        <v>82</v>
      </c>
      <c r="D30" s="188"/>
      <c r="E30" s="83" t="s">
        <v>83</v>
      </c>
      <c r="F30" s="67"/>
      <c r="G30" s="204" t="s">
        <v>62</v>
      </c>
      <c r="H30" s="84" t="s">
        <v>84</v>
      </c>
      <c r="I30" s="84" t="s">
        <v>83</v>
      </c>
      <c r="J30" s="67"/>
      <c r="K30" s="67"/>
      <c r="L30" s="68"/>
    </row>
    <row r="31" spans="2:14" ht="21" customHeight="1">
      <c r="B31" s="209"/>
      <c r="C31" s="187" t="s">
        <v>85</v>
      </c>
      <c r="D31" s="187"/>
      <c r="E31" s="85">
        <v>1</v>
      </c>
      <c r="F31" s="67"/>
      <c r="G31" s="204"/>
      <c r="H31" s="85" t="s">
        <v>86</v>
      </c>
      <c r="I31" s="86">
        <v>1</v>
      </c>
      <c r="J31" s="67"/>
      <c r="K31" s="67"/>
      <c r="L31" s="68"/>
    </row>
    <row r="32" spans="2:14" ht="15.75" customHeight="1">
      <c r="B32" s="209"/>
      <c r="C32" s="187" t="s">
        <v>87</v>
      </c>
      <c r="D32" s="187"/>
      <c r="E32" s="85">
        <v>2</v>
      </c>
      <c r="F32" s="67"/>
      <c r="G32" s="204"/>
      <c r="H32" s="85" t="s">
        <v>88</v>
      </c>
      <c r="I32" s="86">
        <v>2</v>
      </c>
      <c r="J32" s="67"/>
      <c r="K32" s="67"/>
      <c r="L32" s="68"/>
      <c r="N32" s="5"/>
    </row>
    <row r="33" spans="2:12" ht="24.75" customHeight="1">
      <c r="B33" s="209"/>
      <c r="C33" s="187" t="s">
        <v>89</v>
      </c>
      <c r="D33" s="187"/>
      <c r="E33" s="85">
        <v>3</v>
      </c>
      <c r="F33" s="67"/>
      <c r="G33" s="204"/>
      <c r="H33" s="85" t="s">
        <v>90</v>
      </c>
      <c r="I33" s="86">
        <v>3</v>
      </c>
      <c r="J33" s="67"/>
      <c r="K33" s="67"/>
      <c r="L33" s="68"/>
    </row>
    <row r="34" spans="2:12" ht="18" customHeight="1">
      <c r="B34" s="209"/>
      <c r="C34" s="187" t="s">
        <v>91</v>
      </c>
      <c r="D34" s="187"/>
      <c r="E34" s="85">
        <v>4</v>
      </c>
      <c r="F34" s="67"/>
      <c r="G34" s="204"/>
      <c r="H34" s="85" t="s">
        <v>92</v>
      </c>
      <c r="I34" s="86">
        <v>4</v>
      </c>
      <c r="J34" s="67"/>
      <c r="K34" s="67"/>
      <c r="L34" s="68"/>
    </row>
    <row r="35" spans="2:12" ht="29.25" customHeight="1">
      <c r="B35" s="209"/>
      <c r="C35" s="187" t="s">
        <v>93</v>
      </c>
      <c r="D35" s="187"/>
      <c r="E35" s="85">
        <v>5</v>
      </c>
      <c r="F35" s="67"/>
      <c r="G35" s="204"/>
      <c r="H35" s="85" t="s">
        <v>94</v>
      </c>
      <c r="I35" s="86">
        <v>5</v>
      </c>
      <c r="J35" s="67"/>
      <c r="K35" s="67"/>
      <c r="L35" s="68"/>
    </row>
    <row r="36" spans="2:12" ht="16.5" customHeight="1">
      <c r="B36" s="87"/>
      <c r="C36" s="88"/>
      <c r="D36" s="88"/>
      <c r="E36" s="88"/>
      <c r="F36" s="67"/>
      <c r="G36" s="88"/>
      <c r="H36" s="88"/>
      <c r="I36" s="88"/>
      <c r="J36" s="88"/>
      <c r="K36" s="88"/>
      <c r="L36" s="68"/>
    </row>
    <row r="37" spans="2:12" ht="16.5" customHeight="1">
      <c r="B37" s="87"/>
      <c r="C37" s="190" t="s">
        <v>95</v>
      </c>
      <c r="D37" s="190"/>
      <c r="E37" s="190"/>
      <c r="F37" s="190"/>
      <c r="G37" s="190"/>
      <c r="H37" s="193"/>
      <c r="I37" s="193"/>
      <c r="J37" s="193"/>
      <c r="K37" s="193"/>
      <c r="L37" s="68"/>
    </row>
    <row r="38" spans="2:12" ht="69.75" customHeight="1">
      <c r="B38" s="87"/>
      <c r="C38" s="187" t="s">
        <v>96</v>
      </c>
      <c r="D38" s="187"/>
      <c r="E38" s="187"/>
      <c r="F38" s="85" t="s">
        <v>97</v>
      </c>
      <c r="G38" s="85" t="s">
        <v>98</v>
      </c>
      <c r="H38" s="85" t="s">
        <v>99</v>
      </c>
      <c r="I38" s="187" t="s">
        <v>100</v>
      </c>
      <c r="J38" s="187"/>
      <c r="K38" s="187" t="s">
        <v>101</v>
      </c>
      <c r="L38" s="196"/>
    </row>
    <row r="39" spans="2:12" ht="69.75" customHeight="1">
      <c r="B39" s="87"/>
      <c r="C39" s="187" t="s">
        <v>102</v>
      </c>
      <c r="D39" s="187"/>
      <c r="E39" s="187"/>
      <c r="F39" s="85" t="s">
        <v>103</v>
      </c>
      <c r="G39" s="85" t="s">
        <v>104</v>
      </c>
      <c r="H39" s="85" t="s">
        <v>105</v>
      </c>
      <c r="I39" s="187" t="s">
        <v>106</v>
      </c>
      <c r="J39" s="187"/>
      <c r="K39" s="187" t="s">
        <v>107</v>
      </c>
      <c r="L39" s="196"/>
    </row>
    <row r="40" spans="2:12" ht="13.15">
      <c r="B40" s="66"/>
      <c r="C40" s="188" t="s">
        <v>108</v>
      </c>
      <c r="D40" s="188"/>
      <c r="E40" s="188" t="s">
        <v>83</v>
      </c>
      <c r="F40" s="89" t="s">
        <v>86</v>
      </c>
      <c r="G40" s="89" t="s">
        <v>88</v>
      </c>
      <c r="H40" s="90" t="s">
        <v>90</v>
      </c>
      <c r="I40" s="199" t="s">
        <v>92</v>
      </c>
      <c r="J40" s="199"/>
      <c r="K40" s="188" t="s">
        <v>94</v>
      </c>
      <c r="L40" s="194"/>
    </row>
    <row r="41" spans="2:12" ht="13.15">
      <c r="B41" s="66"/>
      <c r="C41" s="188"/>
      <c r="D41" s="188"/>
      <c r="E41" s="188"/>
      <c r="F41" s="91">
        <v>1</v>
      </c>
      <c r="G41" s="91">
        <v>2</v>
      </c>
      <c r="H41" s="91">
        <v>3</v>
      </c>
      <c r="I41" s="189">
        <v>4</v>
      </c>
      <c r="J41" s="189"/>
      <c r="K41" s="189">
        <v>5</v>
      </c>
      <c r="L41" s="195"/>
    </row>
    <row r="42" spans="2:12" ht="19.5" customHeight="1">
      <c r="B42" s="66"/>
      <c r="C42" s="187" t="s">
        <v>85</v>
      </c>
      <c r="D42" s="187"/>
      <c r="E42" s="92">
        <v>1</v>
      </c>
      <c r="F42" s="93">
        <v>2</v>
      </c>
      <c r="G42" s="93">
        <v>3</v>
      </c>
      <c r="H42" s="93">
        <v>4</v>
      </c>
      <c r="I42" s="191">
        <v>5</v>
      </c>
      <c r="J42" s="191"/>
      <c r="K42" s="192">
        <v>6</v>
      </c>
      <c r="L42" s="200"/>
    </row>
    <row r="43" spans="2:12" ht="21.75" customHeight="1">
      <c r="B43" s="66"/>
      <c r="C43" s="187" t="s">
        <v>87</v>
      </c>
      <c r="D43" s="187"/>
      <c r="E43" s="92">
        <v>2</v>
      </c>
      <c r="F43" s="93">
        <v>3</v>
      </c>
      <c r="G43" s="93">
        <v>4</v>
      </c>
      <c r="H43" s="94">
        <v>5</v>
      </c>
      <c r="I43" s="192">
        <v>6</v>
      </c>
      <c r="J43" s="192"/>
      <c r="K43" s="201">
        <v>7</v>
      </c>
      <c r="L43" s="202"/>
    </row>
    <row r="44" spans="2:12" ht="26.25" customHeight="1">
      <c r="B44" s="66"/>
      <c r="C44" s="187" t="s">
        <v>89</v>
      </c>
      <c r="D44" s="187"/>
      <c r="E44" s="92">
        <v>3</v>
      </c>
      <c r="F44" s="93">
        <v>4</v>
      </c>
      <c r="G44" s="94">
        <v>5</v>
      </c>
      <c r="H44" s="95">
        <v>6</v>
      </c>
      <c r="I44" s="192">
        <v>7</v>
      </c>
      <c r="J44" s="192"/>
      <c r="K44" s="198">
        <v>8</v>
      </c>
      <c r="L44" s="203"/>
    </row>
    <row r="45" spans="2:12" ht="21" customHeight="1">
      <c r="B45" s="66"/>
      <c r="C45" s="187" t="s">
        <v>91</v>
      </c>
      <c r="D45" s="187"/>
      <c r="E45" s="92">
        <v>4</v>
      </c>
      <c r="F45" s="94">
        <v>5</v>
      </c>
      <c r="G45" s="95">
        <v>6</v>
      </c>
      <c r="H45" s="95">
        <v>7</v>
      </c>
      <c r="I45" s="198">
        <v>8</v>
      </c>
      <c r="J45" s="198"/>
      <c r="K45" s="198">
        <v>9</v>
      </c>
      <c r="L45" s="203"/>
    </row>
    <row r="46" spans="2:12" ht="27" customHeight="1">
      <c r="B46" s="66"/>
      <c r="C46" s="187" t="s">
        <v>93</v>
      </c>
      <c r="D46" s="187"/>
      <c r="E46" s="92">
        <v>5</v>
      </c>
      <c r="F46" s="95">
        <v>6</v>
      </c>
      <c r="G46" s="95">
        <v>7</v>
      </c>
      <c r="H46" s="96">
        <v>8</v>
      </c>
      <c r="I46" s="198">
        <v>9</v>
      </c>
      <c r="J46" s="198"/>
      <c r="K46" s="198">
        <v>10</v>
      </c>
      <c r="L46" s="203"/>
    </row>
    <row r="47" spans="2:12" ht="13.15">
      <c r="B47" s="66"/>
      <c r="C47" s="67"/>
      <c r="D47" s="67"/>
      <c r="E47" s="67"/>
      <c r="F47" s="67"/>
      <c r="G47" s="67"/>
      <c r="H47" s="67"/>
      <c r="I47" s="67"/>
      <c r="J47" s="67"/>
      <c r="K47" s="67"/>
      <c r="L47" s="68"/>
    </row>
    <row r="48" spans="2:12" ht="19.5" customHeight="1">
      <c r="B48" s="66"/>
      <c r="C48" s="67"/>
      <c r="D48" s="67"/>
      <c r="E48" s="67"/>
      <c r="F48" s="67"/>
      <c r="G48" s="190" t="s">
        <v>109</v>
      </c>
      <c r="H48" s="190"/>
      <c r="I48" s="67"/>
      <c r="J48" s="67"/>
      <c r="K48" s="67"/>
      <c r="L48" s="68"/>
    </row>
    <row r="49" spans="2:12" ht="18" customHeight="1">
      <c r="B49" s="66"/>
      <c r="C49" s="67"/>
      <c r="D49" s="67"/>
      <c r="E49" s="67"/>
      <c r="F49" s="67"/>
      <c r="G49" s="89" t="s">
        <v>95</v>
      </c>
      <c r="H49" s="97" t="s">
        <v>108</v>
      </c>
      <c r="I49" s="67"/>
      <c r="J49" s="67"/>
      <c r="K49" s="67"/>
      <c r="L49" s="68"/>
    </row>
    <row r="50" spans="2:12" ht="18" customHeight="1">
      <c r="B50" s="66"/>
      <c r="C50" s="67"/>
      <c r="D50" s="67"/>
      <c r="E50" s="67"/>
      <c r="F50" s="67"/>
      <c r="G50" s="96" t="s">
        <v>110</v>
      </c>
      <c r="H50" s="98" t="s">
        <v>111</v>
      </c>
      <c r="I50" s="67"/>
      <c r="J50" s="67"/>
      <c r="K50" s="67"/>
      <c r="L50" s="68"/>
    </row>
    <row r="51" spans="2:12" ht="18" customHeight="1">
      <c r="B51" s="66"/>
      <c r="C51" s="67"/>
      <c r="D51" s="67"/>
      <c r="E51" s="67"/>
      <c r="F51" s="67"/>
      <c r="G51" s="95" t="s">
        <v>112</v>
      </c>
      <c r="H51" s="98" t="s">
        <v>113</v>
      </c>
      <c r="I51" s="67"/>
      <c r="J51" s="67"/>
      <c r="K51" s="67"/>
      <c r="L51" s="68"/>
    </row>
    <row r="52" spans="2:12" ht="18" customHeight="1">
      <c r="B52" s="66"/>
      <c r="C52" s="67"/>
      <c r="D52" s="67"/>
      <c r="E52" s="67"/>
      <c r="F52" s="67"/>
      <c r="G52" s="94">
        <v>5</v>
      </c>
      <c r="H52" s="98" t="s">
        <v>114</v>
      </c>
      <c r="I52" s="67"/>
      <c r="J52" s="67"/>
      <c r="K52" s="67"/>
      <c r="L52" s="68"/>
    </row>
    <row r="53" spans="2:12" ht="18" customHeight="1">
      <c r="B53" s="66"/>
      <c r="C53" s="67"/>
      <c r="D53" s="67"/>
      <c r="E53" s="67"/>
      <c r="F53" s="67"/>
      <c r="G53" s="93" t="s">
        <v>115</v>
      </c>
      <c r="H53" s="98" t="s">
        <v>116</v>
      </c>
      <c r="I53" s="67"/>
      <c r="J53" s="67"/>
      <c r="K53" s="67"/>
      <c r="L53" s="68"/>
    </row>
    <row r="54" spans="2:12" thickBot="1">
      <c r="B54" s="69"/>
      <c r="C54" s="70"/>
      <c r="D54" s="70"/>
      <c r="E54" s="70"/>
      <c r="F54" s="70"/>
      <c r="G54" s="70"/>
      <c r="H54" s="70"/>
      <c r="I54" s="70"/>
      <c r="J54" s="70"/>
      <c r="K54" s="70"/>
      <c r="L54" s="71"/>
    </row>
    <row r="58" spans="2:12" hidden="1">
      <c r="B58" s="7" t="s">
        <v>57</v>
      </c>
    </row>
    <row r="59" spans="2:12" hidden="1">
      <c r="B59" s="7" t="s">
        <v>117</v>
      </c>
    </row>
  </sheetData>
  <mergeCells count="59">
    <mergeCell ref="C16:G16"/>
    <mergeCell ref="C17:G17"/>
    <mergeCell ref="C18:G18"/>
    <mergeCell ref="C19:G19"/>
    <mergeCell ref="C20:G20"/>
    <mergeCell ref="H15:L15"/>
    <mergeCell ref="B15:G15"/>
    <mergeCell ref="B6:L6"/>
    <mergeCell ref="B2:B4"/>
    <mergeCell ref="B12:L12"/>
    <mergeCell ref="B7:L7"/>
    <mergeCell ref="C2:J4"/>
    <mergeCell ref="K2:L4"/>
    <mergeCell ref="B30:B35"/>
    <mergeCell ref="C30:D30"/>
    <mergeCell ref="C31:D31"/>
    <mergeCell ref="C32:D32"/>
    <mergeCell ref="C33:D33"/>
    <mergeCell ref="C34:D34"/>
    <mergeCell ref="G30:G35"/>
    <mergeCell ref="C24:G24"/>
    <mergeCell ref="C25:G25"/>
    <mergeCell ref="C26:G26"/>
    <mergeCell ref="C21:G21"/>
    <mergeCell ref="C22:G22"/>
    <mergeCell ref="C23:G23"/>
    <mergeCell ref="C27:G27"/>
    <mergeCell ref="G48:H48"/>
    <mergeCell ref="C43:D43"/>
    <mergeCell ref="K38:L38"/>
    <mergeCell ref="C46:D46"/>
    <mergeCell ref="C45:D45"/>
    <mergeCell ref="I46:J46"/>
    <mergeCell ref="I40:J40"/>
    <mergeCell ref="I38:J38"/>
    <mergeCell ref="I39:J39"/>
    <mergeCell ref="K42:L42"/>
    <mergeCell ref="K43:L43"/>
    <mergeCell ref="K44:L44"/>
    <mergeCell ref="K45:L45"/>
    <mergeCell ref="K46:L46"/>
    <mergeCell ref="I45:J45"/>
    <mergeCell ref="I44:J44"/>
    <mergeCell ref="C44:D44"/>
    <mergeCell ref="C40:D41"/>
    <mergeCell ref="I41:J41"/>
    <mergeCell ref="H29:I29"/>
    <mergeCell ref="C39:E39"/>
    <mergeCell ref="C42:D42"/>
    <mergeCell ref="I42:J42"/>
    <mergeCell ref="C35:D35"/>
    <mergeCell ref="C38:E38"/>
    <mergeCell ref="I43:J43"/>
    <mergeCell ref="E40:E41"/>
    <mergeCell ref="C37:K37"/>
    <mergeCell ref="K40:L40"/>
    <mergeCell ref="K41:L41"/>
    <mergeCell ref="K39:L39"/>
    <mergeCell ref="C29:E29"/>
  </mergeCells>
  <phoneticPr fontId="1" type="noConversion"/>
  <conditionalFormatting sqref="J17:K27">
    <cfRule type="expression" dxfId="17" priority="1" stopIfTrue="1">
      <formula>"""bajo"""</formula>
    </cfRule>
  </conditionalFormatting>
  <conditionalFormatting sqref="L17:L27">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4">
    <dataValidation type="list" allowBlank="1" showInputMessage="1" showErrorMessage="1" sqref="H15" xr:uid="{00000000-0002-0000-0200-000000000000}">
      <formula1>$B$58:$B$59</formula1>
    </dataValidation>
    <dataValidation type="list" allowBlank="1" showInputMessage="1" showErrorMessage="1" sqref="C17:G17" xr:uid="{00000000-0002-0000-0200-000002000000}">
      <formula1>INDIRECT($B$17)</formula1>
    </dataValidation>
    <dataValidation type="list" allowBlank="1" showInputMessage="1" showErrorMessage="1" sqref="C18:G18" xr:uid="{00000000-0002-0000-0200-000003000000}">
      <formula1>INDIRECT($B$18)</formula1>
    </dataValidation>
    <dataValidation type="list" allowBlank="1" showInputMessage="1" showErrorMessage="1" sqref="C19:G19" xr:uid="{00000000-0002-0000-0200-000004000000}">
      <formula1>INDIRECT($B$19)</formula1>
    </dataValidation>
    <dataValidation type="list" allowBlank="1" showInputMessage="1" showErrorMessage="1" sqref="C20:G20" xr:uid="{00000000-0002-0000-0200-000005000000}">
      <formula1>INDIRECT($B$20)</formula1>
    </dataValidation>
    <dataValidation type="list" allowBlank="1" showInputMessage="1" showErrorMessage="1" sqref="C21:G21" xr:uid="{00000000-0002-0000-0200-000006000000}">
      <formula1>INDIRECT($B$21)</formula1>
    </dataValidation>
    <dataValidation type="list" allowBlank="1" showInputMessage="1" showErrorMessage="1" sqref="C22" xr:uid="{00000000-0002-0000-0200-000007000000}">
      <formula1>INDIRECT($B$22)</formula1>
    </dataValidation>
    <dataValidation type="list" allowBlank="1" showInputMessage="1" showErrorMessage="1" sqref="C23:G23" xr:uid="{00000000-0002-0000-0200-000008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I17:I27" xr:uid="{00000000-0002-0000-0200-000014000000}">
      <formula1>$E$31:$E$35</formula1>
    </dataValidation>
    <dataValidation type="list" allowBlank="1" showInputMessage="1" showErrorMessage="1" sqref="J17:J27" xr:uid="{00000000-0002-0000-0200-000015000000}">
      <formula1>$I$31:$I$35</formula1>
    </dataValidation>
    <dataValidation type="list" allowBlank="1" showInputMessage="1" showErrorMessage="1" sqref="B17:B27" xr:uid="{00000000-0002-0000-0200-000016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3"/>
  <sheetViews>
    <sheetView showGridLines="0" topLeftCell="A6" zoomScale="80" zoomScaleNormal="80" zoomScalePageLayoutView="70" workbookViewId="0">
      <selection activeCell="G34" sqref="G34:H34"/>
    </sheetView>
  </sheetViews>
  <sheetFormatPr defaultColWidth="11.42578125" defaultRowHeight="13.1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8.140625" customWidth="1"/>
    <col min="9" max="9" width="15.85546875" customWidth="1"/>
    <col min="10" max="10" width="9.42578125" customWidth="1"/>
    <col min="11" max="17" width="14" customWidth="1"/>
    <col min="18" max="18" width="20.85546875" style="4" customWidth="1"/>
  </cols>
  <sheetData>
    <row r="2" spans="2:26" ht="48.75" customHeight="1">
      <c r="B2" s="133"/>
      <c r="C2" s="143" t="s">
        <v>16</v>
      </c>
      <c r="D2" s="144"/>
      <c r="E2" s="144"/>
      <c r="F2" s="144"/>
      <c r="G2" s="144"/>
      <c r="H2" s="144"/>
      <c r="I2" s="144"/>
      <c r="J2" s="144"/>
      <c r="K2" s="144"/>
      <c r="L2" s="144"/>
      <c r="M2" s="144"/>
      <c r="N2" s="144"/>
      <c r="O2" s="144"/>
      <c r="P2" s="145"/>
      <c r="Q2" s="225" t="s">
        <v>1</v>
      </c>
      <c r="R2" s="226"/>
    </row>
    <row r="3" spans="2:26" ht="30" customHeight="1">
      <c r="B3" s="133"/>
      <c r="C3" s="146"/>
      <c r="D3" s="147"/>
      <c r="E3" s="147"/>
      <c r="F3" s="147"/>
      <c r="G3" s="147"/>
      <c r="H3" s="147"/>
      <c r="I3" s="147"/>
      <c r="J3" s="147"/>
      <c r="K3" s="147"/>
      <c r="L3" s="147"/>
      <c r="M3" s="147"/>
      <c r="N3" s="147"/>
      <c r="O3" s="147"/>
      <c r="P3" s="148"/>
      <c r="Q3" s="227"/>
      <c r="R3" s="228"/>
    </row>
    <row r="4" spans="2:26" ht="39.75" customHeight="1">
      <c r="B4" s="133"/>
      <c r="C4" s="149"/>
      <c r="D4" s="150"/>
      <c r="E4" s="150"/>
      <c r="F4" s="150"/>
      <c r="G4" s="150"/>
      <c r="H4" s="150"/>
      <c r="I4" s="150"/>
      <c r="J4" s="150"/>
      <c r="K4" s="150"/>
      <c r="L4" s="150"/>
      <c r="M4" s="150"/>
      <c r="N4" s="150"/>
      <c r="O4" s="150"/>
      <c r="P4" s="151"/>
      <c r="Q4" s="229"/>
      <c r="R4" s="230"/>
    </row>
    <row r="5" spans="2:26" ht="13.9" thickBot="1"/>
    <row r="6" spans="2:26" ht="127.5" customHeight="1" thickBot="1">
      <c r="B6" s="270" t="str">
        <f>+EVALUACION!B6</f>
        <v xml:space="preserve">Objeto Contractual: Objeto del Proceso de Contratación: CONTRATAR A LA ASOCIACIÓN COLOMBIANA DE INTERPRETES Y PRODUCTORES FONOGRÁFICOS - ACINPRO, PARA REALIZAR LA EJECUCIÓN Y COMUNICACIÓN PÚBLICA DE LOS FONOGRAMAS E INTERPRETACIONES ARTÍSTICAS Y/O EJECUCIONES PERTENECIENTES A SUS TITULARES AFILIADOS, EN LOS EVENTOS Y ACTIVIDADES REALIZADAS POR EL FONDO DE DESARROLLO LOCAL DE TUNJUELITO PARA LA VIGENCIA 2026		</v>
      </c>
      <c r="C6" s="271"/>
      <c r="D6" s="271"/>
      <c r="E6" s="271"/>
      <c r="F6" s="271"/>
      <c r="G6" s="271"/>
      <c r="H6" s="271"/>
      <c r="I6" s="271"/>
      <c r="J6" s="271"/>
      <c r="K6" s="271"/>
      <c r="L6" s="271"/>
      <c r="M6" s="271"/>
      <c r="N6" s="271"/>
      <c r="O6" s="271"/>
      <c r="P6" s="271"/>
      <c r="Q6" s="271"/>
      <c r="R6" s="272"/>
      <c r="S6" s="1"/>
      <c r="T6" s="1"/>
      <c r="U6" s="1"/>
      <c r="V6" s="1"/>
      <c r="W6" s="1"/>
      <c r="X6" s="1"/>
      <c r="Y6" s="1"/>
      <c r="Z6" s="1"/>
    </row>
    <row r="7" spans="2:26" ht="24.75" customHeight="1">
      <c r="B7" s="273" t="s">
        <v>19</v>
      </c>
      <c r="C7" s="274"/>
      <c r="D7" s="274"/>
      <c r="E7" s="274"/>
      <c r="F7" s="274"/>
      <c r="G7" s="274"/>
      <c r="H7" s="274"/>
      <c r="I7" s="274"/>
      <c r="J7" s="274"/>
      <c r="K7" s="274"/>
      <c r="L7" s="274"/>
      <c r="M7" s="274"/>
      <c r="N7" s="274"/>
      <c r="O7" s="274"/>
      <c r="P7" s="274"/>
      <c r="Q7" s="274"/>
      <c r="R7" s="275"/>
    </row>
    <row r="8" spans="2:26" ht="15.6">
      <c r="B8" s="317" t="s">
        <v>118</v>
      </c>
      <c r="C8" s="318"/>
      <c r="D8" s="318"/>
      <c r="E8" s="318"/>
      <c r="F8" s="318"/>
      <c r="G8" s="318"/>
      <c r="H8" s="318"/>
      <c r="I8" s="318"/>
      <c r="J8" s="318"/>
      <c r="K8" s="318"/>
      <c r="L8" s="318"/>
      <c r="M8" s="318"/>
      <c r="N8" s="318"/>
      <c r="O8" s="318"/>
      <c r="P8" s="318"/>
      <c r="Q8" s="318"/>
      <c r="R8" s="318"/>
    </row>
    <row r="9" spans="2:26" ht="34.5" customHeight="1">
      <c r="B9" s="268" t="s">
        <v>119</v>
      </c>
      <c r="C9" s="269"/>
      <c r="D9" s="269"/>
      <c r="E9" s="269"/>
      <c r="F9" s="269"/>
      <c r="G9" s="269"/>
      <c r="H9" s="269"/>
      <c r="I9" s="269"/>
      <c r="J9" s="269"/>
      <c r="K9" s="269"/>
      <c r="L9" s="269"/>
      <c r="M9" s="269"/>
      <c r="N9" s="269"/>
      <c r="O9" s="269"/>
      <c r="P9" s="269"/>
      <c r="Q9" s="269"/>
      <c r="R9" s="269"/>
    </row>
    <row r="10" spans="2:26" ht="15.6">
      <c r="B10" s="317" t="s">
        <v>120</v>
      </c>
      <c r="C10" s="318"/>
      <c r="D10" s="318"/>
      <c r="E10" s="318"/>
      <c r="F10" s="318"/>
      <c r="G10" s="318"/>
      <c r="H10" s="318"/>
      <c r="I10" s="318"/>
      <c r="J10" s="318"/>
      <c r="K10" s="318"/>
      <c r="L10" s="318"/>
      <c r="M10" s="318"/>
      <c r="N10" s="318"/>
      <c r="O10" s="318"/>
      <c r="P10" s="318"/>
      <c r="Q10" s="318"/>
      <c r="R10" s="318"/>
    </row>
    <row r="11" spans="2:26">
      <c r="B11" s="66"/>
      <c r="R11" s="3"/>
    </row>
    <row r="12" spans="2:26">
      <c r="B12" s="8"/>
      <c r="R12" s="3"/>
    </row>
    <row r="13" spans="2:26">
      <c r="B13" s="8"/>
      <c r="R13" s="3"/>
    </row>
    <row r="14" spans="2:26" ht="7.5" customHeight="1" thickBot="1">
      <c r="B14" s="2"/>
      <c r="R14" s="3"/>
    </row>
    <row r="15" spans="2:26" ht="93.75" customHeight="1" thickBot="1">
      <c r="B15" s="99" t="s">
        <v>58</v>
      </c>
      <c r="C15" s="276" t="s">
        <v>59</v>
      </c>
      <c r="D15" s="276"/>
      <c r="E15" s="276"/>
      <c r="F15" s="276"/>
      <c r="G15" s="231" t="s">
        <v>121</v>
      </c>
      <c r="H15" s="231"/>
      <c r="I15" s="73" t="s">
        <v>61</v>
      </c>
      <c r="J15" s="73" t="s">
        <v>62</v>
      </c>
      <c r="K15" s="73" t="s">
        <v>63</v>
      </c>
      <c r="L15" s="73" t="s">
        <v>64</v>
      </c>
      <c r="M15" s="73" t="s">
        <v>122</v>
      </c>
      <c r="N15" s="73" t="s">
        <v>123</v>
      </c>
      <c r="O15" s="73" t="s">
        <v>124</v>
      </c>
      <c r="P15" s="73" t="s">
        <v>125</v>
      </c>
      <c r="Q15" s="73" t="s">
        <v>126</v>
      </c>
      <c r="R15" s="11" t="s">
        <v>127</v>
      </c>
    </row>
    <row r="16" spans="2:26" s="27" customFormat="1" ht="106.5" customHeight="1">
      <c r="B16" s="100" t="str">
        <f>+EVALUACION!B17</f>
        <v>PLANEACIÓN</v>
      </c>
      <c r="C16" s="264" t="str">
        <f>+EVALUACION!C17</f>
        <v>Insuficiente justificación de la modalidad de contratación directa.</v>
      </c>
      <c r="D16" s="264"/>
      <c r="E16" s="264"/>
      <c r="F16" s="264"/>
      <c r="G16" s="264" t="s">
        <v>128</v>
      </c>
      <c r="H16" s="264"/>
      <c r="I16" s="104">
        <f>+EVALUACION!I17</f>
        <v>3</v>
      </c>
      <c r="J16" s="75">
        <f>+EVALUACION!J17</f>
        <v>4</v>
      </c>
      <c r="K16" s="75">
        <f>+I16+J16</f>
        <v>7</v>
      </c>
      <c r="L16" s="75" t="str">
        <f>IF(K16&lt;=4,"BAJO",IF(K16=5,"MEDIO",IF(K16=6,"ALTO",IF(K16=7,"ALTO","EXTREMO"))))</f>
        <v>ALTO</v>
      </c>
      <c r="M16" s="75" t="s">
        <v>129</v>
      </c>
      <c r="N16" s="101" t="s">
        <v>130</v>
      </c>
      <c r="O16" s="124">
        <v>2023</v>
      </c>
      <c r="P16" s="124">
        <v>2023</v>
      </c>
      <c r="Q16" s="101" t="s">
        <v>131</v>
      </c>
      <c r="R16" s="33" t="s">
        <v>132</v>
      </c>
    </row>
    <row r="17" spans="2:23" s="27" customFormat="1" ht="90.75" customHeight="1">
      <c r="B17" s="100" t="str">
        <f>+EVALUACION!B18</f>
        <v>PLANEACIÓN</v>
      </c>
      <c r="C17" s="264" t="str">
        <f>+EVALUACION!C18</f>
        <v>Inadecuada estimación del valor del contrato.</v>
      </c>
      <c r="D17" s="264"/>
      <c r="E17" s="264"/>
      <c r="F17" s="264"/>
      <c r="G17" s="264" t="s">
        <v>133</v>
      </c>
      <c r="H17" s="264"/>
      <c r="I17" s="75">
        <f>+EVALUACION!I18</f>
        <v>2</v>
      </c>
      <c r="J17" s="75">
        <f>+EVALUACION!J18</f>
        <v>4</v>
      </c>
      <c r="K17" s="75">
        <f t="shared" ref="K17:K22" si="0">+I17+J17</f>
        <v>6</v>
      </c>
      <c r="L17" s="75" t="str">
        <f t="shared" ref="L17:L23" si="1">IF(K17&lt;=4,"BAJO",IF(K17=5,"MEDIO",IF(K17=6,"ALTO",IF(K17=7,"ALTO","EXTREMO"))))</f>
        <v>ALTO</v>
      </c>
      <c r="M17" s="75" t="s">
        <v>134</v>
      </c>
      <c r="N17" s="101" t="s">
        <v>130</v>
      </c>
      <c r="O17" s="124">
        <v>2023</v>
      </c>
      <c r="P17" s="124">
        <v>2023</v>
      </c>
      <c r="Q17" s="101" t="s">
        <v>131</v>
      </c>
      <c r="R17" s="33" t="s">
        <v>135</v>
      </c>
    </row>
    <row r="18" spans="2:23" s="27" customFormat="1" ht="92.25" customHeight="1">
      <c r="B18" s="100" t="str">
        <f>+EVALUACION!B19</f>
        <v>PLANEACIÓN</v>
      </c>
      <c r="C18" s="264" t="str">
        <f>+EVALUACION!C19</f>
        <v>Deficiente definición del alcance del objeto contractual.</v>
      </c>
      <c r="D18" s="264"/>
      <c r="E18" s="264"/>
      <c r="F18" s="264"/>
      <c r="G18" s="264" t="s">
        <v>136</v>
      </c>
      <c r="H18" s="264"/>
      <c r="I18" s="75">
        <f>+EVALUACION!I19</f>
        <v>3</v>
      </c>
      <c r="J18" s="75">
        <f>+EVALUACION!J19</f>
        <v>4</v>
      </c>
      <c r="K18" s="75">
        <f t="shared" si="0"/>
        <v>7</v>
      </c>
      <c r="L18" s="75" t="str">
        <f t="shared" si="1"/>
        <v>ALTO</v>
      </c>
      <c r="M18" s="75" t="s">
        <v>129</v>
      </c>
      <c r="N18" s="101" t="s">
        <v>130</v>
      </c>
      <c r="O18" s="124">
        <v>2023</v>
      </c>
      <c r="P18" s="124">
        <v>2023</v>
      </c>
      <c r="Q18" s="101" t="s">
        <v>131</v>
      </c>
      <c r="R18" s="33" t="s">
        <v>135</v>
      </c>
    </row>
    <row r="19" spans="2:23" s="27" customFormat="1" ht="89.25" customHeight="1">
      <c r="B19" s="100" t="str">
        <f>+EVALUACION!B20</f>
        <v>PLANEACIÓN</v>
      </c>
      <c r="C19" s="264" t="str">
        <f>+EVALUACION!C20</f>
        <v>Pago por eventos que finalmente no se ejecuten.</v>
      </c>
      <c r="D19" s="264"/>
      <c r="E19" s="264"/>
      <c r="F19" s="264"/>
      <c r="G19" s="264" t="s">
        <v>137</v>
      </c>
      <c r="H19" s="264"/>
      <c r="I19" s="75">
        <f>+EVALUACION!I20</f>
        <v>2</v>
      </c>
      <c r="J19" s="75">
        <f>+EVALUACION!J20</f>
        <v>4</v>
      </c>
      <c r="K19" s="75">
        <f t="shared" si="0"/>
        <v>6</v>
      </c>
      <c r="L19" s="75" t="str">
        <f t="shared" si="1"/>
        <v>ALTO</v>
      </c>
      <c r="M19" s="75" t="s">
        <v>134</v>
      </c>
      <c r="N19" s="101" t="s">
        <v>130</v>
      </c>
      <c r="O19" s="124">
        <v>2023</v>
      </c>
      <c r="P19" s="124">
        <v>2023</v>
      </c>
      <c r="Q19" s="101" t="s">
        <v>131</v>
      </c>
      <c r="R19" s="33" t="s">
        <v>135</v>
      </c>
    </row>
    <row r="20" spans="2:23" s="27" customFormat="1" ht="112.5" customHeight="1">
      <c r="B20" s="100" t="str">
        <f>+EVALUACION!B21</f>
        <v>PLANEACIÓN</v>
      </c>
      <c r="C20" s="264" t="str">
        <f>+EVALUACION!C21</f>
        <v>Falta de articulación entre las áreas misionales y el equipo de contratación.</v>
      </c>
      <c r="D20" s="264"/>
      <c r="E20" s="264"/>
      <c r="F20" s="264"/>
      <c r="G20" s="264" t="s">
        <v>138</v>
      </c>
      <c r="H20" s="264"/>
      <c r="I20" s="75">
        <f>+EVALUACION!I21</f>
        <v>3</v>
      </c>
      <c r="J20" s="75">
        <f>+EVALUACION!J21</f>
        <v>3</v>
      </c>
      <c r="K20" s="75">
        <f t="shared" si="0"/>
        <v>6</v>
      </c>
      <c r="L20" s="75" t="str">
        <f t="shared" si="1"/>
        <v>ALTO</v>
      </c>
      <c r="M20" s="75" t="s">
        <v>129</v>
      </c>
      <c r="N20" s="101" t="s">
        <v>139</v>
      </c>
      <c r="O20" s="124">
        <v>2023</v>
      </c>
      <c r="P20" s="124">
        <v>2023</v>
      </c>
      <c r="Q20" s="101" t="s">
        <v>131</v>
      </c>
      <c r="R20" s="33" t="s">
        <v>140</v>
      </c>
    </row>
    <row r="21" spans="2:23" s="27" customFormat="1" ht="113.25" customHeight="1">
      <c r="B21" s="100" t="str">
        <f>+EVALUACION!B24</f>
        <v>CONTRATACIÓN</v>
      </c>
      <c r="C21" s="264" t="str">
        <f>+EVALUACION!C24</f>
        <v>Retrasos en la suscripción y perfeccionamiento del contrato.</v>
      </c>
      <c r="D21" s="264"/>
      <c r="E21" s="264"/>
      <c r="F21" s="264"/>
      <c r="G21" s="264" t="s">
        <v>141</v>
      </c>
      <c r="H21" s="264"/>
      <c r="I21" s="75">
        <f>+EVALUACION!I24</f>
        <v>3</v>
      </c>
      <c r="J21" s="75">
        <f>+EVALUACION!J24</f>
        <v>3</v>
      </c>
      <c r="K21" s="75">
        <f t="shared" si="0"/>
        <v>6</v>
      </c>
      <c r="L21" s="75" t="str">
        <f t="shared" si="1"/>
        <v>ALTO</v>
      </c>
      <c r="M21" s="75" t="s">
        <v>129</v>
      </c>
      <c r="N21" s="101" t="s">
        <v>139</v>
      </c>
      <c r="O21" s="124">
        <v>2023</v>
      </c>
      <c r="P21" s="124">
        <v>2023</v>
      </c>
      <c r="Q21" s="101" t="s">
        <v>142</v>
      </c>
      <c r="R21" s="33" t="s">
        <v>143</v>
      </c>
    </row>
    <row r="22" spans="2:23" s="27" customFormat="1" ht="102.75" customHeight="1">
      <c r="B22" s="100" t="str">
        <f>+EVALUACION!B26</f>
        <v>EJECUCIÓN</v>
      </c>
      <c r="C22" s="264" t="str">
        <f>+EVALUACION!C26</f>
        <v>No liquidar los contratos en los plazos acordados en el contrato o los establecidos por la Ley.</v>
      </c>
      <c r="D22" s="264"/>
      <c r="E22" s="264"/>
      <c r="F22" s="264"/>
      <c r="G22" s="264" t="s">
        <v>144</v>
      </c>
      <c r="H22" s="264"/>
      <c r="I22" s="75">
        <f>+EVALUACION!I26</f>
        <v>1</v>
      </c>
      <c r="J22" s="75">
        <f>+EVALUACION!J26</f>
        <v>4</v>
      </c>
      <c r="K22" s="75">
        <f t="shared" si="0"/>
        <v>5</v>
      </c>
      <c r="L22" s="75" t="str">
        <f t="shared" si="1"/>
        <v>MEDIO</v>
      </c>
      <c r="M22" s="75" t="s">
        <v>129</v>
      </c>
      <c r="N22" s="101" t="s">
        <v>145</v>
      </c>
      <c r="O22" s="124">
        <v>2023</v>
      </c>
      <c r="P22" s="124">
        <v>2023</v>
      </c>
      <c r="Q22" s="101" t="s">
        <v>131</v>
      </c>
      <c r="R22" s="33" t="s">
        <v>146</v>
      </c>
    </row>
    <row r="23" spans="2:23" s="27" customFormat="1" ht="57.75" customHeight="1">
      <c r="B23" s="100" t="str">
        <f>+EVALUACION!B27</f>
        <v>EJECUCIÓN</v>
      </c>
      <c r="C23" s="264" t="str">
        <f>+EVALUACION!C27</f>
        <v>Uso de fonogramas no reportados o reportados de forma incompleta a ACINPRO.</v>
      </c>
      <c r="D23" s="264"/>
      <c r="E23" s="264"/>
      <c r="F23" s="264"/>
      <c r="G23" s="265" t="s">
        <v>147</v>
      </c>
      <c r="H23" s="266"/>
      <c r="I23" s="75">
        <f>+EVALUACION!I27</f>
        <v>3</v>
      </c>
      <c r="J23" s="75">
        <f>+EVALUACION!J27</f>
        <v>5</v>
      </c>
      <c r="K23" s="75">
        <f t="shared" ref="K23" si="2">+I23+J23</f>
        <v>8</v>
      </c>
      <c r="L23" s="75" t="str">
        <f t="shared" si="1"/>
        <v>EXTREMO</v>
      </c>
      <c r="M23" s="75" t="s">
        <v>134</v>
      </c>
      <c r="N23" s="101" t="s">
        <v>148</v>
      </c>
      <c r="O23" s="124">
        <v>2023</v>
      </c>
      <c r="P23" s="124">
        <v>2023</v>
      </c>
      <c r="Q23" s="101" t="s">
        <v>131</v>
      </c>
      <c r="R23" s="33" t="s">
        <v>146</v>
      </c>
    </row>
    <row r="24" spans="2:23" ht="12.75" customHeight="1">
      <c r="B24" s="66"/>
      <c r="C24" s="67"/>
      <c r="D24" s="67"/>
      <c r="E24" s="67"/>
      <c r="F24" s="67"/>
      <c r="G24" s="67"/>
      <c r="H24" s="67"/>
      <c r="I24" s="67"/>
      <c r="J24" s="67"/>
      <c r="K24" s="67"/>
      <c r="L24" s="67"/>
      <c r="M24" s="67"/>
      <c r="N24" s="67"/>
      <c r="O24" s="67"/>
      <c r="P24" s="67"/>
      <c r="Q24" s="67"/>
      <c r="R24" s="3"/>
    </row>
    <row r="25" spans="2:23">
      <c r="B25" s="66"/>
      <c r="C25" s="259" t="s">
        <v>109</v>
      </c>
      <c r="D25" s="259"/>
      <c r="E25" s="259"/>
      <c r="F25" s="259"/>
      <c r="G25" s="67"/>
      <c r="H25" s="190" t="s">
        <v>149</v>
      </c>
      <c r="I25" s="190"/>
      <c r="J25" s="190"/>
      <c r="K25" s="190"/>
      <c r="L25" s="102"/>
      <c r="M25" s="102"/>
      <c r="N25" s="102"/>
      <c r="O25" s="102"/>
      <c r="P25" s="102"/>
      <c r="Q25" s="102"/>
      <c r="R25" s="3"/>
    </row>
    <row r="26" spans="2:23" ht="19.5" customHeight="1">
      <c r="B26" s="209" t="s">
        <v>81</v>
      </c>
      <c r="C26" s="247" t="s">
        <v>82</v>
      </c>
      <c r="D26" s="248"/>
      <c r="E26" s="249"/>
      <c r="F26" s="83" t="s">
        <v>83</v>
      </c>
      <c r="G26" s="67"/>
      <c r="H26" s="247" t="s">
        <v>84</v>
      </c>
      <c r="I26" s="249"/>
      <c r="J26" s="247" t="s">
        <v>83</v>
      </c>
      <c r="K26" s="249"/>
      <c r="L26" s="88"/>
      <c r="M26" s="88"/>
      <c r="N26" s="190" t="s">
        <v>109</v>
      </c>
      <c r="O26" s="190"/>
      <c r="P26" s="190"/>
      <c r="Q26" s="88"/>
      <c r="R26" s="3"/>
    </row>
    <row r="27" spans="2:23" ht="21" customHeight="1">
      <c r="B27" s="209"/>
      <c r="C27" s="238" t="s">
        <v>85</v>
      </c>
      <c r="D27" s="239"/>
      <c r="E27" s="240"/>
      <c r="F27" s="85">
        <v>1</v>
      </c>
      <c r="G27" s="67"/>
      <c r="H27" s="238" t="s">
        <v>86</v>
      </c>
      <c r="I27" s="240"/>
      <c r="J27" s="238">
        <v>1</v>
      </c>
      <c r="K27" s="240"/>
      <c r="L27" s="88"/>
      <c r="M27" s="88"/>
      <c r="N27" s="262" t="s">
        <v>95</v>
      </c>
      <c r="O27" s="263"/>
      <c r="P27" s="97" t="s">
        <v>108</v>
      </c>
      <c r="Q27" s="88"/>
      <c r="R27" s="3"/>
    </row>
    <row r="28" spans="2:23" ht="15.75" customHeight="1">
      <c r="B28" s="209"/>
      <c r="C28" s="238" t="s">
        <v>87</v>
      </c>
      <c r="D28" s="239"/>
      <c r="E28" s="240"/>
      <c r="F28" s="85">
        <v>2</v>
      </c>
      <c r="G28" s="67"/>
      <c r="H28" s="238" t="s">
        <v>88</v>
      </c>
      <c r="I28" s="240"/>
      <c r="J28" s="238">
        <v>2</v>
      </c>
      <c r="K28" s="240"/>
      <c r="L28" s="88"/>
      <c r="M28" s="88"/>
      <c r="N28" s="242" t="s">
        <v>110</v>
      </c>
      <c r="O28" s="243"/>
      <c r="P28" s="98" t="s">
        <v>111</v>
      </c>
      <c r="Q28" s="88"/>
      <c r="R28" s="3"/>
      <c r="T28" s="5"/>
      <c r="U28" s="5"/>
      <c r="V28" s="5"/>
      <c r="W28" s="5"/>
    </row>
    <row r="29" spans="2:23" ht="24.75" customHeight="1">
      <c r="B29" s="209"/>
      <c r="C29" s="238" t="s">
        <v>89</v>
      </c>
      <c r="D29" s="239"/>
      <c r="E29" s="240"/>
      <c r="F29" s="85">
        <v>3</v>
      </c>
      <c r="G29" s="67"/>
      <c r="H29" s="238" t="s">
        <v>90</v>
      </c>
      <c r="I29" s="240"/>
      <c r="J29" s="238">
        <v>3</v>
      </c>
      <c r="K29" s="240"/>
      <c r="L29" s="88"/>
      <c r="M29" s="88"/>
      <c r="N29" s="201" t="s">
        <v>112</v>
      </c>
      <c r="O29" s="232"/>
      <c r="P29" s="98" t="s">
        <v>113</v>
      </c>
      <c r="Q29" s="88"/>
      <c r="R29" s="3"/>
    </row>
    <row r="30" spans="2:23" ht="18" customHeight="1">
      <c r="B30" s="209"/>
      <c r="C30" s="238" t="s">
        <v>91</v>
      </c>
      <c r="D30" s="239"/>
      <c r="E30" s="240"/>
      <c r="F30" s="85">
        <v>4</v>
      </c>
      <c r="G30" s="67"/>
      <c r="H30" s="238" t="s">
        <v>92</v>
      </c>
      <c r="I30" s="240"/>
      <c r="J30" s="238">
        <v>4</v>
      </c>
      <c r="K30" s="240"/>
      <c r="L30" s="88"/>
      <c r="M30" s="88"/>
      <c r="N30" s="244">
        <v>5</v>
      </c>
      <c r="O30" s="245"/>
      <c r="P30" s="98" t="s">
        <v>114</v>
      </c>
      <c r="Q30" s="88"/>
      <c r="R30" s="3"/>
    </row>
    <row r="31" spans="2:23" ht="21" customHeight="1" thickBot="1">
      <c r="B31" s="209"/>
      <c r="C31" s="238" t="s">
        <v>93</v>
      </c>
      <c r="D31" s="239"/>
      <c r="E31" s="240"/>
      <c r="F31" s="85">
        <v>5</v>
      </c>
      <c r="G31" s="67"/>
      <c r="H31" s="238" t="s">
        <v>94</v>
      </c>
      <c r="I31" s="240"/>
      <c r="J31" s="238">
        <v>5</v>
      </c>
      <c r="K31" s="240"/>
      <c r="L31" s="88"/>
      <c r="M31" s="88"/>
      <c r="N31" s="260" t="s">
        <v>115</v>
      </c>
      <c r="O31" s="261"/>
      <c r="P31" s="103" t="s">
        <v>116</v>
      </c>
      <c r="Q31" s="88"/>
      <c r="R31" s="3"/>
    </row>
    <row r="32" spans="2:23">
      <c r="B32" s="66"/>
      <c r="C32" s="67"/>
      <c r="D32" s="67"/>
      <c r="E32" s="67"/>
      <c r="F32" s="67"/>
      <c r="G32" s="67"/>
      <c r="H32" s="67"/>
      <c r="I32" s="67"/>
      <c r="J32" s="67"/>
      <c r="K32" s="67"/>
      <c r="L32" s="67"/>
      <c r="M32" s="67"/>
      <c r="N32" s="67"/>
      <c r="O32" s="67"/>
      <c r="P32" s="67"/>
      <c r="Q32" s="67"/>
      <c r="R32" s="3"/>
    </row>
    <row r="33" spans="2:18" ht="18" customHeight="1">
      <c r="B33" s="66"/>
      <c r="C33" s="190" t="s">
        <v>95</v>
      </c>
      <c r="D33" s="190"/>
      <c r="E33" s="190"/>
      <c r="F33" s="190"/>
      <c r="G33" s="190"/>
      <c r="H33" s="190"/>
      <c r="I33" s="190"/>
      <c r="J33" s="190"/>
      <c r="K33" s="190"/>
      <c r="L33" s="190"/>
      <c r="M33" s="190"/>
      <c r="N33" s="190"/>
      <c r="O33" s="190"/>
      <c r="P33" s="190"/>
      <c r="Q33" s="190"/>
      <c r="R33" s="3"/>
    </row>
    <row r="34" spans="2:18" ht="68.25" customHeight="1">
      <c r="B34" s="66"/>
      <c r="C34" s="238" t="s">
        <v>96</v>
      </c>
      <c r="D34" s="239"/>
      <c r="E34" s="239"/>
      <c r="F34" s="240"/>
      <c r="G34" s="238" t="s">
        <v>97</v>
      </c>
      <c r="H34" s="240"/>
      <c r="I34" s="238" t="s">
        <v>98</v>
      </c>
      <c r="J34" s="239"/>
      <c r="K34" s="240"/>
      <c r="L34" s="238" t="s">
        <v>99</v>
      </c>
      <c r="M34" s="240"/>
      <c r="N34" s="238" t="s">
        <v>100</v>
      </c>
      <c r="O34" s="240"/>
      <c r="P34" s="238" t="s">
        <v>101</v>
      </c>
      <c r="Q34" s="240"/>
      <c r="R34" s="3"/>
    </row>
    <row r="35" spans="2:18" ht="60" customHeight="1">
      <c r="B35" s="66"/>
      <c r="C35" s="238" t="s">
        <v>102</v>
      </c>
      <c r="D35" s="239"/>
      <c r="E35" s="239"/>
      <c r="F35" s="240"/>
      <c r="G35" s="238" t="s">
        <v>103</v>
      </c>
      <c r="H35" s="240"/>
      <c r="I35" s="238" t="s">
        <v>104</v>
      </c>
      <c r="J35" s="239"/>
      <c r="K35" s="240"/>
      <c r="L35" s="238" t="s">
        <v>105</v>
      </c>
      <c r="M35" s="240"/>
      <c r="N35" s="238" t="s">
        <v>106</v>
      </c>
      <c r="O35" s="240"/>
      <c r="P35" s="238" t="s">
        <v>107</v>
      </c>
      <c r="Q35" s="240"/>
      <c r="R35" s="3"/>
    </row>
    <row r="36" spans="2:18">
      <c r="B36" s="66"/>
      <c r="C36" s="251" t="s">
        <v>82</v>
      </c>
      <c r="D36" s="252"/>
      <c r="E36" s="253"/>
      <c r="F36" s="257" t="s">
        <v>83</v>
      </c>
      <c r="G36" s="262" t="s">
        <v>86</v>
      </c>
      <c r="H36" s="263"/>
      <c r="I36" s="262" t="s">
        <v>88</v>
      </c>
      <c r="J36" s="267"/>
      <c r="K36" s="263"/>
      <c r="L36" s="262" t="s">
        <v>90</v>
      </c>
      <c r="M36" s="263"/>
      <c r="N36" s="262" t="s">
        <v>92</v>
      </c>
      <c r="O36" s="263"/>
      <c r="P36" s="247" t="s">
        <v>94</v>
      </c>
      <c r="Q36" s="249"/>
      <c r="R36" s="3"/>
    </row>
    <row r="37" spans="2:18">
      <c r="B37" s="66"/>
      <c r="C37" s="254"/>
      <c r="D37" s="255"/>
      <c r="E37" s="256"/>
      <c r="F37" s="258"/>
      <c r="G37" s="236">
        <v>1</v>
      </c>
      <c r="H37" s="237"/>
      <c r="I37" s="236">
        <v>2</v>
      </c>
      <c r="J37" s="246"/>
      <c r="K37" s="237"/>
      <c r="L37" s="236">
        <v>3</v>
      </c>
      <c r="M37" s="237"/>
      <c r="N37" s="236">
        <v>4</v>
      </c>
      <c r="O37" s="237"/>
      <c r="P37" s="236">
        <v>5</v>
      </c>
      <c r="Q37" s="237"/>
      <c r="R37" s="3"/>
    </row>
    <row r="38" spans="2:18" ht="19.5" customHeight="1">
      <c r="B38" s="66"/>
      <c r="C38" s="238" t="s">
        <v>85</v>
      </c>
      <c r="D38" s="239"/>
      <c r="E38" s="240"/>
      <c r="F38" s="92">
        <v>1</v>
      </c>
      <c r="G38" s="233">
        <v>2</v>
      </c>
      <c r="H38" s="235"/>
      <c r="I38" s="233">
        <v>3</v>
      </c>
      <c r="J38" s="234"/>
      <c r="K38" s="235"/>
      <c r="L38" s="233">
        <v>4</v>
      </c>
      <c r="M38" s="235"/>
      <c r="N38" s="244">
        <v>5</v>
      </c>
      <c r="O38" s="245"/>
      <c r="P38" s="201">
        <v>6</v>
      </c>
      <c r="Q38" s="232"/>
      <c r="R38" s="3"/>
    </row>
    <row r="39" spans="2:18" ht="21.75" customHeight="1">
      <c r="B39" s="66"/>
      <c r="C39" s="238" t="s">
        <v>87</v>
      </c>
      <c r="D39" s="239"/>
      <c r="E39" s="240"/>
      <c r="F39" s="92">
        <v>2</v>
      </c>
      <c r="G39" s="233">
        <v>3</v>
      </c>
      <c r="H39" s="235"/>
      <c r="I39" s="233">
        <v>4</v>
      </c>
      <c r="J39" s="234"/>
      <c r="K39" s="235"/>
      <c r="L39" s="244">
        <v>5</v>
      </c>
      <c r="M39" s="245"/>
      <c r="N39" s="201">
        <v>6</v>
      </c>
      <c r="O39" s="232"/>
      <c r="P39" s="201">
        <v>7</v>
      </c>
      <c r="Q39" s="232"/>
      <c r="R39" s="3"/>
    </row>
    <row r="40" spans="2:18" ht="21" customHeight="1">
      <c r="B40" s="66"/>
      <c r="C40" s="238" t="s">
        <v>89</v>
      </c>
      <c r="D40" s="239"/>
      <c r="E40" s="240"/>
      <c r="F40" s="92">
        <v>3</v>
      </c>
      <c r="G40" s="233">
        <v>4</v>
      </c>
      <c r="H40" s="235"/>
      <c r="I40" s="244">
        <v>5</v>
      </c>
      <c r="J40" s="250"/>
      <c r="K40" s="245"/>
      <c r="L40" s="201">
        <v>6</v>
      </c>
      <c r="M40" s="232"/>
      <c r="N40" s="201">
        <v>7</v>
      </c>
      <c r="O40" s="232"/>
      <c r="P40" s="242">
        <v>8</v>
      </c>
      <c r="Q40" s="243"/>
      <c r="R40" s="3"/>
    </row>
    <row r="41" spans="2:18" ht="21" customHeight="1">
      <c r="B41" s="66"/>
      <c r="C41" s="238" t="s">
        <v>91</v>
      </c>
      <c r="D41" s="239"/>
      <c r="E41" s="240"/>
      <c r="F41" s="92">
        <v>4</v>
      </c>
      <c r="G41" s="244">
        <v>5</v>
      </c>
      <c r="H41" s="245"/>
      <c r="I41" s="201">
        <v>6</v>
      </c>
      <c r="J41" s="241"/>
      <c r="K41" s="232"/>
      <c r="L41" s="201">
        <v>7</v>
      </c>
      <c r="M41" s="232"/>
      <c r="N41" s="242">
        <v>8</v>
      </c>
      <c r="O41" s="243"/>
      <c r="P41" s="242">
        <v>9</v>
      </c>
      <c r="Q41" s="243"/>
      <c r="R41" s="3"/>
    </row>
    <row r="42" spans="2:18" ht="21" customHeight="1">
      <c r="B42" s="66"/>
      <c r="C42" s="238" t="s">
        <v>93</v>
      </c>
      <c r="D42" s="239"/>
      <c r="E42" s="240"/>
      <c r="F42" s="92">
        <v>5</v>
      </c>
      <c r="G42" s="201">
        <v>6</v>
      </c>
      <c r="H42" s="232"/>
      <c r="I42" s="201">
        <v>7</v>
      </c>
      <c r="J42" s="241"/>
      <c r="K42" s="232"/>
      <c r="L42" s="242">
        <v>8</v>
      </c>
      <c r="M42" s="243"/>
      <c r="N42" s="242">
        <v>9</v>
      </c>
      <c r="O42" s="243"/>
      <c r="P42" s="242">
        <v>10</v>
      </c>
      <c r="Q42" s="243"/>
      <c r="R42" s="3"/>
    </row>
    <row r="43" spans="2:18" ht="13.9" thickBot="1">
      <c r="B43" s="69"/>
      <c r="C43" s="70"/>
      <c r="D43" s="70"/>
      <c r="E43" s="70"/>
      <c r="F43" s="70"/>
      <c r="G43" s="70"/>
      <c r="H43" s="70"/>
      <c r="I43" s="70"/>
      <c r="J43" s="70"/>
      <c r="K43" s="70"/>
      <c r="L43" s="70"/>
      <c r="M43" s="70"/>
      <c r="N43" s="70"/>
      <c r="O43" s="70"/>
      <c r="P43" s="70"/>
      <c r="Q43" s="70"/>
      <c r="R43" s="9"/>
    </row>
  </sheetData>
  <mergeCells count="108">
    <mergeCell ref="C20:F20"/>
    <mergeCell ref="G20:H20"/>
    <mergeCell ref="C21:F21"/>
    <mergeCell ref="G21:H21"/>
    <mergeCell ref="C22:F22"/>
    <mergeCell ref="G22:H22"/>
    <mergeCell ref="B2:B4"/>
    <mergeCell ref="C19:F19"/>
    <mergeCell ref="G19:H19"/>
    <mergeCell ref="C16:F16"/>
    <mergeCell ref="G16:H16"/>
    <mergeCell ref="C15:F15"/>
    <mergeCell ref="C2:P4"/>
    <mergeCell ref="Q2:R4"/>
    <mergeCell ref="B9:R9"/>
    <mergeCell ref="B8:R8"/>
    <mergeCell ref="B10:R10"/>
    <mergeCell ref="C17:F17"/>
    <mergeCell ref="G17:H17"/>
    <mergeCell ref="C18:F18"/>
    <mergeCell ref="G18:H18"/>
    <mergeCell ref="B6:R6"/>
    <mergeCell ref="B7:R7"/>
    <mergeCell ref="G15:H15"/>
    <mergeCell ref="C23:F23"/>
    <mergeCell ref="G23:H23"/>
    <mergeCell ref="C33:Q33"/>
    <mergeCell ref="G36:H36"/>
    <mergeCell ref="P38:Q38"/>
    <mergeCell ref="P39:Q39"/>
    <mergeCell ref="I36:K36"/>
    <mergeCell ref="P37:Q37"/>
    <mergeCell ref="N36:O36"/>
    <mergeCell ref="P36:Q36"/>
    <mergeCell ref="N34:O34"/>
    <mergeCell ref="J29:K29"/>
    <mergeCell ref="J26:K26"/>
    <mergeCell ref="C27:E27"/>
    <mergeCell ref="J28:K28"/>
    <mergeCell ref="N29:O29"/>
    <mergeCell ref="N37:O37"/>
    <mergeCell ref="N38:O38"/>
    <mergeCell ref="N39:O39"/>
    <mergeCell ref="P42:Q42"/>
    <mergeCell ref="N42:O42"/>
    <mergeCell ref="G39:H39"/>
    <mergeCell ref="C41:E41"/>
    <mergeCell ref="G40:H40"/>
    <mergeCell ref="G41:H41"/>
    <mergeCell ref="H27:I27"/>
    <mergeCell ref="C25:F25"/>
    <mergeCell ref="H25:K25"/>
    <mergeCell ref="P40:Q40"/>
    <mergeCell ref="P41:Q41"/>
    <mergeCell ref="N35:O35"/>
    <mergeCell ref="L34:M34"/>
    <mergeCell ref="L35:M35"/>
    <mergeCell ref="N30:O30"/>
    <mergeCell ref="N31:O31"/>
    <mergeCell ref="P34:Q34"/>
    <mergeCell ref="P35:Q35"/>
    <mergeCell ref="L36:M36"/>
    <mergeCell ref="N26:P26"/>
    <mergeCell ref="N27:O27"/>
    <mergeCell ref="N28:O28"/>
    <mergeCell ref="C29:E29"/>
    <mergeCell ref="H29:I29"/>
    <mergeCell ref="B26:B31"/>
    <mergeCell ref="C26:E26"/>
    <mergeCell ref="H26:I26"/>
    <mergeCell ref="J27:K27"/>
    <mergeCell ref="C28:E28"/>
    <mergeCell ref="H28:I28"/>
    <mergeCell ref="C34:F34"/>
    <mergeCell ref="C35:F35"/>
    <mergeCell ref="I40:K40"/>
    <mergeCell ref="C30:E30"/>
    <mergeCell ref="C31:E31"/>
    <mergeCell ref="H31:I31"/>
    <mergeCell ref="J31:K31"/>
    <mergeCell ref="C36:E37"/>
    <mergeCell ref="J30:K30"/>
    <mergeCell ref="F36:F37"/>
    <mergeCell ref="H30:I30"/>
    <mergeCell ref="G34:H34"/>
    <mergeCell ref="G35:H35"/>
    <mergeCell ref="I34:K34"/>
    <mergeCell ref="I35:K35"/>
    <mergeCell ref="N40:O40"/>
    <mergeCell ref="N41:O41"/>
    <mergeCell ref="L41:M41"/>
    <mergeCell ref="L38:M38"/>
    <mergeCell ref="L39:M39"/>
    <mergeCell ref="I37:K37"/>
    <mergeCell ref="I38:K38"/>
    <mergeCell ref="I41:K41"/>
    <mergeCell ref="L42:M42"/>
    <mergeCell ref="L40:M40"/>
    <mergeCell ref="L37:M37"/>
    <mergeCell ref="G42:H42"/>
    <mergeCell ref="I39:K39"/>
    <mergeCell ref="G37:H37"/>
    <mergeCell ref="G38:H38"/>
    <mergeCell ref="C42:E42"/>
    <mergeCell ref="I42:K42"/>
    <mergeCell ref="C38:E38"/>
    <mergeCell ref="C39:E39"/>
    <mergeCell ref="C40:E40"/>
  </mergeCells>
  <conditionalFormatting sqref="J16:K23 M16:Q23">
    <cfRule type="expression" dxfId="12" priority="29" stopIfTrue="1">
      <formula>"""bajo"""</formula>
    </cfRule>
  </conditionalFormatting>
  <conditionalFormatting sqref="L16:L23">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7"/>
  <sheetViews>
    <sheetView showGridLines="0" tabSelected="1" zoomScale="70" zoomScaleNormal="70" zoomScaleSheetLayoutView="25" zoomScalePageLayoutView="70" workbookViewId="0">
      <selection activeCell="B6" sqref="B6:X6"/>
    </sheetView>
  </sheetViews>
  <sheetFormatPr defaultColWidth="11.42578125" defaultRowHeight="13.9"/>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c r="S1" s="15"/>
    </row>
    <row r="2" spans="2:24" s="14" customFormat="1" ht="54" customHeight="1">
      <c r="B2" s="298"/>
      <c r="C2" s="299" t="s">
        <v>16</v>
      </c>
      <c r="D2" s="299"/>
      <c r="E2" s="299"/>
      <c r="F2" s="299"/>
      <c r="G2" s="299"/>
      <c r="H2" s="299"/>
      <c r="I2" s="299"/>
      <c r="J2" s="299"/>
      <c r="K2" s="299"/>
      <c r="L2" s="299"/>
      <c r="M2" s="299"/>
      <c r="N2" s="299"/>
      <c r="O2" s="299"/>
      <c r="P2" s="299"/>
      <c r="Q2" s="299"/>
      <c r="R2" s="299"/>
      <c r="S2" s="299"/>
      <c r="T2" s="299"/>
      <c r="U2" s="299"/>
      <c r="V2" s="299"/>
      <c r="W2" s="225" t="s">
        <v>1</v>
      </c>
      <c r="X2" s="277"/>
    </row>
    <row r="3" spans="2:24" s="14" customFormat="1" ht="31.5" customHeight="1">
      <c r="B3" s="298"/>
      <c r="C3" s="299"/>
      <c r="D3" s="299"/>
      <c r="E3" s="299"/>
      <c r="F3" s="299"/>
      <c r="G3" s="299"/>
      <c r="H3" s="299"/>
      <c r="I3" s="299"/>
      <c r="J3" s="299"/>
      <c r="K3" s="299"/>
      <c r="L3" s="299"/>
      <c r="M3" s="299"/>
      <c r="N3" s="299"/>
      <c r="O3" s="299"/>
      <c r="P3" s="299"/>
      <c r="Q3" s="299"/>
      <c r="R3" s="299"/>
      <c r="S3" s="299"/>
      <c r="T3" s="299"/>
      <c r="U3" s="299"/>
      <c r="V3" s="299"/>
      <c r="W3" s="278"/>
      <c r="X3" s="279"/>
    </row>
    <row r="4" spans="2:24" s="14" customFormat="1" ht="47.25" customHeight="1">
      <c r="B4" s="298"/>
      <c r="C4" s="299"/>
      <c r="D4" s="299"/>
      <c r="E4" s="299"/>
      <c r="F4" s="299"/>
      <c r="G4" s="299"/>
      <c r="H4" s="299"/>
      <c r="I4" s="299"/>
      <c r="J4" s="299"/>
      <c r="K4" s="299"/>
      <c r="L4" s="299"/>
      <c r="M4" s="299"/>
      <c r="N4" s="299"/>
      <c r="O4" s="299"/>
      <c r="P4" s="299"/>
      <c r="Q4" s="299"/>
      <c r="R4" s="299"/>
      <c r="S4" s="299"/>
      <c r="T4" s="299"/>
      <c r="U4" s="299"/>
      <c r="V4" s="299"/>
      <c r="W4" s="280"/>
      <c r="X4" s="281"/>
    </row>
    <row r="5" spans="2:24" s="14" customFormat="1" ht="32.25" customHeight="1" thickBot="1">
      <c r="B5" s="34"/>
      <c r="C5" s="34"/>
      <c r="D5" s="34"/>
      <c r="E5" s="34"/>
      <c r="F5" s="34"/>
      <c r="G5" s="34"/>
      <c r="H5" s="34"/>
      <c r="I5" s="34"/>
      <c r="J5" s="34"/>
      <c r="K5" s="34"/>
      <c r="L5" s="34"/>
      <c r="M5" s="34"/>
      <c r="N5" s="34"/>
      <c r="O5" s="34"/>
      <c r="P5" s="34"/>
      <c r="Q5" s="34"/>
      <c r="R5" s="34"/>
      <c r="S5" s="35"/>
      <c r="T5" s="34"/>
      <c r="U5" s="34"/>
      <c r="V5" s="34"/>
      <c r="W5" s="34"/>
      <c r="X5" s="34"/>
    </row>
    <row r="6" spans="2:24" ht="91.5" customHeight="1">
      <c r="B6" s="311" t="str">
        <f>+EVALUACION!B6</f>
        <v xml:space="preserve">Objeto Contractual: Objeto del Proceso de Contratación: CONTRATAR A LA ASOCIACIÓN COLOMBIANA DE INTERPRETES Y PRODUCTORES FONOGRÁFICOS - ACINPRO, PARA REALIZAR LA EJECUCIÓN Y COMUNICACIÓN PÚBLICA DE LOS FONOGRAMAS E INTERPRETACIONES ARTÍSTICAS Y/O EJECUCIONES PERTENECIENTES A SUS TITULARES AFILIADOS, EN LOS EVENTOS Y ACTIVIDADES REALIZADAS POR EL FONDO DE DESARROLLO LOCAL DE TUNJUELITO PARA LA VIGENCIA 2026		</v>
      </c>
      <c r="C6" s="312"/>
      <c r="D6" s="312"/>
      <c r="E6" s="312"/>
      <c r="F6" s="312"/>
      <c r="G6" s="312"/>
      <c r="H6" s="312"/>
      <c r="I6" s="312"/>
      <c r="J6" s="312"/>
      <c r="K6" s="312"/>
      <c r="L6" s="312"/>
      <c r="M6" s="312"/>
      <c r="N6" s="312"/>
      <c r="O6" s="312"/>
      <c r="P6" s="312"/>
      <c r="Q6" s="312"/>
      <c r="R6" s="312"/>
      <c r="S6" s="312"/>
      <c r="T6" s="312"/>
      <c r="U6" s="312"/>
      <c r="V6" s="312"/>
      <c r="W6" s="312"/>
      <c r="X6" s="313"/>
    </row>
    <row r="7" spans="2:24" ht="26.25" customHeight="1">
      <c r="B7" s="282" t="s">
        <v>150</v>
      </c>
      <c r="C7" s="283"/>
      <c r="D7" s="283"/>
      <c r="E7" s="283"/>
      <c r="F7" s="283"/>
      <c r="G7" s="283"/>
      <c r="H7" s="283"/>
      <c r="I7" s="283"/>
      <c r="J7" s="283"/>
      <c r="K7" s="283"/>
      <c r="L7" s="283"/>
      <c r="M7" s="283"/>
      <c r="N7" s="283"/>
      <c r="O7" s="283"/>
      <c r="P7" s="283"/>
      <c r="Q7" s="283"/>
      <c r="R7" s="283"/>
      <c r="S7" s="283"/>
      <c r="T7" s="283"/>
      <c r="U7" s="283"/>
      <c r="V7" s="283"/>
      <c r="W7" s="283"/>
      <c r="X7" s="284"/>
    </row>
    <row r="8" spans="2:24" ht="20.25" customHeight="1">
      <c r="B8" s="282"/>
      <c r="C8" s="283"/>
      <c r="D8" s="283"/>
      <c r="E8" s="283"/>
      <c r="F8" s="283"/>
      <c r="G8" s="283"/>
      <c r="H8" s="283"/>
      <c r="I8" s="283"/>
      <c r="J8" s="283"/>
      <c r="K8" s="283"/>
      <c r="L8" s="283"/>
      <c r="M8" s="283"/>
      <c r="N8" s="283"/>
      <c r="O8" s="283"/>
      <c r="P8" s="283"/>
      <c r="Q8" s="283"/>
      <c r="R8" s="283"/>
      <c r="S8" s="283"/>
      <c r="T8" s="283"/>
      <c r="U8" s="283"/>
      <c r="V8" s="283"/>
      <c r="W8" s="283"/>
      <c r="X8" s="284"/>
    </row>
    <row r="9" spans="2:24" ht="24.75" customHeight="1" thickBot="1">
      <c r="B9" s="309"/>
      <c r="C9" s="310"/>
      <c r="D9" s="310"/>
      <c r="E9" s="310"/>
      <c r="F9" s="310"/>
      <c r="G9" s="310"/>
      <c r="H9" s="310"/>
      <c r="I9" s="310"/>
      <c r="J9" s="310"/>
      <c r="K9" s="310"/>
      <c r="L9" s="310"/>
      <c r="M9" s="310"/>
      <c r="N9" s="310"/>
      <c r="O9" s="310"/>
      <c r="P9" s="310"/>
      <c r="Q9" s="310"/>
      <c r="R9" s="310"/>
      <c r="X9" s="44"/>
    </row>
    <row r="10" spans="2:24" ht="106.5" customHeight="1" thickBot="1">
      <c r="B10" s="29" t="s">
        <v>151</v>
      </c>
      <c r="C10" s="30" t="s">
        <v>59</v>
      </c>
      <c r="D10" s="31" t="s">
        <v>152</v>
      </c>
      <c r="E10" s="31" t="s">
        <v>153</v>
      </c>
      <c r="F10" s="31" t="s">
        <v>154</v>
      </c>
      <c r="G10" s="30" t="s">
        <v>60</v>
      </c>
      <c r="H10" s="31" t="s">
        <v>81</v>
      </c>
      <c r="I10" s="31" t="s">
        <v>62</v>
      </c>
      <c r="J10" s="31" t="s">
        <v>155</v>
      </c>
      <c r="K10" s="31" t="s">
        <v>64</v>
      </c>
      <c r="L10" s="31" t="s">
        <v>156</v>
      </c>
      <c r="M10" s="30" t="s">
        <v>157</v>
      </c>
      <c r="N10" s="30" t="s">
        <v>121</v>
      </c>
      <c r="O10" s="31" t="s">
        <v>81</v>
      </c>
      <c r="P10" s="31" t="s">
        <v>62</v>
      </c>
      <c r="Q10" s="31" t="s">
        <v>155</v>
      </c>
      <c r="R10" s="31" t="s">
        <v>64</v>
      </c>
      <c r="S10" s="30" t="s">
        <v>122</v>
      </c>
      <c r="T10" s="30" t="s">
        <v>123</v>
      </c>
      <c r="U10" s="30" t="s">
        <v>124</v>
      </c>
      <c r="V10" s="30" t="s">
        <v>125</v>
      </c>
      <c r="W10" s="30" t="s">
        <v>158</v>
      </c>
      <c r="X10" s="32" t="s">
        <v>127</v>
      </c>
    </row>
    <row r="11" spans="2:24" ht="106.5" customHeight="1">
      <c r="B11" s="17">
        <v>1</v>
      </c>
      <c r="C11" s="19" t="str">
        <f>+'EVALUACION CON CONTROLES'!C16:F16</f>
        <v>Insuficiente justificación de la modalidad de contratación directa.</v>
      </c>
      <c r="D11" s="18" t="str">
        <f>+'EVALUACION CON CONTROLES'!B16</f>
        <v>PLANEACIÓN</v>
      </c>
      <c r="E11" s="18" t="str">
        <f>VLOOKUP(C11,'IDENTIFICACION Y ANALISIS'!$B$19:$F$36,3,FALSE)</f>
        <v>General</v>
      </c>
      <c r="F11" s="18" t="str">
        <f>VLOOKUP(C11,'IDENTIFICACION Y ANALISIS'!$B$19:$F$36,4,FALSE)</f>
        <v>Interno</v>
      </c>
      <c r="G11" s="19" t="str">
        <f>+EVALUACION!H17</f>
        <v>1. Cobros adicionales
2. Necesidad de modificaciones contractuales
3. Insuficiente valor estimado</v>
      </c>
      <c r="H11" s="19">
        <f>+EVALUACION!I17</f>
        <v>3</v>
      </c>
      <c r="I11" s="19">
        <f>+EVALUACION!J17</f>
        <v>4</v>
      </c>
      <c r="J11" s="19">
        <f>+EVALUACION!K17</f>
        <v>7</v>
      </c>
      <c r="K11" s="18" t="str">
        <f>+EVALUACION!L17</f>
        <v>ALTO</v>
      </c>
      <c r="L11" s="19" t="s">
        <v>159</v>
      </c>
      <c r="M11" s="18">
        <v>100</v>
      </c>
      <c r="N11" s="19" t="str">
        <f>+'EVALUACION CON CONTROLES'!G16</f>
        <v>Soporte técnico y jurídico de la modalidad de contratación.</v>
      </c>
      <c r="O11" s="19">
        <f>+'EVALUACION CON CONTROLES'!I16</f>
        <v>3</v>
      </c>
      <c r="P11" s="19">
        <f>+'EVALUACION CON CONTROLES'!J16</f>
        <v>4</v>
      </c>
      <c r="Q11" s="19">
        <f>+'EVALUACION CON CONTROLES'!K16</f>
        <v>7</v>
      </c>
      <c r="R11" s="18" t="str">
        <f>+'EVALUACION CON CONTROLES'!L16</f>
        <v>ALTO</v>
      </c>
      <c r="S11" s="19" t="str">
        <f>+'EVALUACION CON CONTROLES'!M16</f>
        <v>SI</v>
      </c>
      <c r="T11" s="19" t="str">
        <f>+'EVALUACION CON CONTROLES'!N16</f>
        <v>PROFESIONALES DEL ÁREA DE GESTIÓN DEL DESARROLLO LOCAL DE TUNJUELITO (PLANEACIÓN)</v>
      </c>
      <c r="U11" s="19">
        <v>2026</v>
      </c>
      <c r="V11" s="19">
        <v>2026</v>
      </c>
      <c r="W11" s="19" t="str">
        <f>+'EVALUACION CON CONTROLES'!Q16</f>
        <v>SEGUIMIENTO AL PROCESO</v>
      </c>
      <c r="X11" s="20" t="str">
        <f>+'EVALUACION CON CONTROLES'!R16</f>
        <v xml:space="preserve">ETAPA DE PLANEACIÓN </v>
      </c>
    </row>
    <row r="12" spans="2:24" ht="106.5" customHeight="1">
      <c r="B12" s="17">
        <v>2</v>
      </c>
      <c r="C12" s="19" t="str">
        <f>+'EVALUACION CON CONTROLES'!C17:F17</f>
        <v>Inadecuada estimación del valor del contrato.</v>
      </c>
      <c r="D12" s="18" t="str">
        <f>+'EVALUACION CON CONTROLES'!B17</f>
        <v>PLANEACIÓN</v>
      </c>
      <c r="E12" s="18" t="str">
        <f>VLOOKUP(C12,'IDENTIFICACION Y ANALISIS'!$B$19:$F$36,3,FALSE)</f>
        <v>General</v>
      </c>
      <c r="F12" s="18" t="str">
        <f>VLOOKUP(C12,'IDENTIFICACION Y ANALISIS'!$B$19:$F$36,4,FALSE)</f>
        <v>Interno</v>
      </c>
      <c r="G12" s="19" t="str">
        <f>+EVALUACION!H18</f>
        <v>1. Desfinanciación del contrato
2. Requerimientos de adiciones presupuestales</v>
      </c>
      <c r="H12" s="19">
        <f>+EVALUACION!I18</f>
        <v>2</v>
      </c>
      <c r="I12" s="19">
        <f>+EVALUACION!J18</f>
        <v>4</v>
      </c>
      <c r="J12" s="19">
        <f>+EVALUACION!K18</f>
        <v>6</v>
      </c>
      <c r="K12" s="18" t="str">
        <f>+EVALUACION!L18</f>
        <v>ALTO</v>
      </c>
      <c r="L12" s="19" t="s">
        <v>159</v>
      </c>
      <c r="M12" s="18">
        <v>100</v>
      </c>
      <c r="N12" s="19" t="str">
        <f>+'EVALUACION CON CONTROLES'!G17</f>
        <v>Socializar el alcance del contrato con las áreas misionales responsables de la programación de eventos antes del inicio del proceso contractual.</v>
      </c>
      <c r="O12" s="19">
        <f>+'EVALUACION CON CONTROLES'!I17</f>
        <v>2</v>
      </c>
      <c r="P12" s="19">
        <f>+'EVALUACION CON CONTROLES'!J17</f>
        <v>4</v>
      </c>
      <c r="Q12" s="19">
        <f>+'EVALUACION CON CONTROLES'!K17</f>
        <v>6</v>
      </c>
      <c r="R12" s="18" t="str">
        <f>+'EVALUACION CON CONTROLES'!L17</f>
        <v>ALTO</v>
      </c>
      <c r="S12" s="19" t="str">
        <f>+'EVALUACION CON CONTROLES'!M17</f>
        <v>NO</v>
      </c>
      <c r="T12" s="19" t="str">
        <f>+'EVALUACION CON CONTROLES'!N17</f>
        <v>PROFESIONALES DEL ÁREA DE GESTIÓN DEL DESARROLLO LOCAL DE TUNJUELITO (PLANEACIÓN)</v>
      </c>
      <c r="U12" s="19">
        <v>2026</v>
      </c>
      <c r="V12" s="19">
        <v>2026</v>
      </c>
      <c r="W12" s="19" t="str">
        <f>+'EVALUACION CON CONTROLES'!Q17</f>
        <v>SEGUIMIENTO AL PROCESO</v>
      </c>
      <c r="X12" s="20" t="str">
        <f>+'EVALUACION CON CONTROLES'!R17</f>
        <v>ETAPA DE PLANEACIÓN</v>
      </c>
    </row>
    <row r="13" spans="2:24" ht="106.5" customHeight="1">
      <c r="B13" s="17">
        <v>3</v>
      </c>
      <c r="C13" s="19" t="str">
        <f>+'EVALUACION CON CONTROLES'!C18:F18</f>
        <v>Deficiente definición del alcance del objeto contractual.</v>
      </c>
      <c r="D13" s="18" t="str">
        <f>+'EVALUACION CON CONTROLES'!B18</f>
        <v>PLANEACIÓN</v>
      </c>
      <c r="E13" s="18" t="str">
        <f>VLOOKUP(C13,'IDENTIFICACION Y ANALISIS'!$B$19:$F$36,3,FALSE)</f>
        <v>General</v>
      </c>
      <c r="F13" s="18" t="str">
        <f>VLOOKUP(C13,'IDENTIFICACION Y ANALISIS'!$B$19:$F$36,4,FALSE)</f>
        <v>Interno</v>
      </c>
      <c r="G13" s="19" t="str">
        <f>+EVALUACION!H19</f>
        <v xml:space="preserve">1. Observaciones de los orgnismos de control </v>
      </c>
      <c r="H13" s="19">
        <f>+EVALUACION!I19</f>
        <v>3</v>
      </c>
      <c r="I13" s="19">
        <f>+EVALUACION!J19</f>
        <v>4</v>
      </c>
      <c r="J13" s="19">
        <f>+EVALUACION!K19</f>
        <v>7</v>
      </c>
      <c r="K13" s="18" t="str">
        <f>+EVALUACION!L19</f>
        <v>ALTO</v>
      </c>
      <c r="L13" s="19" t="s">
        <v>159</v>
      </c>
      <c r="M13" s="18">
        <v>100</v>
      </c>
      <c r="N13" s="19" t="str">
        <f>+'EVALUACION CON CONTROLES'!G18</f>
        <v>Utilizar los lineamientos de Colombia Compra Eficiente y utilizar como referencia procesos similares</v>
      </c>
      <c r="O13" s="19">
        <f>+'EVALUACION CON CONTROLES'!I18</f>
        <v>3</v>
      </c>
      <c r="P13" s="19">
        <f>+'EVALUACION CON CONTROLES'!J18</f>
        <v>4</v>
      </c>
      <c r="Q13" s="19">
        <f>+'EVALUACION CON CONTROLES'!K18</f>
        <v>7</v>
      </c>
      <c r="R13" s="18" t="str">
        <f>+'EVALUACION CON CONTROLES'!L18</f>
        <v>ALTO</v>
      </c>
      <c r="S13" s="19" t="str">
        <f>+'EVALUACION CON CONTROLES'!M18</f>
        <v>SI</v>
      </c>
      <c r="T13" s="19" t="str">
        <f>+'EVALUACION CON CONTROLES'!N18</f>
        <v>PROFESIONALES DEL ÁREA DE GESTIÓN DEL DESARROLLO LOCAL DE TUNJUELITO (PLANEACIÓN)</v>
      </c>
      <c r="U13" s="19">
        <v>2026</v>
      </c>
      <c r="V13" s="19">
        <v>2026</v>
      </c>
      <c r="W13" s="19" t="str">
        <f>+'EVALUACION CON CONTROLES'!Q18</f>
        <v>SEGUIMIENTO AL PROCESO</v>
      </c>
      <c r="X13" s="20" t="str">
        <f>+'EVALUACION CON CONTROLES'!R18</f>
        <v>ETAPA DE PLANEACIÓN</v>
      </c>
    </row>
    <row r="14" spans="2:24" ht="106.5" customHeight="1">
      <c r="B14" s="17">
        <v>4</v>
      </c>
      <c r="C14" s="19" t="str">
        <f>+'EVALUACION CON CONTROLES'!C19:F19</f>
        <v>Pago por eventos que finalmente no se ejecuten.</v>
      </c>
      <c r="D14" s="18" t="str">
        <f>+'EVALUACION CON CONTROLES'!B19</f>
        <v>PLANEACIÓN</v>
      </c>
      <c r="E14" s="18" t="str">
        <f>VLOOKUP(C14,'IDENTIFICACION Y ANALISIS'!$B$19:$F$36,3,FALSE)</f>
        <v>General</v>
      </c>
      <c r="F14" s="18" t="str">
        <f>VLOOKUP(C14,'IDENTIFICACION Y ANALISIS'!$B$19:$F$36,4,FALSE)</f>
        <v>Interno</v>
      </c>
      <c r="G14" s="19" t="str">
        <f>+EVALUACION!H20</f>
        <v>1. Necesidad de iniciar un nuevo proceso.
2. Selección adversa
3. Insconsisyencia entre lo planeado y lo contratado</v>
      </c>
      <c r="H14" s="19">
        <f>+EVALUACION!I20</f>
        <v>2</v>
      </c>
      <c r="I14" s="19">
        <f>+EVALUACION!J20</f>
        <v>4</v>
      </c>
      <c r="J14" s="19">
        <f>+EVALUACION!K20</f>
        <v>6</v>
      </c>
      <c r="K14" s="18" t="str">
        <f>+EVALUACION!L20</f>
        <v>ALTO</v>
      </c>
      <c r="L14" s="19" t="s">
        <v>159</v>
      </c>
      <c r="M14" s="18">
        <v>100</v>
      </c>
      <c r="N14" s="19" t="str">
        <f>+'EVALUACION CON CONTROLES'!G19</f>
        <v>Verificar la carga íntegra de estudios previos, acto administrativo de contratación directa, certificaciones y anexos técnicos.</v>
      </c>
      <c r="O14" s="19">
        <f>+'EVALUACION CON CONTROLES'!I19</f>
        <v>2</v>
      </c>
      <c r="P14" s="19">
        <f>+'EVALUACION CON CONTROLES'!J19</f>
        <v>4</v>
      </c>
      <c r="Q14" s="19">
        <f>+'EVALUACION CON CONTROLES'!K19</f>
        <v>6</v>
      </c>
      <c r="R14" s="18" t="str">
        <f>+'EVALUACION CON CONTROLES'!L19</f>
        <v>ALTO</v>
      </c>
      <c r="S14" s="19" t="str">
        <f>+'EVALUACION CON CONTROLES'!M19</f>
        <v>NO</v>
      </c>
      <c r="T14" s="19" t="str">
        <f>+'EVALUACION CON CONTROLES'!N19</f>
        <v>PROFESIONALES DEL ÁREA DE GESTIÓN DEL DESARROLLO LOCAL DE TUNJUELITO (PLANEACIÓN)</v>
      </c>
      <c r="U14" s="19">
        <v>2026</v>
      </c>
      <c r="V14" s="19">
        <v>2026</v>
      </c>
      <c r="W14" s="19" t="str">
        <f>+'EVALUACION CON CONTROLES'!Q19</f>
        <v>SEGUIMIENTO AL PROCESO</v>
      </c>
      <c r="X14" s="20" t="str">
        <f>+'EVALUACION CON CONTROLES'!R19</f>
        <v>ETAPA DE PLANEACIÓN</v>
      </c>
    </row>
    <row r="15" spans="2:24" ht="106.5" customHeight="1">
      <c r="B15" s="17">
        <v>5</v>
      </c>
      <c r="C15" s="19" t="str">
        <f>+'EVALUACION CON CONTROLES'!C20:F20</f>
        <v>Falta de articulación entre las áreas misionales y el equipo de contratación.</v>
      </c>
      <c r="D15" s="18" t="str">
        <f>+'EVALUACION CON CONTROLES'!B20</f>
        <v>PLANEACIÓN</v>
      </c>
      <c r="E15" s="18" t="str">
        <f>VLOOKUP(C15,'IDENTIFICACION Y ANALISIS'!$B$19:$F$36,3,FALSE)</f>
        <v>General</v>
      </c>
      <c r="F15" s="18" t="str">
        <f>VLOOKUP(C15,'IDENTIFICACION Y ANALISIS'!$B$19:$F$36,4,FALSE)</f>
        <v>Interno</v>
      </c>
      <c r="G15" s="19" t="str">
        <f>+EVALUACION!H21</f>
        <v>1. Necesidad de iniciar un nuevo proceso 
2. No se puede satisfacer la necesidad de la entidad.</v>
      </c>
      <c r="H15" s="19">
        <f>+EVALUACION!I21</f>
        <v>3</v>
      </c>
      <c r="I15" s="19">
        <f>+EVALUACION!J21</f>
        <v>3</v>
      </c>
      <c r="J15" s="19">
        <f>+EVALUACION!K21</f>
        <v>6</v>
      </c>
      <c r="K15" s="18" t="str">
        <f>+EVALUACION!L21</f>
        <v>ALTO</v>
      </c>
      <c r="L15" s="19" t="s">
        <v>159</v>
      </c>
      <c r="M15" s="18">
        <v>100</v>
      </c>
      <c r="N15" s="19" t="str">
        <f>+'EVALUACION CON CONTROLES'!G20</f>
        <v>Expedir acto administrativo de designación del supervisor y socializar sus responsabilidades.</v>
      </c>
      <c r="O15" s="19">
        <f>+'EVALUACION CON CONTROLES'!I20</f>
        <v>3</v>
      </c>
      <c r="P15" s="19">
        <f>+'EVALUACION CON CONTROLES'!J20</f>
        <v>3</v>
      </c>
      <c r="Q15" s="19">
        <f>+'EVALUACION CON CONTROLES'!K20</f>
        <v>6</v>
      </c>
      <c r="R15" s="18" t="str">
        <f>+'EVALUACION CON CONTROLES'!L20</f>
        <v>ALTO</v>
      </c>
      <c r="S15" s="19" t="str">
        <f>+'EVALUACION CON CONTROLES'!M20</f>
        <v>SI</v>
      </c>
      <c r="T15" s="19" t="str">
        <f>+'EVALUACION CON CONTROLES'!N20</f>
        <v>PROFESIONALES DEL ÁREA DE GESTIÓN DEL DESARROLLO LOCAL DE TUNJUELITO (PLANEACIÓN Y CONTRATACIÓN)</v>
      </c>
      <c r="U15" s="19">
        <v>2026</v>
      </c>
      <c r="V15" s="19">
        <v>2026</v>
      </c>
      <c r="W15" s="19" t="str">
        <f>+'EVALUACION CON CONTROLES'!Q20</f>
        <v>SEGUIMIENTO AL PROCESO</v>
      </c>
      <c r="X15" s="20" t="str">
        <f>+'EVALUACION CON CONTROLES'!R20</f>
        <v>ETAPA DE PLANEACIÓN Y SELECCIÓN</v>
      </c>
    </row>
    <row r="16" spans="2:24" ht="106.5" customHeight="1">
      <c r="B16" s="17">
        <v>6</v>
      </c>
      <c r="C16" s="19" t="str">
        <f>+'EVALUACION CON CONTROLES'!C21:F21</f>
        <v>Retrasos en la suscripción y perfeccionamiento del contrato.</v>
      </c>
      <c r="D16" s="18" t="str">
        <f>+'EVALUACION CON CONTROLES'!B21</f>
        <v>CONTRATACIÓN</v>
      </c>
      <c r="E16" s="18" t="str">
        <f>VLOOKUP(C16,'IDENTIFICACION Y ANALISIS'!$B$19:$F$36,3,FALSE)</f>
        <v>General</v>
      </c>
      <c r="F16" s="18" t="str">
        <f>VLOOKUP(C16,'IDENTIFICACION Y ANALISIS'!$B$19:$F$36,4,FALSE)</f>
        <v>Interno</v>
      </c>
      <c r="G16" s="19" t="str">
        <f>+EVALUACION!H24</f>
        <v>1. Pérdida de Tiempo por no iniciar el contrato de forma oportuna 
2. Falta de respaldo por parte de una aseguradora sobre los riesgos existentes durante la ejecución del Contrato</v>
      </c>
      <c r="H16" s="19">
        <f>+EVALUACION!I24</f>
        <v>3</v>
      </c>
      <c r="I16" s="19">
        <f>+EVALUACION!J24</f>
        <v>3</v>
      </c>
      <c r="J16" s="19">
        <f>+EVALUACION!K24</f>
        <v>6</v>
      </c>
      <c r="K16" s="18" t="str">
        <f>+EVALUACION!L24</f>
        <v>ALTO</v>
      </c>
      <c r="L16" s="19" t="s">
        <v>160</v>
      </c>
      <c r="M16" s="18" t="s">
        <v>161</v>
      </c>
      <c r="N16" s="19" t="str">
        <f>+'EVALUACION CON CONTROLES'!G21</f>
        <v>Efectuar verificaciones a los documentos entregados de acuerdo con la lista de chequeo sugeridas para la entidad.</v>
      </c>
      <c r="O16" s="19">
        <f>+'EVALUACION CON CONTROLES'!I21</f>
        <v>3</v>
      </c>
      <c r="P16" s="19">
        <f>+'EVALUACION CON CONTROLES'!J21</f>
        <v>3</v>
      </c>
      <c r="Q16" s="19">
        <f>+'EVALUACION CON CONTROLES'!K21</f>
        <v>6</v>
      </c>
      <c r="R16" s="18" t="str">
        <f>+'EVALUACION CON CONTROLES'!L21</f>
        <v>ALTO</v>
      </c>
      <c r="S16" s="19" t="str">
        <f>+'EVALUACION CON CONTROLES'!M21</f>
        <v>SI</v>
      </c>
      <c r="T16" s="19" t="str">
        <f>+'EVALUACION CON CONTROLES'!N21</f>
        <v>PROFESIONALES DEL ÁREA DE GESTIÓN DEL DESARROLLO LOCAL DE TUNJUELITO (PLANEACIÓN Y CONTRATACIÓN)</v>
      </c>
      <c r="U16" s="19">
        <v>2026</v>
      </c>
      <c r="V16" s="19">
        <v>2026</v>
      </c>
      <c r="W16" s="19" t="str">
        <f>+'EVALUACION CON CONTROLES'!Q21</f>
        <v>MUESTREO ALEATORIO DE CALIDAD</v>
      </c>
      <c r="X16" s="20" t="str">
        <f>+'EVALUACION CON CONTROLES'!R21</f>
        <v>ETAPA DE CONTRATACIÓN</v>
      </c>
    </row>
    <row r="17" spans="2:24" ht="106.5" customHeight="1">
      <c r="B17" s="17">
        <v>7</v>
      </c>
      <c r="C17" s="19" t="str">
        <f>+'EVALUACION CON CONTROLES'!C22:F22</f>
        <v>No liquidar los contratos en los plazos acordados en el contrato o los establecidos por la Ley.</v>
      </c>
      <c r="D17" s="18" t="str">
        <f>+'EVALUACION CON CONTROLES'!B22</f>
        <v>EJECUCIÓN</v>
      </c>
      <c r="E17" s="18" t="e">
        <f>VLOOKUP(C17,'IDENTIFICACION Y ANALISIS'!$B$19:$F$36,3,FALSE)</f>
        <v>#N/A</v>
      </c>
      <c r="F17" s="18" t="e">
        <f>VLOOKUP(C17,'IDENTIFICACION Y ANALISIS'!$B$19:$F$36,4,FALSE)</f>
        <v>#N/A</v>
      </c>
      <c r="G17" s="19" t="str">
        <f>+EVALUACION!H26</f>
        <v>1. Dificultad para verificar el cumplimiento del objeto</v>
      </c>
      <c r="H17" s="19">
        <f>+EVALUACION!I26</f>
        <v>1</v>
      </c>
      <c r="I17" s="19">
        <f>+EVALUACION!J26</f>
        <v>4</v>
      </c>
      <c r="J17" s="19">
        <f>+EVALUACION!K26</f>
        <v>5</v>
      </c>
      <c r="K17" s="18" t="str">
        <f>+EVALUACION!L26</f>
        <v>MEDIO</v>
      </c>
      <c r="L17" s="19" t="s">
        <v>160</v>
      </c>
      <c r="M17" s="18" t="s">
        <v>162</v>
      </c>
      <c r="N17" s="19" t="str">
        <f>+'EVALUACION CON CONTROLES'!G22</f>
        <v>Supervisar de manera eficiente los tiempos de la contratación, de acuerdo con los cronogramas propuestos.</v>
      </c>
      <c r="O17" s="19">
        <f>+'EVALUACION CON CONTROLES'!I22</f>
        <v>1</v>
      </c>
      <c r="P17" s="19">
        <f>+'EVALUACION CON CONTROLES'!J22</f>
        <v>4</v>
      </c>
      <c r="Q17" s="19">
        <f>+'EVALUACION CON CONTROLES'!K22</f>
        <v>5</v>
      </c>
      <c r="R17" s="18" t="str">
        <f>+'EVALUACION CON CONTROLES'!L22</f>
        <v>MEDIO</v>
      </c>
      <c r="S17" s="19" t="str">
        <f>+'EVALUACION CON CONTROLES'!M22</f>
        <v>SI</v>
      </c>
      <c r="T17" s="19" t="str">
        <f>+'EVALUACION CON CONTROLES'!N22</f>
        <v>PROFESIONALES DEL ÁREA DE GESTIÓN DEL DESARROLLO LOCAL DE TUNJUELITO (CONTRATACIÓN)</v>
      </c>
      <c r="U17" s="19">
        <v>2026</v>
      </c>
      <c r="V17" s="19">
        <v>2026</v>
      </c>
      <c r="W17" s="19" t="str">
        <f>+'EVALUACION CON CONTROLES'!Q22</f>
        <v>SEGUIMIENTO AL PROCESO</v>
      </c>
      <c r="X17" s="20" t="str">
        <f>+'EVALUACION CON CONTROLES'!R22</f>
        <v>SEMANAL SEGÚN CRONOGRAMA DEL PROYECTO</v>
      </c>
    </row>
    <row r="18" spans="2:24" ht="124.5" customHeight="1">
      <c r="B18" s="17">
        <v>8</v>
      </c>
      <c r="C18" s="19" t="str">
        <f>+'EVALUACION CON CONTROLES'!C23:F23</f>
        <v>Uso de fonogramas no reportados o reportados de forma incompleta a ACINPRO.</v>
      </c>
      <c r="D18" s="18" t="str">
        <f>+'EVALUACION CON CONTROLES'!B23</f>
        <v>EJECUCIÓN</v>
      </c>
      <c r="E18" s="18" t="str">
        <f>VLOOKUP(C18,'IDENTIFICACION Y ANALISIS'!$B$19:$F$36,3,FALSE)</f>
        <v>General</v>
      </c>
      <c r="F18" s="18" t="str">
        <f>VLOOKUP(C18,'IDENTIFICACION Y ANALISIS'!$B$19:$F$36,4,FALSE)</f>
        <v>Interno</v>
      </c>
      <c r="G18" s="19" t="str">
        <f>+EVALUACION!H27</f>
        <v>1.Incumplimiento contractual y reclamaciones posteriores por derechos conexos</v>
      </c>
      <c r="H18" s="19">
        <f>+EVALUACION!I27</f>
        <v>3</v>
      </c>
      <c r="I18" s="19">
        <f>+EVALUACION!J27</f>
        <v>5</v>
      </c>
      <c r="J18" s="19">
        <f>+EVALUACION!K27</f>
        <v>8</v>
      </c>
      <c r="K18" s="18" t="str">
        <f>+EVALUACION!L27</f>
        <v>EXTREMO</v>
      </c>
      <c r="L18" s="19" t="s">
        <v>148</v>
      </c>
      <c r="M18" s="18">
        <v>100</v>
      </c>
      <c r="N18" s="19" t="str">
        <f>+'EVALUACION CON CONTROLES'!G23</f>
        <v>Realizar reuniones de seguimiento y dejar actas como soporte del cumplimiento del objeto contractual.</v>
      </c>
      <c r="O18" s="19">
        <f>+'EVALUACION CON CONTROLES'!I23</f>
        <v>3</v>
      </c>
      <c r="P18" s="19">
        <f>+'EVALUACION CON CONTROLES'!J23</f>
        <v>5</v>
      </c>
      <c r="Q18" s="19">
        <f>+'EVALUACION CON CONTROLES'!K23</f>
        <v>8</v>
      </c>
      <c r="R18" s="18" t="str">
        <f>+'EVALUACION CON CONTROLES'!L23</f>
        <v>EXTREMO</v>
      </c>
      <c r="S18" s="19" t="str">
        <f>+'EVALUACION CON CONTROLES'!M23</f>
        <v>NO</v>
      </c>
      <c r="T18" s="19" t="str">
        <f>+'EVALUACION CON CONTROLES'!N23</f>
        <v>CONTRATISTA</v>
      </c>
      <c r="U18" s="19">
        <v>2026</v>
      </c>
      <c r="V18" s="19">
        <v>2026</v>
      </c>
      <c r="W18" s="19" t="str">
        <f>+'EVALUACION CON CONTROLES'!Q23</f>
        <v>SEGUIMIENTO AL PROCESO</v>
      </c>
      <c r="X18" s="28" t="str">
        <f>+'EVALUACION CON CONTROLES'!R23</f>
        <v>SEMANAL SEGÚN CRONOGRAMA DEL PROYECTO</v>
      </c>
    </row>
    <row r="19" spans="2:24" ht="13.5" customHeight="1">
      <c r="B19" s="43"/>
      <c r="X19" s="44"/>
    </row>
    <row r="20" spans="2:24" ht="13.5" customHeight="1">
      <c r="B20" s="43"/>
      <c r="E20" s="14"/>
      <c r="F20" s="314" t="s">
        <v>163</v>
      </c>
      <c r="G20" s="314"/>
      <c r="H20" s="14"/>
      <c r="I20" s="14"/>
      <c r="J20" s="297" t="s">
        <v>149</v>
      </c>
      <c r="K20" s="297"/>
      <c r="L20" s="297"/>
      <c r="M20" s="297"/>
      <c r="X20" s="44"/>
    </row>
    <row r="21" spans="2:24" ht="13.5" customHeight="1">
      <c r="B21" s="43"/>
      <c r="E21" s="304" t="s">
        <v>81</v>
      </c>
      <c r="F21" s="39" t="s">
        <v>82</v>
      </c>
      <c r="G21" s="39" t="s">
        <v>83</v>
      </c>
      <c r="H21" s="14"/>
      <c r="I21" s="14"/>
      <c r="J21" s="293" t="s">
        <v>84</v>
      </c>
      <c r="K21" s="294"/>
      <c r="L21" s="293" t="s">
        <v>83</v>
      </c>
      <c r="M21" s="294"/>
      <c r="X21" s="44"/>
    </row>
    <row r="22" spans="2:24" ht="13.5" customHeight="1">
      <c r="B22" s="43"/>
      <c r="E22" s="304"/>
      <c r="F22" s="19" t="s">
        <v>85</v>
      </c>
      <c r="G22" s="19">
        <v>1</v>
      </c>
      <c r="H22" s="14"/>
      <c r="I22" s="14"/>
      <c r="J22" s="295" t="s">
        <v>86</v>
      </c>
      <c r="K22" s="296"/>
      <c r="L22" s="283">
        <v>1</v>
      </c>
      <c r="M22" s="283"/>
      <c r="X22" s="44"/>
    </row>
    <row r="23" spans="2:24" ht="13.5" customHeight="1">
      <c r="B23" s="43"/>
      <c r="E23" s="304"/>
      <c r="F23" s="19" t="s">
        <v>87</v>
      </c>
      <c r="G23" s="19">
        <v>2</v>
      </c>
      <c r="H23" s="14"/>
      <c r="I23" s="14"/>
      <c r="J23" s="295" t="s">
        <v>88</v>
      </c>
      <c r="K23" s="296"/>
      <c r="L23" s="283">
        <v>2</v>
      </c>
      <c r="M23" s="283"/>
      <c r="X23" s="44"/>
    </row>
    <row r="24" spans="2:24" ht="13.5" customHeight="1">
      <c r="B24" s="43"/>
      <c r="E24" s="304"/>
      <c r="F24" s="19" t="s">
        <v>89</v>
      </c>
      <c r="G24" s="19">
        <v>3</v>
      </c>
      <c r="H24" s="14"/>
      <c r="I24" s="14"/>
      <c r="J24" s="295" t="s">
        <v>90</v>
      </c>
      <c r="K24" s="296"/>
      <c r="L24" s="283">
        <v>3</v>
      </c>
      <c r="M24" s="283"/>
      <c r="X24" s="44"/>
    </row>
    <row r="25" spans="2:24" ht="13.5" customHeight="1">
      <c r="B25" s="43"/>
      <c r="E25" s="304"/>
      <c r="F25" s="19" t="s">
        <v>91</v>
      </c>
      <c r="G25" s="19">
        <v>4</v>
      </c>
      <c r="H25" s="14"/>
      <c r="I25" s="14"/>
      <c r="J25" s="295" t="s">
        <v>92</v>
      </c>
      <c r="K25" s="296"/>
      <c r="L25" s="283">
        <v>4</v>
      </c>
      <c r="M25" s="283"/>
      <c r="X25" s="44"/>
    </row>
    <row r="26" spans="2:24" ht="13.5" customHeight="1">
      <c r="B26" s="43"/>
      <c r="E26" s="304"/>
      <c r="F26" s="19" t="s">
        <v>93</v>
      </c>
      <c r="G26" s="19">
        <v>5</v>
      </c>
      <c r="H26" s="14"/>
      <c r="I26" s="14"/>
      <c r="J26" s="295" t="s">
        <v>94</v>
      </c>
      <c r="K26" s="296"/>
      <c r="L26" s="283">
        <v>5</v>
      </c>
      <c r="M26" s="283"/>
      <c r="X26" s="44"/>
    </row>
    <row r="27" spans="2:24" ht="13.5" customHeight="1">
      <c r="B27" s="43"/>
      <c r="D27" s="14"/>
      <c r="E27" s="14"/>
      <c r="F27" s="14"/>
      <c r="G27" s="14"/>
      <c r="H27" s="14"/>
      <c r="I27" s="14"/>
      <c r="J27" s="14"/>
      <c r="K27" s="14"/>
      <c r="L27" s="14"/>
      <c r="M27" s="14"/>
      <c r="X27" s="44"/>
    </row>
    <row r="28" spans="2:24" ht="13.5" customHeight="1">
      <c r="B28" s="43"/>
      <c r="D28" s="297" t="s">
        <v>95</v>
      </c>
      <c r="E28" s="297"/>
      <c r="F28" s="297"/>
      <c r="G28" s="297"/>
      <c r="H28" s="297"/>
      <c r="I28" s="297"/>
      <c r="J28" s="297"/>
      <c r="K28" s="297"/>
      <c r="X28" s="44"/>
    </row>
    <row r="29" spans="2:24" ht="13.5" customHeight="1">
      <c r="B29" s="43"/>
      <c r="D29" s="300" t="s">
        <v>82</v>
      </c>
      <c r="E29" s="300" t="s">
        <v>83</v>
      </c>
      <c r="F29" s="288" t="s">
        <v>86</v>
      </c>
      <c r="G29" s="288"/>
      <c r="H29" s="315" t="s">
        <v>88</v>
      </c>
      <c r="I29" s="316"/>
      <c r="J29" s="40" t="s">
        <v>90</v>
      </c>
      <c r="K29" s="40" t="s">
        <v>92</v>
      </c>
      <c r="L29" s="39" t="s">
        <v>94</v>
      </c>
      <c r="P29" s="297" t="s">
        <v>109</v>
      </c>
      <c r="Q29" s="297"/>
      <c r="R29" s="297"/>
      <c r="S29" s="297"/>
      <c r="T29" s="297"/>
      <c r="X29" s="44"/>
    </row>
    <row r="30" spans="2:24" ht="13.5" customHeight="1">
      <c r="B30" s="43"/>
      <c r="D30" s="300"/>
      <c r="E30" s="300"/>
      <c r="F30" s="303">
        <v>1</v>
      </c>
      <c r="G30" s="303"/>
      <c r="H30" s="301">
        <v>2</v>
      </c>
      <c r="I30" s="302"/>
      <c r="J30" s="41">
        <v>3</v>
      </c>
      <c r="K30" s="41">
        <v>4</v>
      </c>
      <c r="L30" s="41">
        <v>5</v>
      </c>
      <c r="P30" s="288" t="s">
        <v>95</v>
      </c>
      <c r="Q30" s="288"/>
      <c r="R30" s="288"/>
      <c r="S30" s="288" t="s">
        <v>108</v>
      </c>
      <c r="T30" s="288"/>
      <c r="X30" s="44"/>
    </row>
    <row r="31" spans="2:24" ht="13.5" customHeight="1">
      <c r="B31" s="43"/>
      <c r="D31" s="19" t="s">
        <v>85</v>
      </c>
      <c r="E31" s="21">
        <v>1</v>
      </c>
      <c r="F31" s="291">
        <v>2</v>
      </c>
      <c r="G31" s="291"/>
      <c r="H31" s="289">
        <v>3</v>
      </c>
      <c r="I31" s="290"/>
      <c r="J31" s="37">
        <v>4</v>
      </c>
      <c r="K31" s="42">
        <v>5</v>
      </c>
      <c r="L31" s="36">
        <v>6</v>
      </c>
      <c r="P31" s="308" t="s">
        <v>110</v>
      </c>
      <c r="Q31" s="308"/>
      <c r="R31" s="308"/>
      <c r="S31" s="305" t="s">
        <v>111</v>
      </c>
      <c r="T31" s="305"/>
      <c r="X31" s="44"/>
    </row>
    <row r="32" spans="2:24" ht="13.5" customHeight="1">
      <c r="B32" s="43"/>
      <c r="D32" s="19" t="s">
        <v>87</v>
      </c>
      <c r="E32" s="21">
        <v>2</v>
      </c>
      <c r="F32" s="291">
        <v>3</v>
      </c>
      <c r="G32" s="291"/>
      <c r="H32" s="289">
        <v>4</v>
      </c>
      <c r="I32" s="290"/>
      <c r="J32" s="42">
        <v>5</v>
      </c>
      <c r="K32" s="36">
        <v>6</v>
      </c>
      <c r="L32" s="36">
        <v>7</v>
      </c>
      <c r="P32" s="285" t="s">
        <v>112</v>
      </c>
      <c r="Q32" s="285"/>
      <c r="R32" s="285"/>
      <c r="S32" s="305" t="s">
        <v>113</v>
      </c>
      <c r="T32" s="305"/>
      <c r="X32" s="44"/>
    </row>
    <row r="33" spans="2:24" ht="13.5" customHeight="1">
      <c r="B33" s="43"/>
      <c r="D33" s="19" t="s">
        <v>89</v>
      </c>
      <c r="E33" s="21">
        <v>3</v>
      </c>
      <c r="F33" s="291">
        <v>4</v>
      </c>
      <c r="G33" s="291"/>
      <c r="H33" s="306">
        <v>5</v>
      </c>
      <c r="I33" s="307"/>
      <c r="J33" s="36">
        <v>6</v>
      </c>
      <c r="K33" s="36">
        <v>7</v>
      </c>
      <c r="L33" s="38">
        <v>8</v>
      </c>
      <c r="P33" s="292">
        <v>5</v>
      </c>
      <c r="Q33" s="292"/>
      <c r="R33" s="292"/>
      <c r="S33" s="305" t="s">
        <v>114</v>
      </c>
      <c r="T33" s="305"/>
      <c r="X33" s="44"/>
    </row>
    <row r="34" spans="2:24" ht="13.5" customHeight="1">
      <c r="B34" s="43"/>
      <c r="D34" s="19" t="s">
        <v>91</v>
      </c>
      <c r="E34" s="21">
        <v>4</v>
      </c>
      <c r="F34" s="292">
        <v>5</v>
      </c>
      <c r="G34" s="292"/>
      <c r="H34" s="286">
        <v>6</v>
      </c>
      <c r="I34" s="287"/>
      <c r="J34" s="36">
        <v>7</v>
      </c>
      <c r="K34" s="38">
        <v>8</v>
      </c>
      <c r="L34" s="38">
        <v>9</v>
      </c>
      <c r="P34" s="291" t="s">
        <v>115</v>
      </c>
      <c r="Q34" s="291"/>
      <c r="R34" s="291"/>
      <c r="S34" s="305" t="s">
        <v>116</v>
      </c>
      <c r="T34" s="305"/>
      <c r="X34" s="44"/>
    </row>
    <row r="35" spans="2:24" ht="13.5" customHeight="1">
      <c r="B35" s="43"/>
      <c r="D35" s="19" t="s">
        <v>93</v>
      </c>
      <c r="E35" s="21">
        <v>5</v>
      </c>
      <c r="F35" s="285">
        <v>6</v>
      </c>
      <c r="G35" s="285"/>
      <c r="H35" s="286">
        <v>7</v>
      </c>
      <c r="I35" s="287"/>
      <c r="J35" s="38">
        <v>8</v>
      </c>
      <c r="K35" s="38">
        <v>9</v>
      </c>
      <c r="L35" s="38">
        <v>10</v>
      </c>
      <c r="X35" s="44"/>
    </row>
    <row r="36" spans="2:24" ht="13.5" customHeight="1" thickBot="1">
      <c r="B36" s="22"/>
      <c r="C36" s="23"/>
      <c r="D36" s="24"/>
      <c r="E36" s="24"/>
      <c r="F36" s="24"/>
      <c r="G36" s="24"/>
      <c r="H36" s="24"/>
      <c r="I36" s="24"/>
      <c r="J36" s="24"/>
      <c r="K36" s="24"/>
      <c r="L36" s="24"/>
      <c r="M36" s="24"/>
      <c r="N36" s="23"/>
      <c r="O36" s="23"/>
      <c r="P36" s="23"/>
      <c r="Q36" s="23"/>
      <c r="R36" s="23"/>
      <c r="S36" s="23"/>
      <c r="T36" s="23"/>
      <c r="U36" s="23"/>
      <c r="V36" s="23"/>
      <c r="W36" s="23"/>
      <c r="X36" s="25"/>
    </row>
    <row r="37" spans="2:24" ht="16.5" customHeight="1">
      <c r="D37" s="14"/>
      <c r="F37" s="14"/>
      <c r="G37" s="14"/>
      <c r="H37" s="14"/>
      <c r="I37" s="14"/>
      <c r="J37" s="14"/>
      <c r="K37" s="14"/>
      <c r="L37" s="14"/>
      <c r="M37" s="14"/>
      <c r="N37" s="14"/>
      <c r="O37" s="14"/>
      <c r="P37" s="14"/>
      <c r="Q37" s="14"/>
      <c r="R37" s="14"/>
    </row>
    <row r="38" spans="2:24" ht="16.5" customHeight="1">
      <c r="D38" s="14"/>
      <c r="F38" s="14"/>
      <c r="G38" s="14"/>
      <c r="H38" s="14"/>
      <c r="I38" s="14"/>
      <c r="J38" s="14"/>
      <c r="K38" s="14"/>
      <c r="L38" s="14"/>
      <c r="M38" s="14"/>
      <c r="N38" s="14"/>
      <c r="O38" s="14"/>
      <c r="P38" s="14"/>
      <c r="Q38" s="14"/>
      <c r="R38" s="14"/>
    </row>
    <row r="39" spans="2:24" ht="12.75" customHeight="1">
      <c r="D39" s="14"/>
      <c r="F39" s="14"/>
      <c r="G39" s="14"/>
      <c r="H39" s="14"/>
      <c r="I39" s="14"/>
      <c r="J39" s="14"/>
      <c r="K39" s="14"/>
      <c r="L39" s="14"/>
      <c r="M39" s="14"/>
      <c r="N39" s="14"/>
      <c r="O39" s="14"/>
      <c r="P39" s="14"/>
      <c r="Q39" s="14"/>
      <c r="R39" s="14"/>
    </row>
    <row r="40" spans="2:24" hidden="1">
      <c r="B40" s="16" t="s">
        <v>148</v>
      </c>
      <c r="D40" s="14"/>
      <c r="F40" s="14"/>
      <c r="G40" s="14"/>
      <c r="H40" s="14"/>
      <c r="I40" s="14"/>
      <c r="J40" s="14"/>
      <c r="K40" s="14"/>
      <c r="L40" s="14"/>
      <c r="M40" s="14"/>
      <c r="N40" s="14"/>
      <c r="O40" s="14"/>
      <c r="P40" s="14"/>
      <c r="Q40" s="14"/>
      <c r="R40" s="14"/>
    </row>
    <row r="41" spans="2:24" hidden="1">
      <c r="B41" s="16" t="s">
        <v>159</v>
      </c>
      <c r="D41" s="26"/>
      <c r="F41" s="14"/>
      <c r="G41" s="26"/>
      <c r="H41" s="26"/>
      <c r="I41" s="26"/>
      <c r="J41" s="26"/>
      <c r="K41" s="26"/>
      <c r="L41" s="26"/>
      <c r="M41" s="26"/>
      <c r="N41" s="26"/>
      <c r="O41" s="26"/>
      <c r="P41" s="26"/>
      <c r="Q41" s="26"/>
      <c r="R41" s="26"/>
    </row>
    <row r="42" spans="2:24" hidden="1">
      <c r="B42" s="16" t="s">
        <v>160</v>
      </c>
      <c r="D42" s="14"/>
      <c r="F42" s="14"/>
      <c r="G42" s="14"/>
      <c r="H42" s="14"/>
      <c r="I42" s="14"/>
      <c r="J42" s="14"/>
      <c r="K42" s="14"/>
      <c r="L42" s="14"/>
      <c r="M42" s="14"/>
      <c r="N42" s="14"/>
      <c r="O42" s="14"/>
      <c r="P42" s="14"/>
      <c r="Q42" s="14"/>
      <c r="R42" s="14"/>
    </row>
    <row r="43" spans="2:24">
      <c r="D43" s="14"/>
      <c r="F43" s="14"/>
      <c r="G43" s="14"/>
      <c r="H43" s="14"/>
      <c r="I43" s="14"/>
      <c r="J43" s="14"/>
      <c r="K43" s="14"/>
      <c r="L43" s="14"/>
      <c r="M43" s="14"/>
      <c r="N43" s="14"/>
      <c r="O43" s="14"/>
      <c r="P43" s="14"/>
      <c r="Q43" s="14"/>
      <c r="R43" s="14"/>
    </row>
    <row r="44" spans="2:24">
      <c r="D44" s="14"/>
      <c r="F44" s="14"/>
      <c r="G44" s="14"/>
      <c r="H44" s="14"/>
      <c r="I44" s="14"/>
      <c r="J44" s="14"/>
      <c r="K44" s="14"/>
      <c r="L44" s="14"/>
      <c r="M44" s="14"/>
      <c r="N44" s="14"/>
      <c r="O44" s="14"/>
      <c r="P44" s="14"/>
      <c r="Q44" s="14"/>
      <c r="R44" s="14"/>
    </row>
    <row r="45" spans="2:24">
      <c r="D45" s="14"/>
      <c r="F45" s="14"/>
      <c r="G45" s="14"/>
      <c r="H45" s="14"/>
      <c r="I45" s="14"/>
      <c r="J45" s="14"/>
      <c r="K45" s="14"/>
      <c r="L45" s="14"/>
      <c r="M45" s="14"/>
      <c r="N45" s="14"/>
      <c r="O45" s="14"/>
      <c r="P45" s="14"/>
      <c r="Q45" s="14"/>
      <c r="R45" s="14"/>
    </row>
    <row r="46" spans="2:24" ht="12.75" customHeight="1">
      <c r="D46" s="14"/>
    </row>
    <row r="47" spans="2:24">
      <c r="D47" s="14"/>
    </row>
  </sheetData>
  <mergeCells count="49">
    <mergeCell ref="S34:T34"/>
    <mergeCell ref="P34:R34"/>
    <mergeCell ref="P31:R31"/>
    <mergeCell ref="B9:R9"/>
    <mergeCell ref="B6:X6"/>
    <mergeCell ref="F20:G20"/>
    <mergeCell ref="J20:M20"/>
    <mergeCell ref="H29:I29"/>
    <mergeCell ref="J22:K22"/>
    <mergeCell ref="J23:K23"/>
    <mergeCell ref="L24:M24"/>
    <mergeCell ref="L25:M25"/>
    <mergeCell ref="D28:K28"/>
    <mergeCell ref="F29:G29"/>
    <mergeCell ref="L22:M22"/>
    <mergeCell ref="L23:M23"/>
    <mergeCell ref="S31:T31"/>
    <mergeCell ref="F31:G31"/>
    <mergeCell ref="S32:T32"/>
    <mergeCell ref="S33:T33"/>
    <mergeCell ref="H33:I33"/>
    <mergeCell ref="F32:G32"/>
    <mergeCell ref="J25:K25"/>
    <mergeCell ref="P29:T29"/>
    <mergeCell ref="B2:B4"/>
    <mergeCell ref="C2:V4"/>
    <mergeCell ref="E29:E30"/>
    <mergeCell ref="H30:I30"/>
    <mergeCell ref="J26:K26"/>
    <mergeCell ref="L26:M26"/>
    <mergeCell ref="D29:D30"/>
    <mergeCell ref="F30:G30"/>
    <mergeCell ref="E21:E26"/>
    <mergeCell ref="W2:X4"/>
    <mergeCell ref="B7:X8"/>
    <mergeCell ref="F35:G35"/>
    <mergeCell ref="H35:I35"/>
    <mergeCell ref="P30:R30"/>
    <mergeCell ref="H32:I32"/>
    <mergeCell ref="H31:I31"/>
    <mergeCell ref="F33:G33"/>
    <mergeCell ref="F34:G34"/>
    <mergeCell ref="P33:R33"/>
    <mergeCell ref="H34:I34"/>
    <mergeCell ref="P32:R32"/>
    <mergeCell ref="L21:M21"/>
    <mergeCell ref="J21:K21"/>
    <mergeCell ref="J24:K24"/>
    <mergeCell ref="S30:T30"/>
  </mergeCells>
  <phoneticPr fontId="1" type="noConversion"/>
  <conditionalFormatting sqref="K11:K1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8"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067EE0-6C95-45B4-A4A2-183A3ED3A056}"/>
</file>

<file path=customXml/itemProps2.xml><?xml version="1.0" encoding="utf-8"?>
<ds:datastoreItem xmlns:ds="http://schemas.openxmlformats.org/officeDocument/2006/customXml" ds:itemID="{3E0C18C0-3B73-4D88-BDA4-3179679A6EE9}"/>
</file>

<file path=customXml/itemProps3.xml><?xml version="1.0" encoding="utf-8"?>
<ds:datastoreItem xmlns:ds="http://schemas.openxmlformats.org/officeDocument/2006/customXml" ds:itemID="{0F472EC3-E682-4394-98B1-8F2303FD2951}"/>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Yeimy Lorena Rozo Jaimes</cp:lastModifiedBy>
  <cp:revision/>
  <dcterms:created xsi:type="dcterms:W3CDTF">2007-06-14T01:55:06Z</dcterms:created>
  <dcterms:modified xsi:type="dcterms:W3CDTF">2026-01-29T15:20:11Z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