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ulinaFontechaAriza\OneDrive - medicinalegal.gov.co\Escritorio\BK PAULINA\1. PROCESOS\7. 2026\8. CD-AGILENT-SG-2026\CARGA SECOP\2. DOC PROCESO\"/>
    </mc:Choice>
  </mc:AlternateContent>
  <bookViews>
    <workbookView xWindow="0" yWindow="0" windowWidth="28800" windowHeight="11835" activeTab="1"/>
  </bookViews>
  <sheets>
    <sheet name="ESPECIFICACIONES " sheetId="1" r:id="rId1"/>
    <sheet name="VALOR Y REGIONALZIACION " sheetId="2" r:id="rId2"/>
  </sheets>
  <externalReferences>
    <externalReference r:id="rId3"/>
  </externalReferences>
  <definedNames>
    <definedName name="_xlnm._FilterDatabase" localSheetId="0" hidden="1">'ESPECIFICACIONES '!$A$5:$L$5</definedName>
    <definedName name="ipc_junio24">'[1]INSUMOS DE ALTA TECNOLOGIA'!$DR$4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2" l="1"/>
  <c r="F10" i="2"/>
  <c r="F8" i="2"/>
  <c r="L7" i="1"/>
  <c r="L8" i="1"/>
  <c r="L9" i="1"/>
  <c r="U11" i="2"/>
  <c r="S11" i="2"/>
  <c r="O9" i="2"/>
  <c r="P9" i="2" s="1"/>
  <c r="O10" i="2"/>
  <c r="P10" i="2" s="1"/>
  <c r="O8" i="2"/>
  <c r="P8" i="2" s="1"/>
  <c r="M9" i="2"/>
  <c r="M10" i="2"/>
  <c r="M8" i="2"/>
  <c r="B9" i="1"/>
  <c r="Q8" i="2" l="1"/>
  <c r="T8" i="2" s="1"/>
  <c r="Q10" i="2"/>
  <c r="T10" i="2" s="1"/>
  <c r="Q9" i="2"/>
  <c r="T9" i="2" s="1"/>
  <c r="T11" i="2" l="1"/>
  <c r="Q11" i="2"/>
  <c r="Y8" i="2" l="1"/>
  <c r="W8" i="2"/>
</calcChain>
</file>

<file path=xl/sharedStrings.xml><?xml version="1.0" encoding="utf-8"?>
<sst xmlns="http://schemas.openxmlformats.org/spreadsheetml/2006/main" count="64" uniqueCount="36">
  <si>
    <t>ITEM</t>
  </si>
  <si>
    <t>DESCRIPCION</t>
  </si>
  <si>
    <t xml:space="preserve">PRESENTACIÓN </t>
  </si>
  <si>
    <t>VIGENCIA</t>
  </si>
  <si>
    <t>CONDICIONES DE ALMACENAMIENTO</t>
  </si>
  <si>
    <t>SUBDIRECCION DE SERVICIOS FORENSES</t>
  </si>
  <si>
    <t>CANTIDAD TOTAL</t>
  </si>
  <si>
    <t xml:space="preserve">GRUPO NACIONAL DE APOYO
 AL SISTEMA DE VERDAD JUSTICIA
REPARACIÓN Y NO REPETICIÓN
 </t>
  </si>
  <si>
    <t>GENETICA BOGOTA</t>
  </si>
  <si>
    <t>GENETICA MEDELLIN</t>
  </si>
  <si>
    <t>GENETICA VILLAVICENCIO</t>
  </si>
  <si>
    <t>GENETICA CALI</t>
  </si>
  <si>
    <t>doce (12) meses partir de la entrega</t>
  </si>
  <si>
    <t>VALOR UNITARIO</t>
  </si>
  <si>
    <t xml:space="preserve">IVA </t>
  </si>
  <si>
    <t xml:space="preserve">VALOR UNITARIO CON IVA </t>
  </si>
  <si>
    <t xml:space="preserve">VALOR TOTAL CON IVA </t>
  </si>
  <si>
    <t xml:space="preserve">REGIONAL BOGOTA </t>
  </si>
  <si>
    <t>REGIONAL NOROCCIDENTE</t>
  </si>
  <si>
    <t>REGIONAL ORIENTE</t>
  </si>
  <si>
    <t xml:space="preserve">REGIONAL SUROCCIDENTE </t>
  </si>
  <si>
    <t xml:space="preserve">DIRECCION GENERAL
(GRUPO NACIONAL DE APOYO
 AL SISTEMA DE VERDAD JUSTICIA
REPARACIÓN Y NO REPETICIÓN)
 </t>
  </si>
  <si>
    <t>FORTALECIMIENTO DEL INSTITUTO NACIONAL DE MEDICINA LEGAL Y CIENCIAS FORENSES EN ATENCIÓN A LOS RETOS DEL POSCONFLICTO A NIVEL NACIONAL</t>
  </si>
  <si>
    <t>FORTALECIMIENTO DE PROCEDIMIENTOS EN LA INVESTIGACIÓN MÉDICO LEGAL DE VIOLACIÓN DE LOS DERECHOS HUMANOS Y EL DERECHO INTERNACIONAL HUMANITARIO A NIVEL NACIONAL</t>
  </si>
  <si>
    <t>112 MUESTRAS</t>
  </si>
  <si>
    <t>Seis  (6) meses partir de la entrega</t>
  </si>
  <si>
    <t>REFRIGERACION</t>
  </si>
  <si>
    <t>UNIDAD</t>
  </si>
  <si>
    <t>AMBIENTE</t>
  </si>
  <si>
    <t>High Sensitivity D1000 ScreenTape Ref. 5067-5584 AGILENT. Para el análisis de altasensibilidad de ADN de 35 a 1.000 pb</t>
  </si>
  <si>
    <t>High Sensitivity D1000 Reagents Ref. 5067-5585.AGILENT Para el análisis de altasensibilidad de ADN de 35 a 1.000 pb. Incluye escalera y buffer de muestra. Se debe solicitar junto con la referencia 5067-5584</t>
  </si>
  <si>
    <t>Cartucho de electrodo de 32 pines Ref. 5067-5786. AGILENT. Presentación (cartucho). Se cambia cada 50.000 muestras procesadas o1 año</t>
  </si>
  <si>
    <t>MARCA PROMEGA</t>
  </si>
  <si>
    <t>MARCA AGILENT</t>
  </si>
  <si>
    <t>MEJORAMIENTO DE LA CAPACIDAD DE ANÁLISIS EN PRUEBAS DE ADN A NIVEL  NACIONAL</t>
  </si>
  <si>
    <t>TOTAL REACTIVOS MARCA AGILENT  INCLUIDO IVA Y TODOS LOS IMPUESTOS, TASAS Y CONTRIBUCIONES DE LEY, Y TODOS LOS COSTOS DIRECTOS E INDIRECTOS A LOS QUE HAYA LUGAR.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</si>
</sst>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7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center" vertical="center" wrapText="1"/>
    </xf>
    <xf numFmtId="3" fontId="10" fillId="0" borderId="9" xfId="0" applyNumberFormat="1" applyFont="1" applyBorder="1" applyAlignment="1">
      <alignment horizontal="center" vertical="center" wrapText="1"/>
    </xf>
    <xf numFmtId="3" fontId="10" fillId="6" borderId="9" xfId="0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3" fontId="10" fillId="0" borderId="14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3" fontId="8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3" fontId="2" fillId="0" borderId="9" xfId="0" applyNumberFormat="1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3" fontId="8" fillId="0" borderId="21" xfId="0" applyNumberFormat="1" applyFont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3" fontId="10" fillId="6" borderId="6" xfId="0" applyNumberFormat="1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wrapText="1"/>
    </xf>
    <xf numFmtId="0" fontId="11" fillId="0" borderId="10" xfId="0" applyFont="1" applyBorder="1" applyAlignment="1">
      <alignment wrapText="1"/>
    </xf>
    <xf numFmtId="0" fontId="3" fillId="0" borderId="10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9.33.37\gncif2024\Users\Dora.rincon\Desktop\CONSOLIDADOENCUESTA%20NECESIDADES%202025-RGNCIF20240927%20df%20CON%20FORMA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CLUSIVOS APPLIED "/>
      <sheetName val="EXCLUSIVOS PROMEGA "/>
      <sheetName val="EXCLUSIVOS QIAGEN "/>
      <sheetName val=" INSUMOS "/>
      <sheetName val="ELEMENTOS MOLINO RESTCH"/>
      <sheetName val="BATERIAS Y CUCHILLAS"/>
      <sheetName val="PRUE INMUNOCROMATOGRAFIA"/>
      <sheetName val="PUNTAS"/>
      <sheetName val="REACTIVOS VEROGEN"/>
      <sheetName val="REACTIVOS LABS "/>
      <sheetName val="MATER.REF"/>
      <sheetName val="INSUMOS DE ALTA TECNOLOG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L9"/>
  <sheetViews>
    <sheetView zoomScaleNormal="100" workbookViewId="0">
      <selection activeCell="P11" sqref="P11"/>
    </sheetView>
  </sheetViews>
  <sheetFormatPr baseColWidth="10" defaultColWidth="9.140625" defaultRowHeight="12" x14ac:dyDescent="0.25"/>
  <cols>
    <col min="1" max="2" width="9.140625" style="2"/>
    <col min="3" max="3" width="50" style="2" customWidth="1"/>
    <col min="4" max="4" width="14.42578125" style="2" customWidth="1"/>
    <col min="5" max="5" width="14.5703125" style="2" customWidth="1"/>
    <col min="6" max="6" width="17.85546875" style="2" customWidth="1"/>
    <col min="7" max="7" width="20.7109375" style="2" hidden="1" customWidth="1"/>
    <col min="8" max="8" width="12.7109375" style="2" customWidth="1"/>
    <col min="9" max="11" width="12.7109375" style="2" hidden="1" customWidth="1"/>
    <col min="12" max="12" width="11.85546875" style="2" customWidth="1"/>
    <col min="13" max="16384" width="9.140625" style="2"/>
  </cols>
  <sheetData>
    <row r="2" spans="1:12" x14ac:dyDescent="0.25">
      <c r="A2" s="1"/>
      <c r="B2" s="39" t="s">
        <v>32</v>
      </c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2" ht="32.25" customHeight="1" x14ac:dyDescent="0.25">
      <c r="A3" s="1"/>
      <c r="B3" s="43" t="s">
        <v>0</v>
      </c>
      <c r="C3" s="43" t="s">
        <v>1</v>
      </c>
      <c r="D3" s="43" t="s">
        <v>2</v>
      </c>
      <c r="E3" s="43" t="s">
        <v>3</v>
      </c>
      <c r="F3" s="43" t="s">
        <v>4</v>
      </c>
      <c r="G3" s="3" t="s">
        <v>5</v>
      </c>
      <c r="H3" s="47" t="s">
        <v>8</v>
      </c>
      <c r="I3" s="47" t="s">
        <v>9</v>
      </c>
      <c r="J3" s="39" t="s">
        <v>10</v>
      </c>
      <c r="K3" s="49" t="s">
        <v>11</v>
      </c>
      <c r="L3" s="40" t="s">
        <v>6</v>
      </c>
    </row>
    <row r="4" spans="1:12" x14ac:dyDescent="0.25">
      <c r="A4" s="1"/>
      <c r="B4" s="44"/>
      <c r="C4" s="44"/>
      <c r="D4" s="44"/>
      <c r="E4" s="44"/>
      <c r="F4" s="44"/>
      <c r="G4" s="41" t="s">
        <v>7</v>
      </c>
      <c r="H4" s="48"/>
      <c r="I4" s="48"/>
      <c r="J4" s="48"/>
      <c r="K4" s="50"/>
      <c r="L4" s="40"/>
    </row>
    <row r="5" spans="1:12" s="5" customFormat="1" ht="73.5" customHeight="1" x14ac:dyDescent="0.25">
      <c r="A5" s="4"/>
      <c r="B5" s="45"/>
      <c r="C5" s="45"/>
      <c r="D5" s="45"/>
      <c r="E5" s="46"/>
      <c r="F5" s="46"/>
      <c r="G5" s="42"/>
      <c r="H5" s="48"/>
      <c r="I5" s="48"/>
      <c r="J5" s="48"/>
      <c r="K5" s="51"/>
      <c r="L5" s="40"/>
    </row>
    <row r="6" spans="1:12" x14ac:dyDescent="0.25">
      <c r="B6" s="36" t="s">
        <v>33</v>
      </c>
      <c r="C6" s="37"/>
      <c r="D6" s="37"/>
      <c r="E6" s="37"/>
      <c r="F6" s="37"/>
      <c r="G6" s="37"/>
      <c r="H6" s="37"/>
      <c r="I6" s="37"/>
      <c r="J6" s="37"/>
      <c r="K6" s="37"/>
      <c r="L6" s="38"/>
    </row>
    <row r="7" spans="1:12" ht="36" x14ac:dyDescent="0.25">
      <c r="B7" s="21">
        <v>1</v>
      </c>
      <c r="C7" s="19" t="s">
        <v>29</v>
      </c>
      <c r="D7" s="20" t="s">
        <v>24</v>
      </c>
      <c r="E7" s="22" t="s">
        <v>25</v>
      </c>
      <c r="F7" s="22" t="s">
        <v>26</v>
      </c>
      <c r="G7" s="7">
        <v>0</v>
      </c>
      <c r="H7" s="23">
        <v>2</v>
      </c>
      <c r="I7" s="7">
        <v>0</v>
      </c>
      <c r="J7" s="7">
        <v>0</v>
      </c>
      <c r="K7" s="7">
        <v>0</v>
      </c>
      <c r="L7" s="17">
        <f>+G7+H7+I7+J7+K7</f>
        <v>2</v>
      </c>
    </row>
    <row r="8" spans="1:12" ht="48" x14ac:dyDescent="0.25">
      <c r="B8" s="21">
        <v>2</v>
      </c>
      <c r="C8" s="19" t="s">
        <v>30</v>
      </c>
      <c r="D8" s="20" t="s">
        <v>24</v>
      </c>
      <c r="E8" s="22" t="s">
        <v>25</v>
      </c>
      <c r="F8" s="22" t="s">
        <v>26</v>
      </c>
      <c r="G8" s="7">
        <v>0</v>
      </c>
      <c r="H8" s="23">
        <v>2</v>
      </c>
      <c r="I8" s="7">
        <v>0</v>
      </c>
      <c r="J8" s="7">
        <v>0</v>
      </c>
      <c r="K8" s="7">
        <v>0</v>
      </c>
      <c r="L8" s="17">
        <f t="shared" ref="L8:L9" si="0">+G8+H8+I8+J8+K8</f>
        <v>2</v>
      </c>
    </row>
    <row r="9" spans="1:12" ht="36" x14ac:dyDescent="0.25">
      <c r="B9" s="21">
        <f t="shared" ref="B9" si="1">1+B8</f>
        <v>3</v>
      </c>
      <c r="C9" s="19" t="s">
        <v>31</v>
      </c>
      <c r="D9" s="20" t="s">
        <v>27</v>
      </c>
      <c r="E9" s="22" t="s">
        <v>12</v>
      </c>
      <c r="F9" s="22" t="s">
        <v>28</v>
      </c>
      <c r="G9" s="7">
        <v>0</v>
      </c>
      <c r="H9" s="23">
        <v>1</v>
      </c>
      <c r="I9" s="7">
        <v>0</v>
      </c>
      <c r="J9" s="7">
        <v>0</v>
      </c>
      <c r="K9" s="7">
        <v>0</v>
      </c>
      <c r="L9" s="17">
        <f t="shared" si="0"/>
        <v>1</v>
      </c>
    </row>
  </sheetData>
  <autoFilter ref="A5:L5"/>
  <mergeCells count="13">
    <mergeCell ref="B6:L6"/>
    <mergeCell ref="B2:L2"/>
    <mergeCell ref="L3:L5"/>
    <mergeCell ref="G4:G5"/>
    <mergeCell ref="B3:B5"/>
    <mergeCell ref="C3:C5"/>
    <mergeCell ref="D3:D5"/>
    <mergeCell ref="E3:E5"/>
    <mergeCell ref="F3:F5"/>
    <mergeCell ref="H3:H5"/>
    <mergeCell ref="I3:I5"/>
    <mergeCell ref="J3:J5"/>
    <mergeCell ref="K3:K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1"/>
  <sheetViews>
    <sheetView tabSelected="1" topLeftCell="C1" zoomScale="90" zoomScaleNormal="90" workbookViewId="0">
      <selection activeCell="Y3" sqref="Y1:Y1048576"/>
    </sheetView>
  </sheetViews>
  <sheetFormatPr baseColWidth="10" defaultColWidth="9.140625" defaultRowHeight="12" x14ac:dyDescent="0.25"/>
  <cols>
    <col min="1" max="2" width="9.140625" style="2"/>
    <col min="3" max="3" width="42" style="2" customWidth="1"/>
    <col min="4" max="4" width="14.42578125" style="2" customWidth="1"/>
    <col min="5" max="5" width="11.7109375" style="2" customWidth="1"/>
    <col min="6" max="6" width="19" style="2" hidden="1" customWidth="1"/>
    <col min="7" max="7" width="17.85546875" style="2" customWidth="1"/>
    <col min="8" max="8" width="18" style="2" hidden="1" customWidth="1"/>
    <col min="9" max="9" width="10" style="2" bestFit="1" customWidth="1"/>
    <col min="10" max="10" width="10" style="2" hidden="1" customWidth="1"/>
    <col min="11" max="12" width="9.28515625" style="2" hidden="1" customWidth="1"/>
    <col min="13" max="13" width="11.85546875" style="2" customWidth="1"/>
    <col min="14" max="14" width="13.140625" style="2" customWidth="1"/>
    <col min="15" max="15" width="9.140625" style="2"/>
    <col min="16" max="16" width="13.7109375" style="2" customWidth="1"/>
    <col min="17" max="17" width="14.85546875" style="2" customWidth="1"/>
    <col min="18" max="18" width="12.140625" style="2" customWidth="1"/>
    <col min="19" max="19" width="23.7109375" style="2" hidden="1" customWidth="1"/>
    <col min="20" max="20" width="25.7109375" style="2" customWidth="1"/>
    <col min="21" max="21" width="23.5703125" style="2" hidden="1" customWidth="1"/>
    <col min="22" max="22" width="0" style="2" hidden="1" customWidth="1"/>
    <col min="23" max="23" width="30.85546875" style="2" hidden="1" customWidth="1"/>
    <col min="24" max="24" width="9.140625" style="2"/>
    <col min="25" max="25" width="31.5703125" style="2" hidden="1" customWidth="1"/>
    <col min="26" max="16384" width="9.140625" style="2"/>
  </cols>
  <sheetData>
    <row r="2" spans="1:25" ht="12.75" thickBot="1" x14ac:dyDescent="0.3"/>
    <row r="3" spans="1:25" ht="32.25" customHeight="1" thickBot="1" x14ac:dyDescent="0.3">
      <c r="A3" s="1"/>
      <c r="B3" s="65" t="s">
        <v>32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7"/>
      <c r="S3" s="59" t="s">
        <v>34</v>
      </c>
      <c r="T3" s="60"/>
      <c r="U3" s="60"/>
      <c r="W3" s="12" t="s">
        <v>22</v>
      </c>
      <c r="Y3" s="12" t="s">
        <v>23</v>
      </c>
    </row>
    <row r="4" spans="1:25" ht="21" customHeight="1" x14ac:dyDescent="0.25">
      <c r="A4" s="1"/>
      <c r="B4" s="68" t="s">
        <v>0</v>
      </c>
      <c r="C4" s="61" t="s">
        <v>1</v>
      </c>
      <c r="D4" s="61" t="s">
        <v>2</v>
      </c>
      <c r="E4" s="61" t="s">
        <v>3</v>
      </c>
      <c r="F4" s="33"/>
      <c r="G4" s="61" t="s">
        <v>4</v>
      </c>
      <c r="H4" s="61" t="s">
        <v>7</v>
      </c>
      <c r="I4" s="57" t="s">
        <v>8</v>
      </c>
      <c r="J4" s="57" t="s">
        <v>9</v>
      </c>
      <c r="K4" s="76" t="s">
        <v>10</v>
      </c>
      <c r="L4" s="77" t="s">
        <v>11</v>
      </c>
      <c r="M4" s="79" t="s">
        <v>6</v>
      </c>
      <c r="N4" s="71" t="s">
        <v>13</v>
      </c>
      <c r="O4" s="71" t="s">
        <v>14</v>
      </c>
      <c r="P4" s="71" t="s">
        <v>15</v>
      </c>
      <c r="Q4" s="73" t="s">
        <v>16</v>
      </c>
      <c r="S4" s="63" t="s">
        <v>21</v>
      </c>
      <c r="T4" s="47" t="s">
        <v>17</v>
      </c>
      <c r="U4" s="47" t="s">
        <v>20</v>
      </c>
      <c r="W4" s="39" t="s">
        <v>19</v>
      </c>
      <c r="Y4" s="47" t="s">
        <v>18</v>
      </c>
    </row>
    <row r="5" spans="1:25" ht="12" customHeight="1" x14ac:dyDescent="0.25">
      <c r="A5" s="1"/>
      <c r="B5" s="69"/>
      <c r="C5" s="44"/>
      <c r="D5" s="44"/>
      <c r="E5" s="44"/>
      <c r="F5" s="32"/>
      <c r="G5" s="44"/>
      <c r="H5" s="44"/>
      <c r="I5" s="48"/>
      <c r="J5" s="48"/>
      <c r="K5" s="48"/>
      <c r="L5" s="50"/>
      <c r="M5" s="80"/>
      <c r="N5" s="72"/>
      <c r="O5" s="72"/>
      <c r="P5" s="72"/>
      <c r="Q5" s="74"/>
      <c r="S5" s="64"/>
      <c r="T5" s="48"/>
      <c r="U5" s="48"/>
      <c r="W5" s="48"/>
      <c r="Y5" s="48"/>
    </row>
    <row r="6" spans="1:25" s="5" customFormat="1" ht="73.5" customHeight="1" thickBot="1" x14ac:dyDescent="0.3">
      <c r="A6" s="4"/>
      <c r="B6" s="70"/>
      <c r="C6" s="62"/>
      <c r="D6" s="62"/>
      <c r="E6" s="62"/>
      <c r="F6" s="34"/>
      <c r="G6" s="62"/>
      <c r="H6" s="62"/>
      <c r="I6" s="58"/>
      <c r="J6" s="58"/>
      <c r="K6" s="58"/>
      <c r="L6" s="78"/>
      <c r="M6" s="81"/>
      <c r="N6" s="58"/>
      <c r="O6" s="58"/>
      <c r="P6" s="58"/>
      <c r="Q6" s="75"/>
      <c r="S6" s="64"/>
      <c r="T6" s="48"/>
      <c r="U6" s="48"/>
      <c r="W6" s="48"/>
      <c r="Y6" s="48"/>
    </row>
    <row r="7" spans="1:25" ht="14.25" customHeight="1" thickBot="1" x14ac:dyDescent="0.3">
      <c r="A7" s="1"/>
      <c r="B7" s="52" t="s">
        <v>33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6"/>
      <c r="S7" s="35"/>
      <c r="T7" s="35"/>
      <c r="U7" s="35"/>
      <c r="W7" s="11"/>
      <c r="Y7" s="11"/>
    </row>
    <row r="8" spans="1:25" ht="156" x14ac:dyDescent="0.25">
      <c r="B8" s="29">
        <v>1</v>
      </c>
      <c r="C8" s="14" t="s">
        <v>29</v>
      </c>
      <c r="D8" s="26" t="s">
        <v>24</v>
      </c>
      <c r="E8" s="27" t="s">
        <v>25</v>
      </c>
      <c r="F8" s="27" t="str">
        <f>+CONCATENATE(C8," presentación ",D8," vigencia ",E8," condiciones de almacenamiento ",G8)</f>
        <v>High Sensitivity D1000 ScreenTape Ref. 5067-5584 AGILENT. Para el análisis de altasensibilidad de ADN de 35 a 1.000 pb presentación 112 MUESTRAS vigencia Seis  (6) meses partir de la entrega condiciones de almacenamiento REFRIGERACION</v>
      </c>
      <c r="G8" s="27" t="s">
        <v>26</v>
      </c>
      <c r="H8" s="7">
        <v>0</v>
      </c>
      <c r="I8" s="28">
        <v>2</v>
      </c>
      <c r="J8" s="7">
        <v>0</v>
      </c>
      <c r="K8" s="7">
        <v>0</v>
      </c>
      <c r="L8" s="7">
        <v>0</v>
      </c>
      <c r="M8" s="6">
        <f>+H8+I8+J8+K8</f>
        <v>2</v>
      </c>
      <c r="N8" s="25">
        <v>3203000</v>
      </c>
      <c r="O8" s="8">
        <f>+N8*0.19</f>
        <v>608570</v>
      </c>
      <c r="P8" s="25">
        <f>+N8+O8</f>
        <v>3811570</v>
      </c>
      <c r="Q8" s="30">
        <f>+P8*M8</f>
        <v>7623140</v>
      </c>
      <c r="S8" s="15">
        <v>0</v>
      </c>
      <c r="T8" s="8">
        <f>+Q8</f>
        <v>7623140</v>
      </c>
      <c r="U8" s="16">
        <v>0</v>
      </c>
      <c r="W8" s="10" t="e">
        <f>+#REF!</f>
        <v>#REF!</v>
      </c>
      <c r="Y8" s="10" t="e">
        <f>+#REF!</f>
        <v>#REF!</v>
      </c>
    </row>
    <row r="9" spans="1:25" ht="204" x14ac:dyDescent="0.25">
      <c r="B9" s="31">
        <v>2</v>
      </c>
      <c r="C9" s="13" t="s">
        <v>30</v>
      </c>
      <c r="D9" s="20" t="s">
        <v>24</v>
      </c>
      <c r="E9" s="22" t="s">
        <v>25</v>
      </c>
      <c r="F9" s="27" t="str">
        <f t="shared" ref="F9:F10" si="0">+CONCATENATE(C9," presentación ",D9," vigencia ",E9," condiciones de almacenamiento ",G9)</f>
        <v>High Sensitivity D1000 Reagents Ref. 5067-5585.AGILENT Para el análisis de altasensibilidad de ADN de 35 a 1.000 pb. Incluye escalera y buffer de muestra. Se debe solicitar junto con la referencia 5067-5584 presentación 112 MUESTRAS vigencia Seis  (6) meses partir de la entrega condiciones de almacenamiento REFRIGERACION</v>
      </c>
      <c r="G9" s="22" t="s">
        <v>26</v>
      </c>
      <c r="H9" s="7">
        <v>0</v>
      </c>
      <c r="I9" s="23">
        <v>2</v>
      </c>
      <c r="J9" s="7">
        <v>0</v>
      </c>
      <c r="K9" s="7">
        <v>0</v>
      </c>
      <c r="L9" s="7">
        <v>0</v>
      </c>
      <c r="M9" s="6">
        <f>+H9+I9+J9+K9</f>
        <v>2</v>
      </c>
      <c r="N9" s="24">
        <v>1085000</v>
      </c>
      <c r="O9" s="18">
        <f t="shared" ref="O9:O10" si="1">+N9*0.19</f>
        <v>206150</v>
      </c>
      <c r="P9" s="24">
        <f t="shared" ref="P9:P10" si="2">+N9+O9</f>
        <v>1291150</v>
      </c>
      <c r="Q9" s="30">
        <f t="shared" ref="Q9:Q10" si="3">+P9*M9</f>
        <v>2582300</v>
      </c>
      <c r="S9" s="19">
        <v>0</v>
      </c>
      <c r="T9" s="18">
        <f>+Q9</f>
        <v>2582300</v>
      </c>
      <c r="U9" s="19">
        <v>0</v>
      </c>
    </row>
    <row r="10" spans="1:25" ht="156.75" thickBot="1" x14ac:dyDescent="0.3">
      <c r="B10" s="31">
        <v>3</v>
      </c>
      <c r="C10" s="13" t="s">
        <v>31</v>
      </c>
      <c r="D10" s="20" t="s">
        <v>27</v>
      </c>
      <c r="E10" s="22" t="s">
        <v>12</v>
      </c>
      <c r="F10" s="27" t="str">
        <f t="shared" si="0"/>
        <v>Cartucho de electrodo de 32 pines Ref. 5067-5786. AGILENT. Presentación (cartucho). Se cambia cada 50.000 muestras procesadas o1 año presentación UNIDAD vigencia doce (12) meses partir de la entrega condiciones de almacenamiento AMBIENTE</v>
      </c>
      <c r="G10" s="22" t="s">
        <v>28</v>
      </c>
      <c r="H10" s="7">
        <v>0</v>
      </c>
      <c r="I10" s="23">
        <v>1</v>
      </c>
      <c r="J10" s="7">
        <v>0</v>
      </c>
      <c r="K10" s="7">
        <v>0</v>
      </c>
      <c r="L10" s="7">
        <v>0</v>
      </c>
      <c r="M10" s="6">
        <f>+H10+I10+J10+K10</f>
        <v>1</v>
      </c>
      <c r="N10" s="24">
        <v>2759000</v>
      </c>
      <c r="O10" s="18">
        <f t="shared" si="1"/>
        <v>524210</v>
      </c>
      <c r="P10" s="24">
        <f t="shared" si="2"/>
        <v>3283210</v>
      </c>
      <c r="Q10" s="30">
        <f t="shared" si="3"/>
        <v>3283210</v>
      </c>
      <c r="S10" s="19">
        <v>0</v>
      </c>
      <c r="T10" s="18">
        <f>+Q10</f>
        <v>3283210</v>
      </c>
      <c r="U10" s="19">
        <v>0</v>
      </c>
    </row>
    <row r="11" spans="1:25" ht="31.15" customHeight="1" thickBot="1" x14ac:dyDescent="0.25">
      <c r="B11" s="52" t="s">
        <v>35</v>
      </c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4"/>
      <c r="O11" s="54"/>
      <c r="P11" s="55"/>
      <c r="Q11" s="9">
        <f>+Q8+Q9+Q10</f>
        <v>13488650</v>
      </c>
      <c r="S11" s="11">
        <f>SUM(S8:S10)</f>
        <v>0</v>
      </c>
      <c r="T11" s="11">
        <f t="shared" ref="T11:U11" si="4">SUM(T8:T10)</f>
        <v>13488650</v>
      </c>
      <c r="U11" s="11">
        <f t="shared" si="4"/>
        <v>0</v>
      </c>
    </row>
  </sheetData>
  <mergeCells count="24">
    <mergeCell ref="Y4:Y6"/>
    <mergeCell ref="P4:P6"/>
    <mergeCell ref="Q4:Q6"/>
    <mergeCell ref="J4:J6"/>
    <mergeCell ref="K4:K6"/>
    <mergeCell ref="L4:L6"/>
    <mergeCell ref="M4:M6"/>
    <mergeCell ref="N4:N6"/>
    <mergeCell ref="O4:O6"/>
    <mergeCell ref="S3:U3"/>
    <mergeCell ref="H4:H6"/>
    <mergeCell ref="S4:S6"/>
    <mergeCell ref="T4:T6"/>
    <mergeCell ref="B3:Q3"/>
    <mergeCell ref="B4:B6"/>
    <mergeCell ref="C4:C6"/>
    <mergeCell ref="D4:D6"/>
    <mergeCell ref="E4:E6"/>
    <mergeCell ref="G4:G6"/>
    <mergeCell ref="B11:P11"/>
    <mergeCell ref="B7:Q7"/>
    <mergeCell ref="I4:I6"/>
    <mergeCell ref="W4:W6"/>
    <mergeCell ref="U4:U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9902eb0-8fba-4f2a-b5c6-f5640553f6b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C222AEC803B1F4789B4243D71E0D7FC" ma:contentTypeVersion="10" ma:contentTypeDescription="Crear nuevo documento." ma:contentTypeScope="" ma:versionID="a234bd287f4fcfbecd2dbad50dd92852">
  <xsd:schema xmlns:xsd="http://www.w3.org/2001/XMLSchema" xmlns:xs="http://www.w3.org/2001/XMLSchema" xmlns:p="http://schemas.microsoft.com/office/2006/metadata/properties" xmlns:ns3="99902eb0-8fba-4f2a-b5c6-f5640553f6b8" targetNamespace="http://schemas.microsoft.com/office/2006/metadata/properties" ma:root="true" ma:fieldsID="a7dc74bf4e2872e5115dcea2a2272451" ns3:_="">
    <xsd:import namespace="99902eb0-8fba-4f2a-b5c6-f5640553f6b8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902eb0-8fba-4f2a-b5c6-f5640553f6b8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5D475B-1A5D-4C48-8B35-E806FF80D073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99902eb0-8fba-4f2a-b5c6-f5640553f6b8"/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984B5C4-A215-4F73-BD22-2FA65B2B3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BB88A1-448D-494D-ACC1-16A90606E6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902eb0-8fba-4f2a-b5c6-f5640553f6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ESPECIFICACIONES </vt:lpstr>
      <vt:lpstr>VALOR Y REGIONALZIACION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Lizzete Piedra Rubiano</dc:creator>
  <cp:lastModifiedBy>Paulina Fontecha Ariza</cp:lastModifiedBy>
  <dcterms:created xsi:type="dcterms:W3CDTF">2025-09-16T16:55:35Z</dcterms:created>
  <dcterms:modified xsi:type="dcterms:W3CDTF">2026-01-27T14:02:54Z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0x010100DC222AEC803B1F4789B4243D71E0D7FC</vt:lpwstr>
  </property>
</Properties>
</file>