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https://d.docs.live.net/abd7a525eafff0be/Documentos/Adecuación Sede San José/Interventoría/6. INFORMES/INFORMES SEMANALES/"/>
    </mc:Choice>
  </mc:AlternateContent>
  <xr:revisionPtr revIDLastSave="1081" documentId="8_{15CDB0DE-EA7D-41D1-95B7-5ABF966419F8}" xr6:coauthVersionLast="47" xr6:coauthVersionMax="47" xr10:uidLastSave="{41C727FB-AFBA-4FC1-975B-E9C48A2088F6}"/>
  <bookViews>
    <workbookView xWindow="-120" yWindow="-120" windowWidth="20730" windowHeight="11040" xr2:uid="{BA5A6C3C-15B9-4ED6-8AEA-086DCBC5AD35}"/>
  </bookViews>
  <sheets>
    <sheet name="Formato INFORME SEMANAL" sheetId="1" r:id="rId1"/>
  </sheets>
  <definedNames>
    <definedName name="_xlnm.Print_Area" localSheetId="0">'Formato INFORME SEMANAL'!$A$1:$R$242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00" i="1" l="1"/>
  <c r="O100" i="1" s="1"/>
  <c r="N101" i="1"/>
  <c r="O101" i="1" s="1"/>
  <c r="N102" i="1"/>
  <c r="N103" i="1"/>
  <c r="O103" i="1" s="1"/>
  <c r="Q103" i="1" s="1"/>
  <c r="N104" i="1"/>
  <c r="M102" i="1"/>
  <c r="M103" i="1"/>
  <c r="M104" i="1"/>
  <c r="U115" i="1"/>
  <c r="U112" i="1"/>
  <c r="P84" i="1"/>
  <c r="P60" i="1"/>
  <c r="N99" i="1"/>
  <c r="M101" i="1"/>
  <c r="M100" i="1"/>
  <c r="M99" i="1"/>
  <c r="K113" i="1"/>
  <c r="O102" i="1" l="1"/>
  <c r="Q102" i="1" s="1"/>
  <c r="O104" i="1"/>
  <c r="Q104" i="1" s="1"/>
  <c r="Q101" i="1"/>
  <c r="Q100" i="1"/>
  <c r="O99" i="1"/>
  <c r="Q99" i="1" s="1"/>
  <c r="P76" i="1"/>
  <c r="N76" i="1"/>
  <c r="N77" i="1" s="1"/>
  <c r="N78" i="1" s="1"/>
  <c r="N79" i="1" l="1"/>
  <c r="N80" i="1" s="1"/>
  <c r="N81" i="1" s="1"/>
  <c r="N82" i="1" s="1"/>
  <c r="N83" i="1" s="1"/>
  <c r="N84" i="1" s="1"/>
  <c r="M98" i="1"/>
  <c r="U100" i="1" s="1"/>
  <c r="N85" i="1" l="1"/>
  <c r="N86" i="1" s="1"/>
  <c r="N87" i="1" s="1"/>
  <c r="N88" i="1" s="1"/>
  <c r="Q84" i="1"/>
  <c r="P162" i="1"/>
  <c r="M162" i="1"/>
  <c r="M52" i="1" l="1"/>
  <c r="Q76" i="1" l="1"/>
  <c r="P77" i="1"/>
  <c r="P78" i="1" s="1"/>
  <c r="Q77" i="1" l="1"/>
  <c r="P79" i="1"/>
  <c r="Q78" i="1"/>
  <c r="P80" i="1" l="1"/>
  <c r="Q79" i="1"/>
  <c r="J162" i="1"/>
  <c r="F162" i="1"/>
  <c r="P52" i="1"/>
  <c r="N52" i="1"/>
  <c r="P53" i="1" l="1"/>
  <c r="P54" i="1" s="1"/>
  <c r="Q52" i="1"/>
  <c r="P81" i="1"/>
  <c r="Q80" i="1"/>
  <c r="N53" i="1"/>
  <c r="P82" i="1" l="1"/>
  <c r="Q81" i="1"/>
  <c r="N54" i="1"/>
  <c r="Q54" i="1" s="1"/>
  <c r="Q53" i="1"/>
  <c r="P55" i="1"/>
  <c r="N55" i="1" l="1"/>
  <c r="Q82" i="1"/>
  <c r="P56" i="1"/>
  <c r="N56" i="1" l="1"/>
  <c r="Q55" i="1"/>
  <c r="Q83" i="1"/>
  <c r="P57" i="1"/>
  <c r="Q56" i="1" l="1"/>
  <c r="N57" i="1"/>
  <c r="P85" i="1"/>
  <c r="P58" i="1"/>
  <c r="N58" i="1" l="1"/>
  <c r="Q57" i="1"/>
  <c r="P86" i="1"/>
  <c r="Q85" i="1"/>
  <c r="Q58" i="1" l="1"/>
  <c r="N59" i="1"/>
  <c r="P87" i="1"/>
  <c r="Q86" i="1"/>
  <c r="N60" i="1" l="1"/>
  <c r="Q59" i="1"/>
  <c r="P88" i="1"/>
  <c r="Q88" i="1" s="1"/>
  <c r="Q89" i="1" s="1"/>
  <c r="Q87" i="1"/>
  <c r="P61" i="1"/>
  <c r="Q60" i="1" l="1"/>
  <c r="N61" i="1"/>
  <c r="P62" i="1"/>
  <c r="N62" i="1" l="1"/>
  <c r="Q61" i="1"/>
  <c r="P63" i="1"/>
  <c r="Q62" i="1" l="1"/>
  <c r="N63" i="1"/>
  <c r="P64" i="1"/>
  <c r="N64" i="1" l="1"/>
  <c r="Q63" i="1"/>
  <c r="P65" i="1"/>
  <c r="Q64" i="1" l="1"/>
  <c r="N65" i="1"/>
  <c r="P66" i="1"/>
  <c r="N66" i="1" l="1"/>
  <c r="Q66" i="1" s="1"/>
  <c r="Q67" i="1" s="1"/>
  <c r="Q6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solicitud conceptos 2015</author>
  </authors>
  <commentList>
    <comment ref="B47" authorId="0" shapeId="0" xr:uid="{EB177FAF-90F1-4395-BA26-6EED87913D3F}">
      <text>
        <r>
          <rPr>
            <b/>
            <sz val="9"/>
            <color indexed="81"/>
            <rFont val="Tahoma"/>
            <family val="2"/>
          </rPr>
          <t>Se deben consignar los avances fisicos y presupuestales del proyecto, tanto los de la semana como los acumulados. Deben coincidri con los reportados en el modulo de seguimiento a obras para la misma semana</t>
        </r>
      </text>
    </comment>
    <comment ref="B48" authorId="0" shapeId="0" xr:uid="{BCE7A812-DC7A-4E4F-B556-535EF8202A90}">
      <text>
        <r>
          <rPr>
            <b/>
            <sz val="9"/>
            <color indexed="81"/>
            <rFont val="Tahoma"/>
            <family val="2"/>
          </rPr>
          <t>AVANCE SEMANAL ACUMULADO DE LAS ULTIMAS 4 SEMANAS Se debe generar grafica del avance fisico de obra y grafica del avance programado. En el eje vertical los porcentajes y en el horizontal las semanas</t>
        </r>
      </text>
    </comment>
    <comment ref="B72" authorId="0" shapeId="0" xr:uid="{E564A5E7-1D77-4FD8-B685-1F19EFEFF2D4}">
      <text>
        <r>
          <rPr>
            <b/>
            <sz val="9"/>
            <color indexed="81"/>
            <rFont val="Tahoma"/>
            <family val="2"/>
          </rPr>
          <t>AVANCE SEMANAL ACUMULADO DE LAS ULTIMAS 4 SEMANAS Se debe generar grafica del avance financiero de obra y grafica del avance programado. En el eje vertical los porcentajes y en el horizontal las semanas</t>
        </r>
      </text>
    </comment>
  </commentList>
</comments>
</file>

<file path=xl/sharedStrings.xml><?xml version="1.0" encoding="utf-8"?>
<sst xmlns="http://schemas.openxmlformats.org/spreadsheetml/2006/main" count="291" uniqueCount="194">
  <si>
    <t>PERIODO (SEMANA)</t>
  </si>
  <si>
    <t>Informe Número:</t>
  </si>
  <si>
    <t>Dirección Regional</t>
  </si>
  <si>
    <t>Supervisor Regional</t>
  </si>
  <si>
    <t>Fecha de elaboración del informe</t>
  </si>
  <si>
    <t>INFORMACION GENERAL DEL PROYECTO</t>
  </si>
  <si>
    <t>CONTRATISTA</t>
  </si>
  <si>
    <t>INTERVENTOR</t>
  </si>
  <si>
    <t>Contratista</t>
  </si>
  <si>
    <t>Interventor</t>
  </si>
  <si>
    <t>Contrato No.</t>
  </si>
  <si>
    <t>Fecha de Iniciación</t>
  </si>
  <si>
    <t>Fecha Suspensión No. 1</t>
  </si>
  <si>
    <t>Fecha Reinicio No. 1</t>
  </si>
  <si>
    <t>Fecha de Terminación</t>
  </si>
  <si>
    <t xml:space="preserve">Valor Inicial </t>
  </si>
  <si>
    <t>Valor Inicial</t>
  </si>
  <si>
    <t xml:space="preserve">Valor Actualizado </t>
  </si>
  <si>
    <t>Valor Actualizado</t>
  </si>
  <si>
    <t>Plazo Inicial</t>
  </si>
  <si>
    <t>Suspensión:</t>
  </si>
  <si>
    <t>Plazo Actualizado</t>
  </si>
  <si>
    <t>OBJETO DEL CONTRATO DE OBRA :</t>
  </si>
  <si>
    <t>OBJETO DEL CONTRATO DE INTERVENTORIA:</t>
  </si>
  <si>
    <t>PERSONAL CONTRATISTA DE OBRA</t>
  </si>
  <si>
    <t>CARGO</t>
  </si>
  <si>
    <t>NOMBRE</t>
  </si>
  <si>
    <t>DIRECTOR DE OBRA CONTRATISTA:</t>
  </si>
  <si>
    <t>ARQUITECTO RESIDENTE DE OBRA</t>
  </si>
  <si>
    <t>PERSONAL INTERVENTORIA</t>
  </si>
  <si>
    <t>SEGUIMIENTO FISICO CONTRATO DE CONSTRUCCION (Porcentaje)</t>
  </si>
  <si>
    <t>GRAFICO AVANCE FISICO CONTRATO DE CONSTRUCCION</t>
  </si>
  <si>
    <t>%AVANCE SEMANAL ACUMULADO</t>
  </si>
  <si>
    <t>PROGRAMADO</t>
  </si>
  <si>
    <t>PV</t>
  </si>
  <si>
    <t>EJECUTADO</t>
  </si>
  <si>
    <t>EV</t>
  </si>
  <si>
    <t>ATRASO</t>
  </si>
  <si>
    <t>SEM 1</t>
  </si>
  <si>
    <t>SEM 2</t>
  </si>
  <si>
    <t>SEM 3</t>
  </si>
  <si>
    <t>SEM 4</t>
  </si>
  <si>
    <t>SEM 5</t>
  </si>
  <si>
    <t>SEM 6</t>
  </si>
  <si>
    <t>SEM 7</t>
  </si>
  <si>
    <t>SEM 8</t>
  </si>
  <si>
    <t>ALERTAS</t>
  </si>
  <si>
    <t xml:space="preserve">SEGUIMIENTO FINANCIERO CONTRATO DE OBRA (Millones de $) </t>
  </si>
  <si>
    <t>GRAFICO AVANCE FINANCIERO CONTRATO DE OBRA</t>
  </si>
  <si>
    <t xml:space="preserve"> </t>
  </si>
  <si>
    <t xml:space="preserve">NOTA: Los avances plasmados en este informe se basan en los informes semanales de interventoría. </t>
  </si>
  <si>
    <t>ACTIVIDADES EJECUTADAS EN LA SEMANA</t>
  </si>
  <si>
    <t>No.</t>
  </si>
  <si>
    <t xml:space="preserve">DESCRIPCIÓN
</t>
  </si>
  <si>
    <t>FECHA INICIO</t>
  </si>
  <si>
    <t>FECHA FIN</t>
  </si>
  <si>
    <t>No DE DIAS PROGRAMADOS</t>
  </si>
  <si>
    <t>No DE DIAS TRANSCURRIDOS</t>
  </si>
  <si>
    <t>% PROGRAMADO</t>
  </si>
  <si>
    <t>% EJECUTADO</t>
  </si>
  <si>
    <t>RETRASO/ADELANTO</t>
  </si>
  <si>
    <r>
      <t xml:space="preserve">SUSCRIPCIÓN DEL ACTA DE INICIO </t>
    </r>
    <r>
      <rPr>
        <sz val="10"/>
        <rFont val="Calibri"/>
        <family val="2"/>
        <scheme val="minor"/>
      </rPr>
      <t>(HITO OBLIGATORIO)</t>
    </r>
  </si>
  <si>
    <r>
      <t>ENTREGA A LA INTERVENTORIA DE LOS PRODUCTOS Y/O ACTIVIDADES CONTRATADAS</t>
    </r>
    <r>
      <rPr>
        <sz val="10"/>
        <rFont val="Calibri"/>
        <family val="2"/>
        <scheme val="minor"/>
      </rPr>
      <t xml:space="preserve"> (HITO OBLIGATORIO)</t>
    </r>
  </si>
  <si>
    <t>Plazo FALTANTE el Proyecto en Días</t>
  </si>
  <si>
    <t>ALERTA</t>
  </si>
  <si>
    <t>DESARROLLO Y DESCRIPCION DE ACTIVIDADES SEMANALES REALIZADAS - REPORTE DE CUMPLIMIENTO A LAS OBLIGACIONES DEL INTERVENTOR</t>
  </si>
  <si>
    <t>TEMAS TECNICOS</t>
  </si>
  <si>
    <t>CONDICIONES GENERALES DE EJECUCIÓN TECNICA DE OBRA</t>
  </si>
  <si>
    <t>Cumple</t>
  </si>
  <si>
    <t>SI</t>
  </si>
  <si>
    <t xml:space="preserve">El contratista de obra cuenta con el personal capacitado para desarrollo del proyecto y  cumple con lo estipulado en el contrato </t>
  </si>
  <si>
    <t xml:space="preserve">NO </t>
  </si>
  <si>
    <t>Los materiales suministrados, han sido aprobados previo a su instalación por la interventoría, cuentan con certificación de calidad y cumplen con las especificaciones técnicas requeridas</t>
  </si>
  <si>
    <t>N/A</t>
  </si>
  <si>
    <t xml:space="preserve">Todos los procedimientos que son usados para la instalación de equipos y materiales eléctricos se ajustan a los establecidos en el reglamento vigente en la empresa de energía y a las demás normas aplicables. </t>
  </si>
  <si>
    <t>Todos los procedimientos que son usados para la instalación de equipos y materiales hidrosanitarios se ajustan a los establecidos en la NTC 1500 Código Colombiano de Fontanería y demás normas aplicables.</t>
  </si>
  <si>
    <t>Presencia de personal de interventoría en las sedes</t>
  </si>
  <si>
    <t>La interventoría realiza el seguimiento a actividades ejecutadas por el contratista de obra</t>
  </si>
  <si>
    <t>La interventoría realiza el seguimiento a ejecución contractual en bitácora de obra</t>
  </si>
  <si>
    <t>La interventoría realiza comités periódicos de obra</t>
  </si>
  <si>
    <t>El interventor exigió el uso de los elementos de protección personal y elementos de bioseguridad</t>
  </si>
  <si>
    <t>El personal de interventoría utilizo de forma correcta los elementos de protección personal y elementos de bioseguridad</t>
  </si>
  <si>
    <t>Se presenta concepto sanitario FAVORABLE expedido por la secretaria de salud municipal, para realizar actividades de limpieza y desinfección de tanques.</t>
  </si>
  <si>
    <t>El contratista de obra dio cumplimiento a la normativa relacionada con la gestión integral de residuos de construcción y demolición</t>
  </si>
  <si>
    <t>El contratista de obra y el interventor atendieron las solicitudes formuladas por la Dirección Regional y sus centros adscritos</t>
  </si>
  <si>
    <r>
      <t xml:space="preserve">Observaciones
</t>
    </r>
    <r>
      <rPr>
        <sz val="10"/>
        <color rgb="FFFF0000"/>
        <rFont val="Calibri"/>
        <family val="2"/>
        <scheme val="minor"/>
      </rPr>
      <t xml:space="preserve">
</t>
    </r>
    <r>
      <rPr>
        <sz val="10"/>
        <color theme="0" tint="-0.499984740745262"/>
        <rFont val="Calibri"/>
        <family val="2"/>
        <scheme val="minor"/>
      </rPr>
      <t xml:space="preserve">(Consignar en este apartado todas las observaciones que se presenten con relación a la ejecución contractual)
</t>
    </r>
    <r>
      <rPr>
        <sz val="10"/>
        <rFont val="Calibri"/>
        <family val="2"/>
        <scheme val="minor"/>
      </rPr>
      <t xml:space="preserve">
</t>
    </r>
  </si>
  <si>
    <t>TEMAS JURIDICOS CONTRACTUALES</t>
  </si>
  <si>
    <t>TEMAS SISO</t>
  </si>
  <si>
    <t>CONDICIONES GENERALES SISO</t>
  </si>
  <si>
    <t>En la ejecución  de la obra se da cumplimiento a los planes de manejo ambiental, gestión social, salud en el trabajo.</t>
  </si>
  <si>
    <t>La totalidad del personal que ha laborado en el proyecto se encuentra afiliado y al día con los aportes de seguridad social y parafiscales.</t>
  </si>
  <si>
    <t>Se implementan protocolos de bioseguridad en cumplimiento de la resolución N°666 de 2020 y demás normativa emitida por el Gobierno Nacional.</t>
  </si>
  <si>
    <t>ACTIVIDADES REALIZADAS EN EL MES</t>
  </si>
  <si>
    <t>OBSERVACIONES DE LA INTERVENTORIA</t>
  </si>
  <si>
    <t>PERSONAL QUE LABORÓ LA SEMANA</t>
  </si>
  <si>
    <t>CANT.</t>
  </si>
  <si>
    <t>TOTAL</t>
  </si>
  <si>
    <r>
      <t xml:space="preserve">REGISTRO INFORMES SEMANALES DE INTERVENTORÍA
</t>
    </r>
    <r>
      <rPr>
        <sz val="10"/>
        <rFont val="Calibri"/>
        <family val="2"/>
        <scheme val="minor"/>
      </rPr>
      <t>(Registre los datos de los últimos informes)</t>
    </r>
  </si>
  <si>
    <t>PERIODO</t>
  </si>
  <si>
    <t>ESTADO Y CONTENIDO</t>
  </si>
  <si>
    <t>N° INFORME</t>
  </si>
  <si>
    <t>DESDE</t>
  </si>
  <si>
    <t>HASTA</t>
  </si>
  <si>
    <t>Fecha de Entrega</t>
  </si>
  <si>
    <t>Radicado SENA</t>
  </si>
  <si>
    <t xml:space="preserve">Observaciones y Contenido del Informe RELEVANTES </t>
  </si>
  <si>
    <r>
      <rPr>
        <b/>
        <sz val="10"/>
        <rFont val="Calibri"/>
        <family val="2"/>
        <scheme val="minor"/>
      </rPr>
      <t xml:space="preserve">ANEXOS DE INFORMES DE INTERVENTORIA </t>
    </r>
    <r>
      <rPr>
        <sz val="10"/>
        <rFont val="Calibri"/>
        <family val="2"/>
        <scheme val="minor"/>
      </rPr>
      <t xml:space="preserve">                                                                                                                                                                                                                                                                                                                                                       </t>
    </r>
  </si>
  <si>
    <t>REGISTRO FOTOGRAFICO</t>
  </si>
  <si>
    <t xml:space="preserve">  </t>
  </si>
  <si>
    <t>Georreferenciación</t>
  </si>
  <si>
    <t>Descripción</t>
  </si>
  <si>
    <t xml:space="preserve"> FORMATO INFORME SEMANAL </t>
  </si>
  <si>
    <t>VAUPÉS</t>
  </si>
  <si>
    <t xml:space="preserve"> ERIKA MABEL AGUILAR MACHADO</t>
  </si>
  <si>
    <t>RAELJA INGENIERIA S.A.S</t>
  </si>
  <si>
    <t>CO1.PCCNTR.8240890</t>
  </si>
  <si>
    <t>DOS (2) MESES Y VEINTICINCO (25) DÍAS</t>
  </si>
  <si>
    <t>QUINCE (15) DÍAS HÁBILES</t>
  </si>
  <si>
    <t xml:space="preserve">TRES (3) MESES Y DIECISIETE (17) DÍAS </t>
  </si>
  <si>
    <t>SEM 9</t>
  </si>
  <si>
    <t>SEM 10</t>
  </si>
  <si>
    <t>SEM 11</t>
  </si>
  <si>
    <t>SEM 12</t>
  </si>
  <si>
    <t>SEM 13</t>
  </si>
  <si>
    <t>SEM 14</t>
  </si>
  <si>
    <t>SEM 15</t>
  </si>
  <si>
    <t>CONSORCIO J&amp;J SENA</t>
  </si>
  <si>
    <t>CO1.PCCNTR.8372379</t>
  </si>
  <si>
    <t>Contratar la adecuación de las áreas administrativas del Centro Agropecuario y de Servicios Ambientales Jirijirimo del SENA Regional Vaupés sede San José.</t>
  </si>
  <si>
    <t>Contratar la interventoría técnica, administrativa, financiera y ambiental de la adecuación de las áreas administrativas del Centro Agropecuario y de Servicios Ambientales Jirijirimo del SENA, Regional Vaupés Sede San José.</t>
  </si>
  <si>
    <t>OMAR FERNANDO RODRIGUEZ ACOSTA</t>
  </si>
  <si>
    <t>ALEJANDRO HORACIO BAQUERO SALAZAR</t>
  </si>
  <si>
    <t>JOSÉ DAVID LEÓN BASTIDAS</t>
  </si>
  <si>
    <t xml:space="preserve">JORGE LUIS AMEZQUITA DUARTE </t>
  </si>
  <si>
    <t>JAIME GIRLEY BETANCOURT</t>
  </si>
  <si>
    <t xml:space="preserve">RICHARD LOBOA SANCHEZ </t>
  </si>
  <si>
    <t>ESPECIALISTA ESTRUCTURAL</t>
  </si>
  <si>
    <t>LENIN ALEJANDRO JARAMILLO RIVERA</t>
  </si>
  <si>
    <t>JULIO CESAR MONJE TAMAYO</t>
  </si>
  <si>
    <t>RESIDENTE SISO DE INTERVENTORIA</t>
  </si>
  <si>
    <t xml:space="preserve">DIRECTOR DE OBRA </t>
  </si>
  <si>
    <t xml:space="preserve">INGENIERO CIVIL RESIDENTE </t>
  </si>
  <si>
    <t xml:space="preserve">INGENIERO AMBIENTAL </t>
  </si>
  <si>
    <t>INGENIERO ELÉCTRICO</t>
  </si>
  <si>
    <t>INGENIERO AMBIENTAL</t>
  </si>
  <si>
    <t>JHON JAIRO HERNANDEZ DAZA</t>
  </si>
  <si>
    <t>ALEXANDER JOVEN YUSTRES</t>
  </si>
  <si>
    <t xml:space="preserve">DIBUJANTE DE OBRA </t>
  </si>
  <si>
    <t xml:space="preserve">RESIDENTE SISO DE OBRA </t>
  </si>
  <si>
    <t>JAVIER ORLANDO POLANIA BERNAL</t>
  </si>
  <si>
    <t xml:space="preserve">ESPECIALISTAS EN ESTRUCTURAS </t>
  </si>
  <si>
    <t>JAIME DUARTE TORRES</t>
  </si>
  <si>
    <t>ESPECIALISTAS GEOTECNICO</t>
  </si>
  <si>
    <t xml:space="preserve">RAFAEL ENRIQUE TELLEZ LOZANO </t>
  </si>
  <si>
    <t>PERSONAL  DE LA ENTIDAD CONTRATANTE</t>
  </si>
  <si>
    <t>PERSONAL  DEL LA ENTIDAD CONTRATISTA</t>
  </si>
  <si>
    <t>PERSONAL DE INTERVENTORÍA</t>
  </si>
  <si>
    <t xml:space="preserve">PERSONAL DE MANO DE OBRA </t>
  </si>
  <si>
    <t>SUPERVISOR DEL CONTATO</t>
  </si>
  <si>
    <t>PROFESIONALES DE APOYO TECNICO Y INFRAESTRUCTURA</t>
  </si>
  <si>
    <t>PROFESIONAL AMBIENTAL Y DINAMIZADORA ENERGETICA</t>
  </si>
  <si>
    <t>PROFESIONAL JURIDICO</t>
  </si>
  <si>
    <t>PROFESIONAL SST</t>
  </si>
  <si>
    <t xml:space="preserve">RESIDENTE DE OBRA </t>
  </si>
  <si>
    <t>RESIDENTE DE INTERVENTORIA</t>
  </si>
  <si>
    <t>_</t>
  </si>
  <si>
    <t>MAESTRO DE OBRA</t>
  </si>
  <si>
    <t>AYUDANTE DE OBRA</t>
  </si>
  <si>
    <t>1°14′57" N 70°14'08" W</t>
  </si>
  <si>
    <t xml:space="preserve">AUXILIAR DE INGENIERIA </t>
  </si>
  <si>
    <t>OFICIAL DE OBRA</t>
  </si>
  <si>
    <r>
      <rPr>
        <b/>
        <sz val="10"/>
        <rFont val="Arial"/>
        <family val="2"/>
      </rPr>
      <t>Nota:</t>
    </r>
    <r>
      <rPr>
        <sz val="10"/>
        <rFont val="Arial"/>
        <family val="2"/>
      </rPr>
      <t xml:space="preserve"> </t>
    </r>
  </si>
  <si>
    <t>PROFESIONAL AMBIENTAL</t>
  </si>
  <si>
    <t>PROFESIONAL EN ESTRUCTURAS</t>
  </si>
  <si>
    <t>Excavación manual en material común</t>
  </si>
  <si>
    <t>Suministro, figuración e instalación de acero de refuerzo 60000 PSI</t>
  </si>
  <si>
    <t>Verificación del diseño de mezcla y toma de muestras de concreto, para ensayos de laboratorio y control de calidad.</t>
  </si>
  <si>
    <t xml:space="preserve">Nota: </t>
  </si>
  <si>
    <t>19/01/2026 al 23/01/2026</t>
  </si>
  <si>
    <t>Mejoramiento De Terreno Según Recomendaciones De Geotecnia Y Diseño Estructural</t>
  </si>
  <si>
    <t>Relleno base granular compactado</t>
  </si>
  <si>
    <t>Viga de cimentación en 3000 PSI</t>
  </si>
  <si>
    <t>Muro Sobrecimiento Concreto 3000 PSI</t>
  </si>
  <si>
    <t>Durante la semana comprendida entre el 19 y el 23 de enero de 2026, la interventoría realizó seguimiento técnico en campo a las actividades ejecutadas por el contratista, dejando constancia de las siguientes verificaciones:
Se verificó el encofrado de vigas de cimentación tipo VC-4 y VC-2, localizadas en el eje E y en los ejes 1 y 2, en el tramo comprendido entre los ejes F y D (ejes verticales), comprobando dimensiones de sección, alineación, nivelación, correcta sujeción y rigidez de la formaleta, conforme a los planos estructurales y especificaciones técnicas del proyecto.
Se realizó seguimiento al relleno y compactación del mejoramiento del terreno, así como a la conformación del recebo, ejecutados en el tramo comprendido entre los ejes G y D, verificando la adecuada conformación del material y su correcta nivelación para la continuidad de los trabajos estructurales.
Se inspeccionó la excavación manual de las zapatas Z-6, Z-3 y Z-1, verificando que las excavaciones cumplieran con las dimensiones de ancho y profundidad indicadas en los planos estructurales, dejando la excavación en condiciones aptas para las siguientes etapas constructivas.
Se verificó el encofrado de los sobrecimientos correspondientes a los ejes 1 y 2, en el tramo comprendido entre G y D, constatando su correcta ejecución previa a la fundida.
Una vez realizadas las verificaciones técnicas, la interventoría autorizó la fundida de las vigas de cimentación y de los sobrecimientos previamente encofrados, supervisando el proceso de colocación del concreto conforme al diseño de mezcla aprobado.
Posteriormente, se verificó el desencofrado de las vigas y sobrecimientos fundidos, y se dio inicio al armado y amarre del acero de refuerzo de las zapatas Z-4 y Z-2, así como de las columnas C-4 (dos unidades), revisando en sitio el número de barras, diámetros, longitudes, traslapos, separación entre flejes y correcta ubicación del refuerzo, conforme al despiece estructural aprobado.
Durante las fundidas ejecutadas, la interventoría supervisó la toma de muestras de concreto mediante cilindros, con el fin de realizar los ensayos de laboratorio correspondientes para el control de calidad del concreto.</t>
  </si>
  <si>
    <t>La interventoría verificó que el encofrado de vigas y sobrecimientos cumpliera con las dimensiones de sección, alineación, nivelación y rigidez necesarias, garantizando la correcta geometría de los elementos estructurales antes de la fundida.
Previo a la fundida, se exigió la aplicación de puente de adherencia (agente adherente) en las uniones entre concreto previamente fundido y concreto nuevo, con el fin de mejorar la adherencia, asegurar la continuidad estructural y evitar la formación de juntas frías.
Se constató que las actividades de relleno y compactación del mejoramiento del terreno y conformación del recebo, ejecutadas entre los ejes G y D, se realizaron de manera uniforme y controlada.
En las excavaciones de zapatas, la interventoría verificó el cumplimiento de las dimensiones geométricas exigidas en planos, autorizando la continuidad de las actividades posteriores.
El armado y amarre del acero de refuerzo en zapatas y columnas fue revisado detalladamente, verificando diámetros, cantidad de barras, traslapos, separación de flejes y correcta ubicación del refuerzo, conforme al despiece estructural aprobado.
Durante la fundida de vigas y sobrecimientos, se realizó control de calidad del concreto, incluyendo la toma de cilindros, para su posterior evaluación en laboratorio.</t>
  </si>
  <si>
    <t>SEMANA No. 11</t>
  </si>
  <si>
    <t>La interventoría reitera la importancia de mantener el estricto cumplimiento de las especificaciones técnicas en los procesos de encofrado, fundida y armado de acero, así como de asegurar una adecuada preparación del terreno y continuidad estructural entre elementos nuevos y existentes, con el fin de garantizar la calidad, durabilidad y correcto avance del proyecto.</t>
  </si>
  <si>
    <t xml:space="preserve">Encofrado de vigas de cimentación </t>
  </si>
  <si>
    <t xml:space="preserve">Encofrado de sobrecimentos </t>
  </si>
  <si>
    <t xml:space="preserve">relleno y compactación </t>
  </si>
  <si>
    <t xml:space="preserve">Findidas de vigas cimentación </t>
  </si>
  <si>
    <t xml:space="preserve">Excavación manual de zapatas </t>
  </si>
  <si>
    <t xml:space="preserve">aplicación de puente de adherencia (agente adherente) en las uniones entre concreto previamente fundido y concreto nuevos </t>
  </si>
  <si>
    <t xml:space="preserve">Armado y amarre de acero de refuerzo de las zapatas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</si>
</sst>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43" formatCode="_-* #,##0.00_-;\-* #,##0.00_-;_-* &quot;-&quot;??_-;_-@_-"/>
    <numFmt numFmtId="164" formatCode="d/mm/yyyy;@"/>
    <numFmt numFmtId="165" formatCode="#,##0.00;[Red]#,##0.00"/>
    <numFmt numFmtId="166" formatCode="&quot;$&quot;\ #,##0.00"/>
    <numFmt numFmtId="167" formatCode="[$$-240A]\ #,##0.00"/>
    <numFmt numFmtId="168" formatCode="0.0%"/>
    <numFmt numFmtId="169" formatCode="_ * #,##0.00_ ;_ * \-#,##0.00_ ;_ * &quot;-&quot;??_ ;_ @_ "/>
    <numFmt numFmtId="170" formatCode="_ &quot;$&quot;\ * #,##0.00_ ;_ &quot;$&quot;\ * \-#,##0.00_ ;_ &quot;$&quot;\ * &quot;-&quot;??_ ;_ @_ "/>
    <numFmt numFmtId="171" formatCode="_(&quot;$&quot;\ * #,##0.00_);_(&quot;$&quot;\ * \(#,##0.00\);_(&quot;$&quot;\ * &quot;-&quot;??_);_(@_)"/>
    <numFmt numFmtId="172" formatCode="_ [$€-2]\ * #,##0.00_ ;_ [$€-2]\ * \-#,##0.00_ ;_ [$€-2]\ * &quot;-&quot;??_ "/>
    <numFmt numFmtId="173" formatCode="&quot;$&quot;\ #,##0;[Red]&quot;$&quot;\ \-#,##0"/>
    <numFmt numFmtId="174" formatCode="0.000%"/>
    <numFmt numFmtId="175" formatCode="&quot;$&quot;\ #,##0"/>
  </numFmts>
  <fonts count="33" x14ac:knownFonts="1">
    <font>
      <sz val="12"/>
      <color theme="1"/>
      <name val="Calibri"/>
      <family val="2"/>
      <scheme val="minor"/>
    </font>
    <font>
      <sz val="11"/>
      <color theme="1"/>
      <name val="Calibri"/>
      <family val="2"/>
      <scheme val="minor"/>
    </font>
    <font>
      <sz val="12"/>
      <color theme="1"/>
      <name val="Calibri"/>
      <family val="2"/>
      <scheme val="minor"/>
    </font>
    <font>
      <sz val="10"/>
      <color theme="1"/>
      <name val="Calibri"/>
      <family val="2"/>
      <scheme val="minor"/>
    </font>
    <font>
      <b/>
      <sz val="10"/>
      <color theme="0"/>
      <name val="Calibri"/>
      <family val="2"/>
      <scheme val="minor"/>
    </font>
    <font>
      <sz val="10"/>
      <name val="Arial"/>
      <family val="2"/>
    </font>
    <font>
      <b/>
      <sz val="10"/>
      <color indexed="8"/>
      <name val="Calibri"/>
      <family val="2"/>
      <scheme val="minor"/>
    </font>
    <font>
      <sz val="10"/>
      <color theme="0" tint="-0.499984740745262"/>
      <name val="Calibri"/>
      <family val="2"/>
      <scheme val="minor"/>
    </font>
    <font>
      <b/>
      <sz val="10"/>
      <name val="Calibri"/>
      <family val="2"/>
      <scheme val="minor"/>
    </font>
    <font>
      <sz val="10"/>
      <name val="Calibri"/>
      <family val="2"/>
      <scheme val="minor"/>
    </font>
    <font>
      <b/>
      <sz val="10"/>
      <name val="Arial"/>
      <family val="2"/>
    </font>
    <font>
      <sz val="10"/>
      <color rgb="FFFF0000"/>
      <name val="Calibri"/>
      <family val="2"/>
      <scheme val="minor"/>
    </font>
    <font>
      <b/>
      <sz val="10"/>
      <color rgb="FFFF0000"/>
      <name val="Calibri"/>
      <family val="2"/>
      <scheme val="minor"/>
    </font>
    <font>
      <b/>
      <sz val="10"/>
      <name val="Arial Narrow"/>
      <family val="2"/>
    </font>
    <font>
      <sz val="10"/>
      <color indexed="8"/>
      <name val="Calibri"/>
      <family val="2"/>
      <scheme val="minor"/>
    </font>
    <font>
      <b/>
      <sz val="9"/>
      <color indexed="81"/>
      <name val="Tahoma"/>
      <family val="2"/>
    </font>
    <font>
      <sz val="8"/>
      <name val="Calibri"/>
      <family val="2"/>
      <scheme val="minor"/>
    </font>
    <font>
      <b/>
      <sz val="12"/>
      <color theme="0" tint="-0.499984740745262"/>
      <name val="Calibri"/>
      <family val="2"/>
      <scheme val="minor"/>
    </font>
    <font>
      <sz val="12"/>
      <color theme="0" tint="-0.499984740745262"/>
      <name val="Calibri"/>
      <family val="2"/>
      <scheme val="minor"/>
    </font>
    <font>
      <b/>
      <sz val="10"/>
      <color theme="1"/>
      <name val="Calibri"/>
      <family val="2"/>
      <scheme val="minor"/>
    </font>
    <font>
      <sz val="11"/>
      <color indexed="8"/>
      <name val="Calibri"/>
      <family val="2"/>
    </font>
    <font>
      <b/>
      <sz val="11"/>
      <name val="Calibri"/>
      <family val="2"/>
    </font>
    <font>
      <b/>
      <sz val="14"/>
      <name val="Calibri"/>
      <family val="2"/>
    </font>
    <font>
      <sz val="11"/>
      <color indexed="9"/>
      <name val="Calibri"/>
      <family val="2"/>
    </font>
    <font>
      <sz val="11"/>
      <color indexed="20"/>
      <name val="Calibri"/>
      <family val="2"/>
    </font>
    <font>
      <b/>
      <sz val="11"/>
      <color indexed="52"/>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b/>
      <sz val="11"/>
      <color indexed="63"/>
      <name val="Calibri"/>
      <family val="2"/>
    </font>
    <font>
      <b/>
      <sz val="18"/>
      <color indexed="56"/>
      <name val="Cambria"/>
      <family val="2"/>
    </font>
    <font>
      <sz val="11"/>
      <name val="Calibri"/>
      <family val="2"/>
    </font>
  </fonts>
  <fills count="36">
    <fill>
      <patternFill patternType="none"/>
    </fill>
    <fill>
      <patternFill patternType="gray125"/>
    </fill>
    <fill>
      <patternFill patternType="solid">
        <fgColor rgb="FF575757"/>
        <bgColor indexed="64"/>
      </patternFill>
    </fill>
    <fill>
      <patternFill patternType="solid">
        <fgColor indexed="22"/>
        <bgColor indexed="8"/>
      </patternFill>
    </fill>
    <fill>
      <patternFill patternType="solid">
        <fgColor theme="0" tint="-0.34998626667073579"/>
        <bgColor indexed="64"/>
      </patternFill>
    </fill>
    <fill>
      <patternFill patternType="solid">
        <fgColor theme="3" tint="0.39997558519241921"/>
        <bgColor indexed="64"/>
      </patternFill>
    </fill>
    <fill>
      <patternFill patternType="solid">
        <fgColor theme="6" tint="-0.249977111117893"/>
        <bgColor indexed="64"/>
      </patternFill>
    </fill>
    <fill>
      <patternFill patternType="solid">
        <fgColor indexed="55"/>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0" tint="-0.14999847407452621"/>
        <bgColor indexed="8"/>
      </patternFill>
    </fill>
    <fill>
      <patternFill patternType="solid">
        <fgColor theme="0" tint="-0.14999847407452621"/>
        <bgColor indexed="64"/>
      </patternFill>
    </fill>
    <fill>
      <patternFill patternType="solid">
        <fgColor indexed="9"/>
        <bgColor indexed="8"/>
      </patternFill>
    </fill>
    <fill>
      <patternFill patternType="solid">
        <fgColor theme="0"/>
        <bgColor indexed="8"/>
      </patternFill>
    </fill>
    <fill>
      <patternFill patternType="solid">
        <fgColor theme="0" tint="-0.249977111117893"/>
        <bgColor indexed="64"/>
      </patternFill>
    </fill>
    <fill>
      <patternFill patternType="solid">
        <fgColor indexed="9"/>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s>
  <borders count="66">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auto="1"/>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auto="1"/>
      </left>
      <right style="medium">
        <color indexed="64"/>
      </right>
      <top style="thin">
        <color auto="1"/>
      </top>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top style="thin">
        <color indexed="64"/>
      </top>
      <bottom style="thin">
        <color indexed="64"/>
      </bottom>
      <diagonal/>
    </border>
  </borders>
  <cellStyleXfs count="70">
    <xf numFmtId="0" fontId="0" fillId="0" borderId="0"/>
    <xf numFmtId="43" fontId="2" fillId="0" borderId="0" applyFont="0" applyFill="0" applyBorder="0" applyAlignment="0" applyProtection="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5" fillId="0" borderId="0"/>
    <xf numFmtId="9" fontId="2" fillId="0" borderId="0" applyFont="0" applyFill="0" applyBorder="0" applyAlignment="0" applyProtection="0"/>
    <xf numFmtId="0" fontId="1" fillId="0" borderId="0"/>
    <xf numFmtId="9" fontId="1" fillId="0" borderId="0" applyFont="0" applyFill="0" applyBorder="0" applyAlignment="0" applyProtection="0"/>
    <xf numFmtId="0" fontId="5" fillId="0" borderId="0"/>
    <xf numFmtId="169" fontId="5" fillId="0" borderId="0" applyFont="0" applyFill="0" applyBorder="0" applyAlignment="0" applyProtection="0"/>
    <xf numFmtId="9" fontId="20" fillId="0" borderId="0" applyFont="0" applyFill="0" applyBorder="0" applyAlignment="0" applyProtection="0"/>
    <xf numFmtId="170" fontId="5" fillId="0" borderId="0" applyFont="0" applyFill="0" applyBorder="0" applyAlignment="0" applyProtection="0"/>
    <xf numFmtId="0" fontId="5" fillId="0" borderId="0"/>
    <xf numFmtId="171" fontId="1" fillId="0" borderId="0" applyFont="0" applyFill="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0" borderId="0" applyNumberFormat="0" applyBorder="0" applyAlignment="0" applyProtection="0"/>
    <xf numFmtId="0" fontId="20" fillId="23" borderId="0" applyNumberFormat="0" applyBorder="0" applyAlignment="0" applyProtection="0"/>
    <xf numFmtId="0" fontId="20" fillId="26" borderId="0" applyNumberFormat="0" applyBorder="0" applyAlignment="0" applyProtection="0"/>
    <xf numFmtId="0" fontId="23" fillId="27" borderId="0" applyNumberFormat="0" applyBorder="0" applyAlignment="0" applyProtection="0"/>
    <xf numFmtId="0" fontId="23" fillId="24" borderId="0" applyNumberFormat="0" applyBorder="0" applyAlignment="0" applyProtection="0"/>
    <xf numFmtId="0" fontId="23" fillId="25" borderId="0" applyNumberFormat="0" applyBorder="0" applyAlignment="0" applyProtection="0"/>
    <xf numFmtId="0" fontId="23" fillId="28" borderId="0" applyNumberFormat="0" applyBorder="0" applyAlignment="0" applyProtection="0"/>
    <xf numFmtId="0" fontId="23" fillId="29" borderId="0" applyNumberFormat="0" applyBorder="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33" borderId="0" applyNumberFormat="0" applyBorder="0" applyAlignment="0" applyProtection="0"/>
    <xf numFmtId="0" fontId="23" fillId="28" borderId="0" applyNumberFormat="0" applyBorder="0" applyAlignment="0" applyProtection="0"/>
    <xf numFmtId="0" fontId="23" fillId="29" borderId="0" applyNumberFormat="0" applyBorder="0" applyAlignment="0" applyProtection="0"/>
    <xf numFmtId="0" fontId="23" fillId="34" borderId="0" applyNumberFormat="0" applyBorder="0" applyAlignment="0" applyProtection="0"/>
    <xf numFmtId="0" fontId="24" fillId="18" borderId="0" applyNumberFormat="0" applyBorder="0" applyAlignment="0" applyProtection="0"/>
    <xf numFmtId="0" fontId="25" fillId="35" borderId="58" applyNumberFormat="0" applyAlignment="0" applyProtection="0"/>
    <xf numFmtId="0" fontId="26" fillId="0" borderId="0" applyNumberFormat="0" applyFill="0" applyBorder="0" applyAlignment="0" applyProtection="0"/>
    <xf numFmtId="0" fontId="27" fillId="0" borderId="59" applyNumberFormat="0" applyFill="0" applyAlignment="0" applyProtection="0"/>
    <xf numFmtId="0" fontId="28" fillId="0" borderId="60" applyNumberFormat="0" applyFill="0" applyAlignment="0" applyProtection="0"/>
    <xf numFmtId="0" fontId="29" fillId="0" borderId="61" applyNumberFormat="0" applyFill="0" applyAlignment="0" applyProtection="0"/>
    <xf numFmtId="0" fontId="30" fillId="35" borderId="62" applyNumberFormat="0" applyAlignment="0" applyProtection="0"/>
    <xf numFmtId="0" fontId="31" fillId="0" borderId="0" applyNumberFormat="0" applyFill="0" applyBorder="0" applyAlignment="0" applyProtection="0"/>
    <xf numFmtId="171" fontId="5" fillId="0" borderId="0" applyFont="0" applyFill="0" applyBorder="0" applyAlignment="0" applyProtection="0"/>
    <xf numFmtId="0" fontId="5" fillId="0" borderId="0"/>
    <xf numFmtId="0" fontId="5" fillId="0" borderId="0"/>
    <xf numFmtId="0" fontId="1" fillId="0" borderId="0"/>
    <xf numFmtId="172" fontId="5" fillId="0" borderId="0" applyFont="0" applyFill="0" applyBorder="0" applyAlignment="0" applyProtection="0"/>
    <xf numFmtId="41" fontId="20" fillId="0" borderId="0" applyFont="0" applyFill="0" applyBorder="0" applyAlignment="0" applyProtection="0"/>
    <xf numFmtId="173" fontId="5" fillId="0" borderId="0" applyFill="0" applyBorder="0" applyAlignment="0" applyProtection="0"/>
    <xf numFmtId="43" fontId="20" fillId="0" borderId="0" applyFont="0" applyFill="0" applyBorder="0" applyAlignment="0" applyProtection="0"/>
    <xf numFmtId="0" fontId="5" fillId="0" borderId="0" applyFont="0" applyFill="0" applyBorder="0" applyAlignment="0" applyProtection="0"/>
    <xf numFmtId="15" fontId="5" fillId="0" borderId="0" applyFont="0" applyFill="0" applyBorder="0" applyAlignment="0" applyProtection="0"/>
    <xf numFmtId="43" fontId="20" fillId="0" borderId="0" applyFont="0" applyFill="0" applyBorder="0" applyAlignment="0" applyProtection="0"/>
    <xf numFmtId="166" fontId="5" fillId="0" borderId="0" applyFont="0" applyFill="0" applyBorder="0" applyAlignment="0" applyProtection="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20" fillId="0" borderId="0" applyFont="0" applyFill="0" applyBorder="0" applyAlignment="0" applyProtection="0"/>
    <xf numFmtId="0" fontId="1" fillId="0" borderId="0"/>
    <xf numFmtId="0" fontId="5" fillId="0" borderId="0"/>
  </cellStyleXfs>
  <cellXfs count="522">
    <xf numFmtId="0" fontId="0" fillId="0" borderId="0" xfId="0"/>
    <xf numFmtId="0" fontId="3" fillId="0" borderId="0" xfId="0" applyFont="1"/>
    <xf numFmtId="0" fontId="6" fillId="0" borderId="16" xfId="2" applyFont="1" applyBorder="1" applyAlignment="1">
      <alignment vertical="center"/>
    </xf>
    <xf numFmtId="0" fontId="6" fillId="0" borderId="17" xfId="2" applyFont="1" applyBorder="1" applyAlignment="1">
      <alignment vertical="center"/>
    </xf>
    <xf numFmtId="0" fontId="3" fillId="0" borderId="18" xfId="0" applyFont="1" applyBorder="1"/>
    <xf numFmtId="0" fontId="10" fillId="0" borderId="30" xfId="2" applyFont="1" applyBorder="1" applyAlignment="1">
      <alignment vertical="center" wrapText="1"/>
    </xf>
    <xf numFmtId="0" fontId="10" fillId="0" borderId="0" xfId="2" applyFont="1" applyAlignment="1">
      <alignment vertical="center" wrapText="1"/>
    </xf>
    <xf numFmtId="0" fontId="10" fillId="0" borderId="31" xfId="2" applyFont="1" applyBorder="1" applyAlignment="1">
      <alignment vertical="center" wrapText="1"/>
    </xf>
    <xf numFmtId="0" fontId="5" fillId="0" borderId="0" xfId="2" applyAlignment="1">
      <alignment vertical="justify" wrapText="1"/>
    </xf>
    <xf numFmtId="0" fontId="5" fillId="0" borderId="31" xfId="2" applyBorder="1" applyAlignment="1">
      <alignment vertical="justify" wrapText="1"/>
    </xf>
    <xf numFmtId="0" fontId="10" fillId="4" borderId="3" xfId="2" applyFont="1" applyFill="1" applyBorder="1" applyAlignment="1">
      <alignment horizontal="center" vertical="center" wrapText="1"/>
    </xf>
    <xf numFmtId="0" fontId="10" fillId="5" borderId="3" xfId="2" applyFont="1" applyFill="1" applyBorder="1" applyAlignment="1">
      <alignment horizontal="center" vertical="center" wrapText="1"/>
    </xf>
    <xf numFmtId="0" fontId="10" fillId="6" borderId="3" xfId="2" applyFont="1" applyFill="1" applyBorder="1" applyAlignment="1">
      <alignment horizontal="center" vertical="center" wrapText="1"/>
    </xf>
    <xf numFmtId="0" fontId="5" fillId="0" borderId="30" xfId="2" applyBorder="1" applyAlignment="1">
      <alignment vertical="center" wrapText="1"/>
    </xf>
    <xf numFmtId="0" fontId="5" fillId="0" borderId="0" xfId="2" applyAlignment="1">
      <alignment vertical="center" wrapText="1"/>
    </xf>
    <xf numFmtId="10" fontId="5" fillId="0" borderId="0" xfId="7" applyNumberFormat="1" applyFont="1" applyAlignment="1">
      <alignment vertical="justify" wrapText="1"/>
    </xf>
    <xf numFmtId="0" fontId="10" fillId="0" borderId="3" xfId="8" applyFont="1" applyBorder="1" applyAlignment="1">
      <alignment horizontal="center" vertical="center" wrapText="1"/>
    </xf>
    <xf numFmtId="10" fontId="10" fillId="0" borderId="3" xfId="2" applyNumberFormat="1" applyFont="1" applyBorder="1" applyAlignment="1">
      <alignment horizontal="center" vertical="center" wrapText="1"/>
    </xf>
    <xf numFmtId="10" fontId="10" fillId="8" borderId="3" xfId="2" applyNumberFormat="1" applyFont="1" applyFill="1" applyBorder="1" applyAlignment="1">
      <alignment horizontal="center" vertical="center" wrapText="1"/>
    </xf>
    <xf numFmtId="0" fontId="10" fillId="0" borderId="30" xfId="2" applyFont="1" applyBorder="1" applyAlignment="1">
      <alignment horizontal="center" vertical="center"/>
    </xf>
    <xf numFmtId="0" fontId="10" fillId="0" borderId="31" xfId="2" applyFont="1" applyBorder="1" applyAlignment="1">
      <alignment horizontal="center" vertical="center"/>
    </xf>
    <xf numFmtId="0" fontId="11" fillId="0" borderId="30" xfId="2" applyFont="1" applyBorder="1" applyAlignment="1">
      <alignment vertical="center" wrapText="1"/>
    </xf>
    <xf numFmtId="10" fontId="11" fillId="0" borderId="0" xfId="7" applyNumberFormat="1" applyFont="1" applyBorder="1" applyAlignment="1">
      <alignment vertical="justify" wrapText="1"/>
    </xf>
    <xf numFmtId="10" fontId="11" fillId="0" borderId="0" xfId="7" applyNumberFormat="1" applyFont="1" applyBorder="1" applyAlignment="1">
      <alignment horizontal="center" vertical="justify" wrapText="1"/>
    </xf>
    <xf numFmtId="10" fontId="11" fillId="0" borderId="31" xfId="7" applyNumberFormat="1" applyFont="1" applyBorder="1" applyAlignment="1">
      <alignment vertical="justify" wrapText="1"/>
    </xf>
    <xf numFmtId="14" fontId="8" fillId="11" borderId="38" xfId="2" applyNumberFormat="1" applyFont="1" applyFill="1" applyBorder="1" applyAlignment="1">
      <alignment horizontal="center" vertical="center" wrapText="1"/>
    </xf>
    <xf numFmtId="14" fontId="8" fillId="11" borderId="39" xfId="2" applyNumberFormat="1" applyFont="1" applyFill="1" applyBorder="1" applyAlignment="1">
      <alignment horizontal="center" vertical="center" wrapText="1"/>
    </xf>
    <xf numFmtId="14" fontId="8" fillId="11" borderId="40" xfId="2" applyNumberFormat="1" applyFont="1" applyFill="1" applyBorder="1" applyAlignment="1">
      <alignment horizontal="center" vertical="center" wrapText="1"/>
    </xf>
    <xf numFmtId="14" fontId="9" fillId="0" borderId="4" xfId="0" applyNumberFormat="1" applyFont="1" applyBorder="1" applyAlignment="1">
      <alignment horizontal="center" vertical="center"/>
    </xf>
    <xf numFmtId="14" fontId="9" fillId="0" borderId="42" xfId="0" applyNumberFormat="1" applyFont="1" applyBorder="1" applyAlignment="1">
      <alignment horizontal="center" vertical="center"/>
    </xf>
    <xf numFmtId="10" fontId="8" fillId="0" borderId="42" xfId="6" applyNumberFormat="1" applyFont="1" applyBorder="1" applyAlignment="1">
      <alignment horizontal="center" vertical="center"/>
    </xf>
    <xf numFmtId="10" fontId="8" fillId="11" borderId="42" xfId="6" applyNumberFormat="1" applyFont="1" applyFill="1" applyBorder="1" applyAlignment="1">
      <alignment horizontal="center" vertical="center"/>
    </xf>
    <xf numFmtId="0" fontId="8" fillId="12" borderId="27" xfId="3" applyFont="1" applyFill="1" applyBorder="1" applyAlignment="1">
      <alignment vertical="center" wrapText="1"/>
    </xf>
    <xf numFmtId="0" fontId="8" fillId="12" borderId="28" xfId="3" applyFont="1" applyFill="1" applyBorder="1" applyAlignment="1">
      <alignment horizontal="center" vertical="center" wrapText="1"/>
    </xf>
    <xf numFmtId="0" fontId="8" fillId="12" borderId="28" xfId="3" applyFont="1" applyFill="1" applyBorder="1" applyAlignment="1">
      <alignment vertical="center" wrapText="1"/>
    </xf>
    <xf numFmtId="0" fontId="8" fillId="12" borderId="29" xfId="3" applyFont="1" applyFill="1" applyBorder="1" applyAlignment="1">
      <alignment vertical="center" wrapText="1"/>
    </xf>
    <xf numFmtId="0" fontId="8" fillId="12" borderId="30" xfId="3" applyFont="1" applyFill="1" applyBorder="1" applyAlignment="1">
      <alignment vertical="center" wrapText="1"/>
    </xf>
    <xf numFmtId="0" fontId="8" fillId="12" borderId="0" xfId="3" applyFont="1" applyFill="1" applyAlignment="1">
      <alignment vertical="center" wrapText="1"/>
    </xf>
    <xf numFmtId="0" fontId="8" fillId="12" borderId="0" xfId="3" applyFont="1" applyFill="1" applyAlignment="1">
      <alignment horizontal="center" vertical="center" wrapText="1"/>
    </xf>
    <xf numFmtId="0" fontId="8" fillId="12" borderId="31" xfId="3" applyFont="1" applyFill="1" applyBorder="1" applyAlignment="1">
      <alignment vertical="center" wrapText="1"/>
    </xf>
    <xf numFmtId="0" fontId="8" fillId="12" borderId="0" xfId="3" applyFont="1" applyFill="1" applyAlignment="1">
      <alignment horizontal="justify" vertical="top" wrapText="1"/>
    </xf>
    <xf numFmtId="0" fontId="8" fillId="12" borderId="32" xfId="3" applyFont="1" applyFill="1" applyBorder="1" applyAlignment="1">
      <alignment vertical="center" wrapText="1"/>
    </xf>
    <xf numFmtId="0" fontId="8" fillId="12" borderId="33" xfId="3" applyFont="1" applyFill="1" applyBorder="1" applyAlignment="1">
      <alignment vertical="center" wrapText="1"/>
    </xf>
    <xf numFmtId="0" fontId="3" fillId="0" borderId="0" xfId="0" applyFont="1" applyAlignment="1">
      <alignment wrapText="1"/>
    </xf>
    <xf numFmtId="0" fontId="8" fillId="12" borderId="27" xfId="3" applyFont="1" applyFill="1" applyBorder="1" applyAlignment="1">
      <alignment horizontal="center" vertical="center" wrapText="1"/>
    </xf>
    <xf numFmtId="0" fontId="8" fillId="12" borderId="29" xfId="3" applyFont="1" applyFill="1" applyBorder="1" applyAlignment="1">
      <alignment horizontal="center" vertical="center" wrapText="1"/>
    </xf>
    <xf numFmtId="0" fontId="9" fillId="12" borderId="0" xfId="4" applyFont="1" applyFill="1" applyAlignment="1">
      <alignment horizontal="left" vertical="center" wrapText="1"/>
    </xf>
    <xf numFmtId="0" fontId="12" fillId="12" borderId="0" xfId="3" applyFont="1" applyFill="1" applyAlignment="1">
      <alignment horizontal="center" vertical="center" wrapText="1"/>
    </xf>
    <xf numFmtId="0" fontId="8" fillId="12" borderId="18" xfId="3" applyFont="1" applyFill="1" applyBorder="1" applyAlignment="1">
      <alignment vertical="center" wrapText="1"/>
    </xf>
    <xf numFmtId="0" fontId="8" fillId="12" borderId="18" xfId="3" applyFont="1" applyFill="1" applyBorder="1" applyAlignment="1">
      <alignment horizontal="center" vertical="center" wrapText="1"/>
    </xf>
    <xf numFmtId="164" fontId="9" fillId="0" borderId="30" xfId="2" applyNumberFormat="1" applyFont="1" applyBorder="1" applyAlignment="1">
      <alignment horizontal="center" vertical="center" wrapText="1"/>
    </xf>
    <xf numFmtId="164" fontId="9" fillId="0" borderId="0" xfId="2" applyNumberFormat="1" applyFont="1" applyAlignment="1">
      <alignment horizontal="center" vertical="center" wrapText="1"/>
    </xf>
    <xf numFmtId="164" fontId="9" fillId="0" borderId="0" xfId="2" applyNumberFormat="1" applyFont="1" applyAlignment="1">
      <alignment horizontal="center" wrapText="1"/>
    </xf>
    <xf numFmtId="49" fontId="9" fillId="0" borderId="0" xfId="2" applyNumberFormat="1" applyFont="1" applyAlignment="1">
      <alignment horizontal="center" vertical="center" wrapText="1"/>
    </xf>
    <xf numFmtId="49" fontId="9" fillId="0" borderId="0" xfId="2" applyNumberFormat="1" applyFont="1" applyAlignment="1">
      <alignment vertical="center" wrapText="1"/>
    </xf>
    <xf numFmtId="0" fontId="9" fillId="0" borderId="0" xfId="2" applyFont="1" applyAlignment="1">
      <alignment horizontal="center" vertical="center" wrapText="1"/>
    </xf>
    <xf numFmtId="14" fontId="9" fillId="0" borderId="0" xfId="2" applyNumberFormat="1" applyFont="1" applyAlignment="1">
      <alignment horizontal="center" vertical="center" wrapText="1"/>
    </xf>
    <xf numFmtId="14" fontId="9" fillId="0" borderId="31" xfId="2" applyNumberFormat="1" applyFont="1" applyBorder="1" applyAlignment="1">
      <alignment horizontal="center" vertical="center" wrapText="1"/>
    </xf>
    <xf numFmtId="165" fontId="10" fillId="11" borderId="43" xfId="0" applyNumberFormat="1" applyFont="1" applyFill="1" applyBorder="1" applyAlignment="1">
      <alignment horizontal="center" vertical="center"/>
    </xf>
    <xf numFmtId="165" fontId="10" fillId="11" borderId="43" xfId="0" applyNumberFormat="1" applyFont="1" applyFill="1" applyBorder="1" applyAlignment="1">
      <alignment horizontal="center" vertical="center" wrapText="1"/>
    </xf>
    <xf numFmtId="165" fontId="10" fillId="11" borderId="25" xfId="0" applyNumberFormat="1" applyFont="1" applyFill="1" applyBorder="1" applyAlignment="1">
      <alignment horizontal="center" vertical="center"/>
    </xf>
    <xf numFmtId="0" fontId="5" fillId="16" borderId="42" xfId="0" applyFont="1" applyFill="1" applyBorder="1" applyAlignment="1">
      <alignment horizontal="center" vertical="center"/>
    </xf>
    <xf numFmtId="0" fontId="5" fillId="15" borderId="42" xfId="0" applyFont="1" applyFill="1" applyBorder="1" applyAlignment="1">
      <alignment horizontal="center" vertical="center" wrapText="1"/>
    </xf>
    <xf numFmtId="3" fontId="5" fillId="15" borderId="42" xfId="0" applyNumberFormat="1" applyFont="1" applyFill="1" applyBorder="1" applyAlignment="1">
      <alignment horizontal="center" vertical="center" wrapText="1"/>
    </xf>
    <xf numFmtId="0" fontId="5" fillId="15" borderId="42" xfId="0" applyFont="1" applyFill="1" applyBorder="1" applyAlignment="1">
      <alignment horizontal="center" vertical="center"/>
    </xf>
    <xf numFmtId="0" fontId="5" fillId="16" borderId="3" xfId="0" applyFont="1" applyFill="1" applyBorder="1" applyAlignment="1">
      <alignment horizontal="center" vertical="center"/>
    </xf>
    <xf numFmtId="0" fontId="5" fillId="15" borderId="3" xfId="0" applyFont="1" applyFill="1" applyBorder="1" applyAlignment="1">
      <alignment horizontal="center" vertical="center" wrapText="1"/>
    </xf>
    <xf numFmtId="3" fontId="5" fillId="15" borderId="3" xfId="0" applyNumberFormat="1" applyFont="1" applyFill="1" applyBorder="1" applyAlignment="1">
      <alignment horizontal="center" vertical="center" wrapText="1"/>
    </xf>
    <xf numFmtId="0" fontId="5" fillId="15" borderId="3" xfId="0" applyFont="1" applyFill="1" applyBorder="1" applyAlignment="1">
      <alignment horizontal="center" vertical="center"/>
    </xf>
    <xf numFmtId="0" fontId="13" fillId="16" borderId="3" xfId="2" applyFont="1" applyFill="1" applyBorder="1" applyAlignment="1">
      <alignment horizontal="center" vertical="center"/>
    </xf>
    <xf numFmtId="0" fontId="13" fillId="0" borderId="3" xfId="2" applyFont="1" applyBorder="1" applyAlignment="1">
      <alignment horizontal="center" vertical="center" wrapText="1"/>
    </xf>
    <xf numFmtId="0" fontId="13" fillId="0" borderId="3" xfId="2" applyFont="1" applyBorder="1" applyAlignment="1">
      <alignment horizontal="center" vertical="center"/>
    </xf>
    <xf numFmtId="0" fontId="13" fillId="0" borderId="32" xfId="2" applyFont="1" applyBorder="1" applyAlignment="1">
      <alignment horizontal="left" vertical="center"/>
    </xf>
    <xf numFmtId="0" fontId="13" fillId="0" borderId="18" xfId="2" applyFont="1" applyBorder="1" applyAlignment="1">
      <alignment horizontal="left" vertical="center"/>
    </xf>
    <xf numFmtId="0" fontId="13" fillId="0" borderId="18" xfId="2" applyFont="1" applyBorder="1" applyAlignment="1">
      <alignment horizontal="center" vertical="center"/>
    </xf>
    <xf numFmtId="0" fontId="13" fillId="16" borderId="18" xfId="2" applyFont="1" applyFill="1" applyBorder="1" applyAlignment="1">
      <alignment horizontal="left" vertical="center"/>
    </xf>
    <xf numFmtId="0" fontId="13" fillId="16" borderId="18" xfId="2" applyFont="1" applyFill="1" applyBorder="1" applyAlignment="1">
      <alignment horizontal="center" vertical="center"/>
    </xf>
    <xf numFmtId="0" fontId="13" fillId="0" borderId="18" xfId="2" applyFont="1" applyBorder="1" applyAlignment="1">
      <alignment horizontal="center" vertical="center" wrapText="1"/>
    </xf>
    <xf numFmtId="0" fontId="13" fillId="0" borderId="18" xfId="2" applyFont="1" applyBorder="1" applyAlignment="1">
      <alignment horizontal="left" vertical="center" wrapText="1"/>
    </xf>
    <xf numFmtId="3" fontId="13" fillId="0" borderId="18" xfId="2" applyNumberFormat="1" applyFont="1" applyBorder="1" applyAlignment="1">
      <alignment horizontal="center" vertical="center" wrapText="1"/>
    </xf>
    <xf numFmtId="0" fontId="13" fillId="0" borderId="33" xfId="2" applyFont="1" applyBorder="1" applyAlignment="1">
      <alignment horizontal="center" vertical="center"/>
    </xf>
    <xf numFmtId="0" fontId="8" fillId="7" borderId="45" xfId="2" applyFont="1" applyFill="1" applyBorder="1" applyAlignment="1">
      <alignment horizontal="center" vertical="center" wrapText="1"/>
    </xf>
    <xf numFmtId="0" fontId="8" fillId="7" borderId="29" xfId="2" applyFont="1" applyFill="1" applyBorder="1" applyAlignment="1">
      <alignment horizontal="center" vertical="center" wrapText="1"/>
    </xf>
    <xf numFmtId="14" fontId="9" fillId="0" borderId="46" xfId="5" applyNumberFormat="1" applyFont="1" applyBorder="1" applyAlignment="1">
      <alignment horizontal="center" vertical="center" wrapText="1"/>
    </xf>
    <xf numFmtId="14" fontId="9" fillId="0" borderId="3" xfId="5" applyNumberFormat="1" applyFont="1" applyBorder="1" applyAlignment="1">
      <alignment horizontal="center" vertical="center" wrapText="1"/>
    </xf>
    <xf numFmtId="14" fontId="9" fillId="0" borderId="17" xfId="5" applyNumberFormat="1" applyFont="1" applyBorder="1" applyAlignment="1">
      <alignment horizontal="center" vertical="center" wrapText="1"/>
    </xf>
    <xf numFmtId="0" fontId="14" fillId="0" borderId="27" xfId="2" applyFont="1" applyBorder="1"/>
    <xf numFmtId="0" fontId="14" fillId="0" borderId="28" xfId="2" applyFont="1" applyBorder="1"/>
    <xf numFmtId="0" fontId="14" fillId="0" borderId="28" xfId="2" applyFont="1" applyBorder="1" applyAlignment="1">
      <alignment wrapText="1"/>
    </xf>
    <xf numFmtId="0" fontId="3" fillId="0" borderId="29" xfId="0" applyFont="1" applyBorder="1"/>
    <xf numFmtId="0" fontId="14" fillId="0" borderId="30" xfId="2" applyFont="1" applyBorder="1"/>
    <xf numFmtId="0" fontId="3" fillId="0" borderId="31" xfId="0" applyFont="1" applyBorder="1"/>
    <xf numFmtId="0" fontId="6" fillId="0" borderId="30" xfId="2" applyFont="1" applyBorder="1" applyAlignment="1">
      <alignment vertical="top"/>
    </xf>
    <xf numFmtId="0" fontId="14" fillId="0" borderId="32" xfId="2" applyFont="1" applyBorder="1"/>
    <xf numFmtId="0" fontId="14" fillId="0" borderId="18" xfId="2" applyFont="1" applyBorder="1"/>
    <xf numFmtId="0" fontId="3" fillId="0" borderId="33" xfId="0" applyFont="1" applyBorder="1"/>
    <xf numFmtId="0" fontId="14" fillId="0" borderId="31" xfId="2" applyFont="1" applyBorder="1" applyAlignment="1">
      <alignment vertical="center" wrapText="1"/>
    </xf>
    <xf numFmtId="0" fontId="3" fillId="16" borderId="0" xfId="0" applyFont="1" applyFill="1"/>
    <xf numFmtId="0" fontId="3" fillId="16" borderId="0" xfId="0" applyFont="1" applyFill="1" applyAlignment="1">
      <alignment wrapText="1"/>
    </xf>
    <xf numFmtId="2" fontId="9" fillId="0" borderId="42" xfId="2" applyNumberFormat="1" applyFont="1" applyBorder="1" applyAlignment="1">
      <alignment horizontal="center" vertical="center" wrapText="1"/>
    </xf>
    <xf numFmtId="2" fontId="8" fillId="11" borderId="39" xfId="2" applyNumberFormat="1" applyFont="1" applyFill="1" applyBorder="1" applyAlignment="1">
      <alignment horizontal="center" vertical="center" wrapText="1"/>
    </xf>
    <xf numFmtId="166" fontId="10" fillId="0" borderId="3" xfId="2" applyNumberFormat="1" applyFont="1" applyBorder="1" applyAlignment="1">
      <alignment horizontal="center" vertical="center" wrapText="1"/>
    </xf>
    <xf numFmtId="0" fontId="14" fillId="0" borderId="0" xfId="2" applyFont="1" applyAlignment="1">
      <alignment horizontal="center"/>
    </xf>
    <xf numFmtId="0" fontId="14" fillId="0" borderId="0" xfId="2" applyFont="1"/>
    <xf numFmtId="0" fontId="6" fillId="0" borderId="0" xfId="2" applyFont="1" applyAlignment="1">
      <alignment vertical="top"/>
    </xf>
    <xf numFmtId="0" fontId="14" fillId="0" borderId="0" xfId="2" applyFont="1" applyAlignment="1">
      <alignment vertical="center" wrapText="1"/>
    </xf>
    <xf numFmtId="0" fontId="14" fillId="0" borderId="0" xfId="2" applyFont="1" applyAlignment="1">
      <alignment horizontal="justify" vertical="center" wrapText="1"/>
    </xf>
    <xf numFmtId="0" fontId="8" fillId="12" borderId="0" xfId="3" applyFont="1" applyFill="1" applyAlignment="1">
      <alignment vertical="top" wrapText="1"/>
    </xf>
    <xf numFmtId="0" fontId="14" fillId="0" borderId="31" xfId="2" applyFont="1" applyBorder="1" applyAlignment="1">
      <alignment horizontal="justify" vertical="center" wrapText="1"/>
    </xf>
    <xf numFmtId="0" fontId="3" fillId="0" borderId="30" xfId="0" applyFont="1" applyBorder="1"/>
    <xf numFmtId="0" fontId="3" fillId="0" borderId="32" xfId="0" applyFont="1" applyBorder="1"/>
    <xf numFmtId="0" fontId="3" fillId="16" borderId="18" xfId="0" applyFont="1" applyFill="1" applyBorder="1"/>
    <xf numFmtId="0" fontId="3" fillId="16" borderId="18" xfId="0" applyFont="1" applyFill="1" applyBorder="1" applyAlignment="1">
      <alignment wrapText="1"/>
    </xf>
    <xf numFmtId="166" fontId="3" fillId="0" borderId="0" xfId="0" applyNumberFormat="1" applyFont="1"/>
    <xf numFmtId="166" fontId="10" fillId="8" borderId="3" xfId="9" applyNumberFormat="1" applyFont="1" applyFill="1" applyBorder="1" applyAlignment="1">
      <alignment horizontal="center" vertical="center" wrapText="1"/>
    </xf>
    <xf numFmtId="166" fontId="10" fillId="9" borderId="3" xfId="9" applyNumberFormat="1" applyFont="1" applyFill="1" applyBorder="1" applyAlignment="1">
      <alignment horizontal="center" vertical="center" wrapText="1"/>
    </xf>
    <xf numFmtId="14" fontId="3" fillId="0" borderId="0" xfId="0" applyNumberFormat="1" applyFont="1"/>
    <xf numFmtId="10" fontId="3" fillId="0" borderId="0" xfId="0" applyNumberFormat="1" applyFont="1"/>
    <xf numFmtId="0" fontId="10" fillId="0" borderId="0" xfId="2" applyFont="1" applyAlignment="1">
      <alignment horizontal="center" vertical="center"/>
    </xf>
    <xf numFmtId="0" fontId="10" fillId="0" borderId="0" xfId="2" applyFont="1" applyAlignment="1">
      <alignment horizontal="center" vertical="center" wrapText="1"/>
    </xf>
    <xf numFmtId="10" fontId="10" fillId="7" borderId="50" xfId="6" applyNumberFormat="1" applyFont="1" applyFill="1" applyBorder="1" applyAlignment="1">
      <alignment horizontal="center" vertical="center"/>
    </xf>
    <xf numFmtId="10" fontId="5" fillId="0" borderId="0" xfId="7" applyNumberFormat="1" applyFont="1" applyBorder="1" applyAlignment="1">
      <alignment vertical="justify" wrapText="1"/>
    </xf>
    <xf numFmtId="166" fontId="10" fillId="0" borderId="50" xfId="9" applyNumberFormat="1" applyFont="1" applyBorder="1" applyAlignment="1">
      <alignment horizontal="center" vertical="center"/>
    </xf>
    <xf numFmtId="0" fontId="11" fillId="0" borderId="0" xfId="2" applyFont="1" applyAlignment="1">
      <alignment vertical="center" wrapText="1"/>
    </xf>
    <xf numFmtId="10" fontId="10" fillId="9" borderId="10" xfId="2" applyNumberFormat="1" applyFont="1" applyFill="1" applyBorder="1" applyAlignment="1">
      <alignment horizontal="center" vertical="center" wrapText="1"/>
    </xf>
    <xf numFmtId="10" fontId="10" fillId="0" borderId="55" xfId="6" applyNumberFormat="1" applyFont="1" applyBorder="1" applyAlignment="1">
      <alignment horizontal="center" vertical="center"/>
    </xf>
    <xf numFmtId="10" fontId="10" fillId="0" borderId="56" xfId="6" applyNumberFormat="1" applyFont="1" applyBorder="1" applyAlignment="1">
      <alignment horizontal="center" vertical="center"/>
    </xf>
    <xf numFmtId="10" fontId="10" fillId="0" borderId="57" xfId="6" applyNumberFormat="1" applyFont="1" applyBorder="1" applyAlignment="1">
      <alignment horizontal="center" vertical="center"/>
    </xf>
    <xf numFmtId="10" fontId="10" fillId="7" borderId="43" xfId="6" applyNumberFormat="1" applyFont="1" applyFill="1" applyBorder="1" applyAlignment="1">
      <alignment horizontal="center" vertical="center"/>
    </xf>
    <xf numFmtId="0" fontId="10" fillId="0" borderId="42" xfId="8" applyFont="1" applyBorder="1" applyAlignment="1">
      <alignment horizontal="center" vertical="center" wrapText="1"/>
    </xf>
    <xf numFmtId="10" fontId="10" fillId="0" borderId="42" xfId="2" applyNumberFormat="1" applyFont="1" applyBorder="1" applyAlignment="1">
      <alignment horizontal="center" vertical="center" wrapText="1"/>
    </xf>
    <xf numFmtId="10" fontId="10" fillId="8" borderId="42" xfId="2" applyNumberFormat="1" applyFont="1" applyFill="1" applyBorder="1" applyAlignment="1">
      <alignment horizontal="center" vertical="center" wrapText="1"/>
    </xf>
    <xf numFmtId="10" fontId="10" fillId="9" borderId="4" xfId="2" applyNumberFormat="1" applyFont="1" applyFill="1" applyBorder="1" applyAlignment="1">
      <alignment horizontal="center" vertical="center" wrapText="1"/>
    </xf>
    <xf numFmtId="0" fontId="10" fillId="4" borderId="43" xfId="2" applyFont="1" applyFill="1" applyBorder="1" applyAlignment="1">
      <alignment horizontal="center" vertical="center" wrapText="1"/>
    </xf>
    <xf numFmtId="0" fontId="10" fillId="5" borderId="43" xfId="2" applyFont="1" applyFill="1" applyBorder="1" applyAlignment="1">
      <alignment horizontal="center" vertical="center" wrapText="1"/>
    </xf>
    <xf numFmtId="0" fontId="10" fillId="6" borderId="43" xfId="2" applyFont="1" applyFill="1" applyBorder="1" applyAlignment="1">
      <alignment horizontal="center" vertical="center" wrapText="1"/>
    </xf>
    <xf numFmtId="10" fontId="3" fillId="0" borderId="0" xfId="9" applyNumberFormat="1" applyFont="1"/>
    <xf numFmtId="10" fontId="3" fillId="16" borderId="0" xfId="0" applyNumberFormat="1" applyFont="1" applyFill="1"/>
    <xf numFmtId="10" fontId="3" fillId="16" borderId="0" xfId="9" applyNumberFormat="1" applyFont="1" applyFill="1" applyBorder="1"/>
    <xf numFmtId="167" fontId="22" fillId="16" borderId="0" xfId="68" applyNumberFormat="1" applyFont="1" applyFill="1" applyAlignment="1">
      <alignment vertical="center" wrapText="1"/>
    </xf>
    <xf numFmtId="10" fontId="21" fillId="16" borderId="0" xfId="11" applyNumberFormat="1" applyFont="1" applyFill="1" applyBorder="1" applyAlignment="1">
      <alignment horizontal="right" vertical="center" indent="1"/>
    </xf>
    <xf numFmtId="10" fontId="22" fillId="16" borderId="0" xfId="11" applyNumberFormat="1" applyFont="1" applyFill="1" applyBorder="1" applyAlignment="1">
      <alignment vertical="center" wrapText="1"/>
    </xf>
    <xf numFmtId="168" fontId="10" fillId="16" borderId="0" xfId="2" applyNumberFormat="1" applyFont="1" applyFill="1" applyAlignment="1">
      <alignment horizontal="center" vertical="center" wrapText="1"/>
    </xf>
    <xf numFmtId="10" fontId="10" fillId="16" borderId="0" xfId="2" applyNumberFormat="1" applyFont="1" applyFill="1" applyAlignment="1">
      <alignment horizontal="center" vertical="center" wrapText="1"/>
    </xf>
    <xf numFmtId="0" fontId="17" fillId="13" borderId="28" xfId="3" applyFont="1" applyFill="1" applyBorder="1" applyAlignment="1">
      <alignment vertical="justify"/>
    </xf>
    <xf numFmtId="0" fontId="17" fillId="13" borderId="29" xfId="3" applyFont="1" applyFill="1" applyBorder="1" applyAlignment="1">
      <alignment vertical="justify"/>
    </xf>
    <xf numFmtId="0" fontId="17" fillId="13" borderId="18" xfId="3" applyFont="1" applyFill="1" applyBorder="1" applyAlignment="1">
      <alignment vertical="justify"/>
    </xf>
    <xf numFmtId="0" fontId="17" fillId="13" borderId="33" xfId="3" applyFont="1" applyFill="1" applyBorder="1" applyAlignment="1">
      <alignment vertical="justify"/>
    </xf>
    <xf numFmtId="174" fontId="10" fillId="0" borderId="3" xfId="2" applyNumberFormat="1" applyFont="1" applyBorder="1" applyAlignment="1">
      <alignment horizontal="center" vertical="center" wrapText="1"/>
    </xf>
    <xf numFmtId="175" fontId="10" fillId="0" borderId="3" xfId="2" applyNumberFormat="1" applyFont="1" applyBorder="1" applyAlignment="1">
      <alignment horizontal="center" vertical="center" wrapText="1"/>
    </xf>
    <xf numFmtId="0" fontId="17" fillId="13" borderId="24" xfId="3" applyFont="1" applyFill="1" applyBorder="1" applyAlignment="1">
      <alignment vertical="center" wrapText="1"/>
    </xf>
    <xf numFmtId="0" fontId="17" fillId="13" borderId="25" xfId="3" applyFont="1" applyFill="1" applyBorder="1" applyAlignment="1">
      <alignment vertical="center" wrapText="1"/>
    </xf>
    <xf numFmtId="0" fontId="5" fillId="0" borderId="13" xfId="2" applyBorder="1" applyAlignment="1">
      <alignment vertical="center" wrapText="1"/>
    </xf>
    <xf numFmtId="0" fontId="5" fillId="0" borderId="14" xfId="2" applyBorder="1" applyAlignment="1">
      <alignment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2" fontId="3" fillId="0" borderId="0" xfId="0" applyNumberFormat="1" applyFont="1"/>
    <xf numFmtId="9" fontId="3" fillId="0" borderId="0" xfId="9" applyFont="1"/>
    <xf numFmtId="0" fontId="14" fillId="0" borderId="27" xfId="2" applyFont="1" applyBorder="1" applyAlignment="1">
      <alignment horizontal="center"/>
    </xf>
    <xf numFmtId="0" fontId="14" fillId="0" borderId="28" xfId="2" applyFont="1" applyBorder="1" applyAlignment="1">
      <alignment horizontal="center"/>
    </xf>
    <xf numFmtId="0" fontId="14" fillId="0" borderId="29" xfId="2" applyFont="1" applyBorder="1" applyAlignment="1">
      <alignment horizontal="center"/>
    </xf>
    <xf numFmtId="0" fontId="14" fillId="0" borderId="30" xfId="2" applyFont="1" applyBorder="1" applyAlignment="1">
      <alignment horizontal="center"/>
    </xf>
    <xf numFmtId="0" fontId="14" fillId="0" borderId="0" xfId="2" applyFont="1" applyAlignment="1">
      <alignment horizontal="center"/>
    </xf>
    <xf numFmtId="0" fontId="14" fillId="0" borderId="31" xfId="2" applyFont="1" applyBorder="1" applyAlignment="1">
      <alignment horizontal="center"/>
    </xf>
    <xf numFmtId="0" fontId="14" fillId="0" borderId="32" xfId="2" applyFont="1" applyBorder="1" applyAlignment="1">
      <alignment horizontal="center"/>
    </xf>
    <xf numFmtId="0" fontId="14" fillId="0" borderId="18" xfId="2" applyFont="1" applyBorder="1" applyAlignment="1">
      <alignment horizontal="center"/>
    </xf>
    <xf numFmtId="0" fontId="14" fillId="0" borderId="33" xfId="2" applyFont="1" applyBorder="1" applyAlignment="1">
      <alignment horizontal="center"/>
    </xf>
    <xf numFmtId="0" fontId="6" fillId="0" borderId="47" xfId="2" applyFont="1" applyBorder="1" applyAlignment="1">
      <alignment horizontal="center" vertical="top" wrapText="1"/>
    </xf>
    <xf numFmtId="0" fontId="6" fillId="0" borderId="46" xfId="2" applyFont="1" applyBorder="1" applyAlignment="1">
      <alignment horizontal="center" vertical="top" wrapText="1"/>
    </xf>
    <xf numFmtId="0" fontId="6" fillId="0" borderId="48" xfId="2" applyFont="1" applyBorder="1" applyAlignment="1">
      <alignment horizontal="center" vertical="top" wrapText="1"/>
    </xf>
    <xf numFmtId="0" fontId="6" fillId="0" borderId="49" xfId="2" applyFont="1" applyBorder="1" applyAlignment="1">
      <alignment horizontal="center" vertical="top" wrapText="1"/>
    </xf>
    <xf numFmtId="0" fontId="6" fillId="0" borderId="3" xfId="2" applyFont="1" applyBorder="1" applyAlignment="1">
      <alignment horizontal="center" vertical="top" wrapText="1"/>
    </xf>
    <xf numFmtId="0" fontId="6" fillId="0" borderId="50" xfId="2" applyFont="1" applyBorder="1" applyAlignment="1">
      <alignment horizontal="center" vertical="top" wrapText="1"/>
    </xf>
    <xf numFmtId="0" fontId="6" fillId="0" borderId="16" xfId="2" applyFont="1" applyBorder="1" applyAlignment="1">
      <alignment horizontal="center" vertical="top" wrapText="1"/>
    </xf>
    <xf numFmtId="0" fontId="6" fillId="0" borderId="17" xfId="2" applyFont="1" applyBorder="1" applyAlignment="1">
      <alignment horizontal="center" vertical="top" wrapText="1"/>
    </xf>
    <xf numFmtId="0" fontId="6" fillId="0" borderId="51" xfId="2" applyFont="1" applyBorder="1" applyAlignment="1">
      <alignment horizontal="center" vertical="top" wrapText="1"/>
    </xf>
    <xf numFmtId="0" fontId="14" fillId="0" borderId="23" xfId="2" applyFont="1" applyBorder="1" applyAlignment="1">
      <alignment horizontal="center"/>
    </xf>
    <xf numFmtId="0" fontId="14" fillId="0" borderId="24" xfId="2" applyFont="1" applyBorder="1" applyAlignment="1">
      <alignment horizontal="center"/>
    </xf>
    <xf numFmtId="0" fontId="14" fillId="0" borderId="25" xfId="2" applyFont="1" applyBorder="1" applyAlignment="1">
      <alignment horizontal="center"/>
    </xf>
    <xf numFmtId="0" fontId="14" fillId="0" borderId="23" xfId="2" applyFont="1" applyBorder="1" applyAlignment="1">
      <alignment horizontal="center" vertical="center" wrapText="1"/>
    </xf>
    <xf numFmtId="0" fontId="14" fillId="0" borderId="24" xfId="2" applyFont="1" applyBorder="1" applyAlignment="1">
      <alignment horizontal="center" vertical="center" wrapText="1"/>
    </xf>
    <xf numFmtId="0" fontId="14" fillId="0" borderId="25" xfId="2" applyFont="1" applyBorder="1" applyAlignment="1">
      <alignment horizontal="center" vertical="center" wrapText="1"/>
    </xf>
    <xf numFmtId="0" fontId="14" fillId="0" borderId="23" xfId="2" applyFont="1" applyBorder="1" applyAlignment="1">
      <alignment horizontal="center" wrapText="1"/>
    </xf>
    <xf numFmtId="0" fontId="14" fillId="0" borderId="24" xfId="2" applyFont="1" applyBorder="1" applyAlignment="1">
      <alignment horizontal="center" wrapText="1"/>
    </xf>
    <xf numFmtId="0" fontId="14" fillId="0" borderId="25" xfId="2" applyFont="1" applyBorder="1" applyAlignment="1">
      <alignment horizontal="center" wrapText="1"/>
    </xf>
    <xf numFmtId="0" fontId="3" fillId="0" borderId="47" xfId="2" applyFont="1" applyBorder="1" applyAlignment="1">
      <alignment horizontal="center" vertical="center" wrapText="1"/>
    </xf>
    <xf numFmtId="0" fontId="3" fillId="0" borderId="46" xfId="2" applyFont="1" applyBorder="1" applyAlignment="1">
      <alignment horizontal="center" vertical="center" wrapText="1"/>
    </xf>
    <xf numFmtId="0" fontId="3" fillId="0" borderId="48" xfId="2" applyFont="1" applyBorder="1" applyAlignment="1">
      <alignment horizontal="center" vertical="center" wrapText="1"/>
    </xf>
    <xf numFmtId="0" fontId="3" fillId="0" borderId="49" xfId="2" applyFont="1" applyBorder="1" applyAlignment="1">
      <alignment horizontal="center" vertical="center" wrapText="1"/>
    </xf>
    <xf numFmtId="0" fontId="3" fillId="0" borderId="3" xfId="2" applyFont="1" applyBorder="1" applyAlignment="1">
      <alignment horizontal="center" vertical="center" wrapText="1"/>
    </xf>
    <xf numFmtId="0" fontId="3" fillId="0" borderId="50" xfId="2" applyFont="1" applyBorder="1" applyAlignment="1">
      <alignment horizontal="center" vertical="center" wrapText="1"/>
    </xf>
    <xf numFmtId="0" fontId="3" fillId="0" borderId="16" xfId="2" applyFont="1" applyBorder="1" applyAlignment="1">
      <alignment horizontal="center" vertical="center" wrapText="1"/>
    </xf>
    <xf numFmtId="0" fontId="3" fillId="0" borderId="17" xfId="2" applyFont="1" applyBorder="1" applyAlignment="1">
      <alignment horizontal="center" vertical="center" wrapText="1"/>
    </xf>
    <xf numFmtId="0" fontId="3" fillId="0" borderId="51" xfId="2" applyFont="1" applyBorder="1" applyAlignment="1">
      <alignment horizontal="center" vertical="center" wrapText="1"/>
    </xf>
    <xf numFmtId="0" fontId="3" fillId="0" borderId="27" xfId="2" applyFont="1" applyBorder="1" applyAlignment="1">
      <alignment horizontal="center" vertical="center" wrapText="1"/>
    </xf>
    <xf numFmtId="0" fontId="3" fillId="0" borderId="28" xfId="2" applyFont="1" applyBorder="1" applyAlignment="1">
      <alignment horizontal="center" vertical="center" wrapText="1"/>
    </xf>
    <xf numFmtId="0" fontId="3" fillId="0" borderId="29" xfId="2" applyFont="1" applyBorder="1" applyAlignment="1">
      <alignment horizontal="center" vertical="center" wrapText="1"/>
    </xf>
    <xf numFmtId="0" fontId="3" fillId="0" borderId="30" xfId="2" applyFont="1" applyBorder="1" applyAlignment="1">
      <alignment horizontal="center" vertical="center" wrapText="1"/>
    </xf>
    <xf numFmtId="0" fontId="3" fillId="0" borderId="0" xfId="2" applyFont="1" applyAlignment="1">
      <alignment horizontal="center" vertical="center" wrapText="1"/>
    </xf>
    <xf numFmtId="0" fontId="3" fillId="0" borderId="31" xfId="2" applyFont="1" applyBorder="1" applyAlignment="1">
      <alignment horizontal="center" vertical="center" wrapText="1"/>
    </xf>
    <xf numFmtId="0" fontId="3" fillId="0" borderId="32" xfId="2" applyFont="1" applyBorder="1" applyAlignment="1">
      <alignment horizontal="center" vertical="center" wrapText="1"/>
    </xf>
    <xf numFmtId="0" fontId="3" fillId="0" borderId="18" xfId="2" applyFont="1" applyBorder="1" applyAlignment="1">
      <alignment horizontal="center" vertical="center" wrapText="1"/>
    </xf>
    <xf numFmtId="0" fontId="3" fillId="0" borderId="33" xfId="2" applyFont="1" applyBorder="1" applyAlignment="1">
      <alignment horizontal="center" vertical="center" wrapText="1"/>
    </xf>
    <xf numFmtId="0" fontId="14" fillId="0" borderId="27" xfId="2" applyFont="1" applyBorder="1" applyAlignment="1">
      <alignment horizontal="center" vertical="center"/>
    </xf>
    <xf numFmtId="0" fontId="14" fillId="0" borderId="29" xfId="2" applyFont="1" applyBorder="1" applyAlignment="1">
      <alignment horizontal="center" vertical="center"/>
    </xf>
    <xf numFmtId="0" fontId="14" fillId="0" borderId="30" xfId="2" applyFont="1" applyBorder="1" applyAlignment="1">
      <alignment horizontal="center" vertical="center"/>
    </xf>
    <xf numFmtId="0" fontId="14" fillId="0" borderId="31" xfId="2" applyFont="1" applyBorder="1" applyAlignment="1">
      <alignment horizontal="center" vertical="center"/>
    </xf>
    <xf numFmtId="0" fontId="14" fillId="0" borderId="32" xfId="2" applyFont="1" applyBorder="1" applyAlignment="1">
      <alignment horizontal="center" vertical="center"/>
    </xf>
    <xf numFmtId="0" fontId="14" fillId="0" borderId="33" xfId="2" applyFont="1" applyBorder="1" applyAlignment="1">
      <alignment horizontal="center" vertical="center"/>
    </xf>
    <xf numFmtId="0" fontId="14" fillId="0" borderId="27" xfId="2" applyFont="1" applyBorder="1" applyAlignment="1">
      <alignment horizontal="center" vertical="center" wrapText="1"/>
    </xf>
    <xf numFmtId="0" fontId="14" fillId="0" borderId="28" xfId="2" applyFont="1" applyBorder="1" applyAlignment="1">
      <alignment horizontal="center" vertical="center" wrapText="1"/>
    </xf>
    <xf numFmtId="0" fontId="14" fillId="0" borderId="29" xfId="2" applyFont="1" applyBorder="1" applyAlignment="1">
      <alignment horizontal="center" vertical="center" wrapText="1"/>
    </xf>
    <xf numFmtId="0" fontId="14" fillId="0" borderId="30" xfId="2" applyFont="1" applyBorder="1" applyAlignment="1">
      <alignment horizontal="center" vertical="center" wrapText="1"/>
    </xf>
    <xf numFmtId="0" fontId="14" fillId="0" borderId="0" xfId="2" applyFont="1" applyAlignment="1">
      <alignment horizontal="center" vertical="center" wrapText="1"/>
    </xf>
    <xf numFmtId="0" fontId="14" fillId="0" borderId="31" xfId="2" applyFont="1" applyBorder="1" applyAlignment="1">
      <alignment horizontal="center" vertical="center" wrapText="1"/>
    </xf>
    <xf numFmtId="0" fontId="14" fillId="0" borderId="32" xfId="2" applyFont="1" applyBorder="1" applyAlignment="1">
      <alignment horizontal="center" vertical="center" wrapText="1"/>
    </xf>
    <xf numFmtId="0" fontId="14" fillId="0" borderId="18" xfId="2" applyFont="1" applyBorder="1" applyAlignment="1">
      <alignment horizontal="center" vertical="center" wrapText="1"/>
    </xf>
    <xf numFmtId="0" fontId="14" fillId="0" borderId="33" xfId="2" applyFont="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6" fillId="0" borderId="6" xfId="2" applyFont="1" applyBorder="1" applyAlignment="1">
      <alignment horizontal="center" vertical="center"/>
    </xf>
    <xf numFmtId="0" fontId="6" fillId="0" borderId="7" xfId="2" applyFont="1" applyBorder="1" applyAlignment="1">
      <alignment horizontal="center" vertical="center"/>
    </xf>
    <xf numFmtId="0" fontId="6" fillId="0" borderId="8" xfId="2" applyFont="1" applyBorder="1" applyAlignment="1">
      <alignment horizontal="center" vertical="center"/>
    </xf>
    <xf numFmtId="0" fontId="7" fillId="0" borderId="9" xfId="2" applyFont="1" applyBorder="1" applyAlignment="1">
      <alignment horizontal="center" vertical="center" wrapText="1"/>
    </xf>
    <xf numFmtId="0" fontId="7" fillId="0" borderId="7" xfId="2" applyFont="1" applyBorder="1" applyAlignment="1">
      <alignment horizontal="center" vertical="center" wrapText="1"/>
    </xf>
    <xf numFmtId="0" fontId="7" fillId="0" borderId="8" xfId="2" applyFont="1" applyBorder="1" applyAlignment="1">
      <alignment horizontal="center" vertical="center" wrapText="1"/>
    </xf>
    <xf numFmtId="0" fontId="8" fillId="0" borderId="10" xfId="2" applyFont="1" applyBorder="1" applyAlignment="1">
      <alignment horizontal="center" vertical="center" wrapText="1"/>
    </xf>
    <xf numFmtId="0" fontId="8" fillId="0" borderId="11" xfId="2" applyFont="1" applyBorder="1" applyAlignment="1">
      <alignment horizontal="center" vertical="center" wrapText="1"/>
    </xf>
    <xf numFmtId="0" fontId="6" fillId="0" borderId="9" xfId="2" applyFont="1" applyBorder="1" applyAlignment="1">
      <alignment horizontal="center" vertical="center"/>
    </xf>
    <xf numFmtId="0" fontId="6" fillId="0" borderId="12" xfId="2" applyFont="1" applyBorder="1" applyAlignment="1">
      <alignment horizontal="center" vertical="center"/>
    </xf>
    <xf numFmtId="0" fontId="8" fillId="3" borderId="23" xfId="3" applyFont="1" applyFill="1" applyBorder="1" applyAlignment="1">
      <alignment horizontal="center"/>
    </xf>
    <xf numFmtId="0" fontId="8" fillId="3" borderId="24" xfId="3" applyFont="1" applyFill="1" applyBorder="1" applyAlignment="1">
      <alignment horizontal="center"/>
    </xf>
    <xf numFmtId="0" fontId="8" fillId="3" borderId="25" xfId="3" applyFont="1" applyFill="1" applyBorder="1" applyAlignment="1">
      <alignment horizontal="center"/>
    </xf>
    <xf numFmtId="0" fontId="8" fillId="3" borderId="23" xfId="3" applyFont="1" applyFill="1" applyBorder="1" applyAlignment="1">
      <alignment horizontal="center" vertical="center"/>
    </xf>
    <xf numFmtId="0" fontId="8" fillId="3" borderId="24" xfId="3" applyFont="1" applyFill="1" applyBorder="1" applyAlignment="1">
      <alignment horizontal="center" vertical="center"/>
    </xf>
    <xf numFmtId="0" fontId="8" fillId="3" borderId="25" xfId="3" applyFont="1" applyFill="1" applyBorder="1" applyAlignment="1">
      <alignment horizontal="center" vertical="center"/>
    </xf>
    <xf numFmtId="0" fontId="9" fillId="0" borderId="6" xfId="3" applyFont="1" applyBorder="1" applyAlignment="1">
      <alignment horizontal="left" wrapText="1"/>
    </xf>
    <xf numFmtId="0" fontId="9" fillId="0" borderId="7" xfId="3" applyFont="1" applyBorder="1" applyAlignment="1">
      <alignment horizontal="left" wrapText="1"/>
    </xf>
    <xf numFmtId="0" fontId="9" fillId="0" borderId="8" xfId="3" applyFont="1" applyBorder="1" applyAlignment="1">
      <alignment horizontal="left" wrapText="1"/>
    </xf>
    <xf numFmtId="0" fontId="9" fillId="0" borderId="9" xfId="3" applyFont="1" applyBorder="1" applyAlignment="1">
      <alignment horizontal="center" vertical="center" wrapText="1"/>
    </xf>
    <xf numFmtId="0" fontId="9" fillId="0" borderId="7" xfId="3" applyFont="1" applyBorder="1" applyAlignment="1">
      <alignment horizontal="center" vertical="center" wrapText="1"/>
    </xf>
    <xf numFmtId="0" fontId="9" fillId="0" borderId="12" xfId="3" applyFont="1" applyBorder="1" applyAlignment="1">
      <alignment horizontal="center" vertical="center" wrapText="1"/>
    </xf>
    <xf numFmtId="0" fontId="6" fillId="0" borderId="13" xfId="2" applyFont="1" applyBorder="1" applyAlignment="1">
      <alignment horizontal="center" vertical="center"/>
    </xf>
    <xf numFmtId="0" fontId="6" fillId="0" borderId="14" xfId="2" applyFont="1" applyBorder="1" applyAlignment="1">
      <alignment horizontal="center" vertical="center"/>
    </xf>
    <xf numFmtId="0" fontId="6" fillId="0" borderId="11" xfId="2" applyFont="1" applyBorder="1" applyAlignment="1">
      <alignment horizontal="center" vertical="center"/>
    </xf>
    <xf numFmtId="0" fontId="7" fillId="0" borderId="10" xfId="2" applyFont="1" applyBorder="1" applyAlignment="1">
      <alignment horizontal="center" vertical="center" wrapText="1"/>
    </xf>
    <xf numFmtId="0" fontId="7" fillId="0" borderId="14" xfId="2" applyFont="1" applyBorder="1" applyAlignment="1">
      <alignment horizontal="center" vertical="center" wrapText="1"/>
    </xf>
    <xf numFmtId="0" fontId="7" fillId="0" borderId="11" xfId="2" applyFont="1" applyBorder="1" applyAlignment="1">
      <alignment horizontal="center" vertical="center" wrapText="1"/>
    </xf>
    <xf numFmtId="0" fontId="7" fillId="0" borderId="15" xfId="2" applyFont="1" applyBorder="1" applyAlignment="1">
      <alignment horizontal="center" vertical="center" wrapText="1"/>
    </xf>
    <xf numFmtId="14" fontId="9" fillId="0" borderId="19" xfId="3" applyNumberFormat="1" applyFont="1" applyBorder="1" applyAlignment="1">
      <alignment horizontal="center" vertical="center"/>
    </xf>
    <xf numFmtId="0" fontId="9" fillId="0" borderId="20" xfId="3" applyFont="1" applyBorder="1" applyAlignment="1">
      <alignment horizontal="center" vertical="center"/>
    </xf>
    <xf numFmtId="0" fontId="3" fillId="0" borderId="19" xfId="0" applyFont="1" applyBorder="1" applyAlignment="1">
      <alignment horizontal="center"/>
    </xf>
    <xf numFmtId="0" fontId="3" fillId="0" borderId="21" xfId="0" applyFont="1" applyBorder="1" applyAlignment="1">
      <alignment horizontal="center"/>
    </xf>
    <xf numFmtId="0" fontId="3" fillId="0" borderId="22" xfId="0" applyFont="1" applyBorder="1" applyAlignment="1">
      <alignment horizontal="center"/>
    </xf>
    <xf numFmtId="0" fontId="9" fillId="0" borderId="13" xfId="3" applyFont="1" applyBorder="1" applyAlignment="1">
      <alignment horizontal="left" wrapText="1"/>
    </xf>
    <xf numFmtId="0" fontId="9" fillId="0" borderId="14" xfId="3" applyFont="1" applyBorder="1" applyAlignment="1">
      <alignment horizontal="left" wrapText="1"/>
    </xf>
    <xf numFmtId="0" fontId="9" fillId="0" borderId="11" xfId="3" applyFont="1" applyBorder="1" applyAlignment="1">
      <alignment horizontal="left" wrapText="1"/>
    </xf>
    <xf numFmtId="14" fontId="9" fillId="0" borderId="10" xfId="1" applyNumberFormat="1" applyFont="1" applyFill="1" applyBorder="1" applyAlignment="1">
      <alignment horizontal="center" vertical="center" wrapText="1"/>
    </xf>
    <xf numFmtId="43" fontId="9" fillId="0" borderId="14" xfId="1" applyFont="1" applyFill="1" applyBorder="1" applyAlignment="1">
      <alignment horizontal="center" vertical="center" wrapText="1"/>
    </xf>
    <xf numFmtId="43" fontId="9" fillId="0" borderId="15" xfId="1" applyFont="1" applyFill="1" applyBorder="1" applyAlignment="1">
      <alignment horizontal="center" vertical="center" wrapText="1"/>
    </xf>
    <xf numFmtId="14" fontId="9" fillId="0" borderId="10" xfId="3" applyNumberFormat="1" applyFont="1" applyBorder="1" applyAlignment="1">
      <alignment horizontal="center" vertical="center" wrapText="1"/>
    </xf>
    <xf numFmtId="0" fontId="9" fillId="0" borderId="14" xfId="3" applyFont="1" applyBorder="1" applyAlignment="1">
      <alignment horizontal="center" vertical="center" wrapText="1"/>
    </xf>
    <xf numFmtId="0" fontId="9" fillId="0" borderId="15" xfId="3" applyFont="1" applyBorder="1" applyAlignment="1">
      <alignment horizontal="center" vertical="center" wrapText="1"/>
    </xf>
    <xf numFmtId="0" fontId="9" fillId="0" borderId="10" xfId="3" applyFont="1" applyBorder="1" applyAlignment="1">
      <alignment horizontal="center" vertical="center" wrapText="1"/>
    </xf>
    <xf numFmtId="166" fontId="9" fillId="0" borderId="10" xfId="3" applyNumberFormat="1" applyFont="1" applyBorder="1" applyAlignment="1">
      <alignment horizontal="center" vertical="center" wrapText="1"/>
    </xf>
    <xf numFmtId="166" fontId="9" fillId="0" borderId="14" xfId="3"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0" fontId="3" fillId="16" borderId="10" xfId="0" applyFont="1" applyFill="1" applyBorder="1" applyAlignment="1">
      <alignment horizontal="center" wrapText="1"/>
    </xf>
    <xf numFmtId="0" fontId="3" fillId="16" borderId="14" xfId="0" applyFont="1" applyFill="1" applyBorder="1" applyAlignment="1">
      <alignment horizontal="center" wrapText="1"/>
    </xf>
    <xf numFmtId="0" fontId="3" fillId="16" borderId="15" xfId="0" applyFont="1" applyFill="1" applyBorder="1" applyAlignment="1">
      <alignment horizontal="center" wrapText="1"/>
    </xf>
    <xf numFmtId="0" fontId="9" fillId="0" borderId="26" xfId="3" applyFont="1" applyBorder="1" applyAlignment="1">
      <alignment horizontal="left" wrapText="1"/>
    </xf>
    <xf numFmtId="0" fontId="9" fillId="0" borderId="21" xfId="3" applyFont="1" applyBorder="1" applyAlignment="1">
      <alignment horizontal="left" wrapText="1"/>
    </xf>
    <xf numFmtId="0" fontId="9" fillId="0" borderId="20" xfId="3" applyFont="1" applyBorder="1" applyAlignment="1">
      <alignment horizontal="left" wrapText="1"/>
    </xf>
    <xf numFmtId="0" fontId="9" fillId="0" borderId="19" xfId="3" applyFont="1" applyBorder="1" applyAlignment="1">
      <alignment horizontal="center" vertical="center" wrapText="1"/>
    </xf>
    <xf numFmtId="0" fontId="9" fillId="0" borderId="21" xfId="3" applyFont="1" applyBorder="1" applyAlignment="1">
      <alignment horizontal="center" vertical="center" wrapText="1"/>
    </xf>
    <xf numFmtId="0" fontId="9" fillId="0" borderId="22" xfId="3" applyFont="1" applyBorder="1" applyAlignment="1">
      <alignment horizontal="center" vertical="center" wrapText="1"/>
    </xf>
    <xf numFmtId="0" fontId="9" fillId="0" borderId="23" xfId="3" applyFont="1" applyBorder="1" applyAlignment="1">
      <alignment horizontal="right" wrapText="1"/>
    </xf>
    <xf numFmtId="0" fontId="9" fillId="0" borderId="24" xfId="3" applyFont="1" applyBorder="1" applyAlignment="1">
      <alignment horizontal="right" wrapText="1"/>
    </xf>
    <xf numFmtId="0" fontId="9" fillId="0" borderId="25" xfId="3" applyFont="1" applyBorder="1" applyAlignment="1">
      <alignment horizontal="right" wrapText="1"/>
    </xf>
    <xf numFmtId="43" fontId="9" fillId="0" borderId="10" xfId="1" applyFont="1" applyFill="1" applyBorder="1" applyAlignment="1">
      <alignment horizontal="center" vertical="center" wrapText="1"/>
    </xf>
    <xf numFmtId="0" fontId="8" fillId="0" borderId="13" xfId="4" applyFont="1" applyBorder="1" applyAlignment="1">
      <alignment horizontal="left" wrapText="1"/>
    </xf>
    <xf numFmtId="0" fontId="8" fillId="0" borderId="14" xfId="4" applyFont="1" applyBorder="1" applyAlignment="1">
      <alignment horizontal="left" wrapText="1"/>
    </xf>
    <xf numFmtId="0" fontId="8" fillId="0" borderId="11" xfId="4" applyFont="1" applyBorder="1" applyAlignment="1">
      <alignment horizontal="left" wrapText="1"/>
    </xf>
    <xf numFmtId="0" fontId="6" fillId="0" borderId="13" xfId="5" applyFont="1" applyBorder="1" applyAlignment="1">
      <alignment horizontal="left"/>
    </xf>
    <xf numFmtId="0" fontId="6" fillId="0" borderId="14" xfId="5" applyFont="1" applyBorder="1" applyAlignment="1">
      <alignment horizontal="left"/>
    </xf>
    <xf numFmtId="0" fontId="9" fillId="0" borderId="1" xfId="4" applyFont="1" applyBorder="1" applyAlignment="1">
      <alignment horizontal="center" vertical="center" wrapText="1"/>
    </xf>
    <xf numFmtId="0" fontId="9" fillId="0" borderId="2" xfId="4" applyFont="1" applyBorder="1" applyAlignment="1">
      <alignment horizontal="center" vertical="center" wrapText="1"/>
    </xf>
    <xf numFmtId="0" fontId="9" fillId="0" borderId="34" xfId="4" applyFont="1" applyBorder="1" applyAlignment="1">
      <alignment horizontal="center" vertical="center" wrapText="1"/>
    </xf>
    <xf numFmtId="0" fontId="9" fillId="0" borderId="4" xfId="4" applyFont="1" applyBorder="1" applyAlignment="1">
      <alignment horizontal="center" vertical="center" wrapText="1"/>
    </xf>
    <xf numFmtId="0" fontId="9" fillId="0" borderId="5" xfId="4" applyFont="1" applyBorder="1" applyAlignment="1">
      <alignment horizontal="center" vertical="center" wrapText="1"/>
    </xf>
    <xf numFmtId="0" fontId="9" fillId="0" borderId="35" xfId="4" applyFont="1" applyBorder="1" applyAlignment="1">
      <alignment horizontal="center" vertical="center" wrapText="1"/>
    </xf>
    <xf numFmtId="0" fontId="9" fillId="0" borderId="27" xfId="3" applyFont="1" applyBorder="1" applyAlignment="1">
      <alignment horizontal="center" vertical="center" wrapText="1"/>
    </xf>
    <xf numFmtId="0" fontId="9" fillId="0" borderId="28" xfId="3" applyFont="1" applyBorder="1" applyAlignment="1">
      <alignment horizontal="center" vertical="center" wrapText="1"/>
    </xf>
    <xf numFmtId="0" fontId="9" fillId="0" borderId="29" xfId="3" applyFont="1" applyBorder="1" applyAlignment="1">
      <alignment horizontal="center" vertical="center" wrapText="1"/>
    </xf>
    <xf numFmtId="0" fontId="9" fillId="0" borderId="30" xfId="3" applyFont="1" applyBorder="1" applyAlignment="1">
      <alignment horizontal="center" vertical="center" wrapText="1"/>
    </xf>
    <xf numFmtId="0" fontId="9" fillId="0" borderId="0" xfId="3" applyFont="1" applyAlignment="1">
      <alignment horizontal="center" vertical="center" wrapText="1"/>
    </xf>
    <xf numFmtId="0" fontId="9" fillId="0" borderId="31" xfId="3" applyFont="1" applyBorder="1" applyAlignment="1">
      <alignment horizontal="center" vertical="center" wrapText="1"/>
    </xf>
    <xf numFmtId="0" fontId="9" fillId="0" borderId="32" xfId="3" applyFont="1" applyBorder="1" applyAlignment="1">
      <alignment horizontal="center" vertical="center" wrapText="1"/>
    </xf>
    <xf numFmtId="0" fontId="9" fillId="0" borderId="18" xfId="3" applyFont="1" applyBorder="1" applyAlignment="1">
      <alignment horizontal="center" vertical="center" wrapText="1"/>
    </xf>
    <xf numFmtId="0" fontId="9" fillId="0" borderId="33" xfId="3" applyFont="1" applyBorder="1" applyAlignment="1">
      <alignment horizontal="center" vertical="center" wrapText="1"/>
    </xf>
    <xf numFmtId="0" fontId="8" fillId="0" borderId="6" xfId="3" applyFont="1" applyBorder="1" applyAlignment="1">
      <alignment horizontal="center" wrapText="1"/>
    </xf>
    <xf numFmtId="0" fontId="8" fillId="0" borderId="7" xfId="3" applyFont="1" applyBorder="1" applyAlignment="1">
      <alignment horizontal="center" wrapText="1"/>
    </xf>
    <xf numFmtId="0" fontId="8" fillId="0" borderId="8" xfId="3" applyFont="1" applyBorder="1" applyAlignment="1">
      <alignment horizontal="center" wrapText="1"/>
    </xf>
    <xf numFmtId="0" fontId="8" fillId="0" borderId="9" xfId="3" applyFont="1" applyBorder="1" applyAlignment="1">
      <alignment horizontal="center" wrapText="1"/>
    </xf>
    <xf numFmtId="0" fontId="8" fillId="0" borderId="12" xfId="3" applyFont="1" applyBorder="1" applyAlignment="1">
      <alignment horizontal="center" wrapText="1"/>
    </xf>
    <xf numFmtId="0" fontId="3" fillId="0" borderId="3" xfId="0" applyFont="1" applyBorder="1" applyAlignment="1">
      <alignment horizontal="center" vertical="center"/>
    </xf>
    <xf numFmtId="0" fontId="9" fillId="0" borderId="10" xfId="4" applyFont="1" applyBorder="1" applyAlignment="1">
      <alignment horizontal="center" vertical="center" wrapText="1"/>
    </xf>
    <xf numFmtId="0" fontId="9" fillId="0" borderId="14" xfId="4" applyFont="1" applyBorder="1" applyAlignment="1">
      <alignment horizontal="center" vertical="center" wrapText="1"/>
    </xf>
    <xf numFmtId="0" fontId="9" fillId="0" borderId="15" xfId="4" applyFont="1" applyBorder="1" applyAlignment="1">
      <alignment horizontal="center" vertical="center" wrapText="1"/>
    </xf>
    <xf numFmtId="0" fontId="8" fillId="0" borderId="26" xfId="4" applyFont="1" applyBorder="1" applyAlignment="1">
      <alignment horizontal="left" wrapText="1"/>
    </xf>
    <xf numFmtId="0" fontId="8" fillId="0" borderId="21" xfId="4" applyFont="1" applyBorder="1" applyAlignment="1">
      <alignment horizontal="left" wrapText="1"/>
    </xf>
    <xf numFmtId="0" fontId="8" fillId="0" borderId="20" xfId="4" applyFont="1" applyBorder="1" applyAlignment="1">
      <alignment horizontal="left" wrapText="1"/>
    </xf>
    <xf numFmtId="0" fontId="9" fillId="0" borderId="19" xfId="4" applyFont="1" applyBorder="1" applyAlignment="1">
      <alignment horizontal="center" vertical="center" wrapText="1"/>
    </xf>
    <xf numFmtId="0" fontId="9" fillId="0" borderId="21" xfId="4" applyFont="1" applyBorder="1" applyAlignment="1">
      <alignment horizontal="center" vertical="center" wrapText="1"/>
    </xf>
    <xf numFmtId="0" fontId="9" fillId="0" borderId="22" xfId="4" applyFont="1" applyBorder="1" applyAlignment="1">
      <alignment horizontal="center" vertical="center" wrapText="1"/>
    </xf>
    <xf numFmtId="0" fontId="6" fillId="0" borderId="11" xfId="5" applyFont="1" applyBorder="1" applyAlignment="1">
      <alignment horizontal="left"/>
    </xf>
    <xf numFmtId="0" fontId="10" fillId="3" borderId="23" xfId="2" applyFont="1" applyFill="1" applyBorder="1" applyAlignment="1">
      <alignment horizontal="center" vertical="center"/>
    </xf>
    <xf numFmtId="0" fontId="10" fillId="3" borderId="24" xfId="2" applyFont="1" applyFill="1" applyBorder="1" applyAlignment="1">
      <alignment horizontal="center" vertical="center"/>
    </xf>
    <xf numFmtId="0" fontId="10" fillId="3" borderId="25" xfId="2" applyFont="1" applyFill="1" applyBorder="1" applyAlignment="1">
      <alignment horizontal="center" vertical="center"/>
    </xf>
    <xf numFmtId="0" fontId="10" fillId="3" borderId="23" xfId="3" applyFont="1" applyFill="1" applyBorder="1" applyAlignment="1">
      <alignment horizontal="center" vertical="center"/>
    </xf>
    <xf numFmtId="0" fontId="10" fillId="3" borderId="24" xfId="3" applyFont="1" applyFill="1" applyBorder="1" applyAlignment="1">
      <alignment horizontal="center" vertical="center"/>
    </xf>
    <xf numFmtId="0" fontId="10" fillId="3" borderId="25" xfId="3" applyFont="1" applyFill="1" applyBorder="1" applyAlignment="1">
      <alignment horizontal="center" vertical="center"/>
    </xf>
    <xf numFmtId="10" fontId="10" fillId="7" borderId="10" xfId="7" applyNumberFormat="1" applyFont="1" applyFill="1" applyBorder="1" applyAlignment="1">
      <alignment horizontal="center" vertical="center" wrapText="1"/>
    </xf>
    <xf numFmtId="10" fontId="10" fillId="7" borderId="14" xfId="7" applyNumberFormat="1" applyFont="1" applyFill="1" applyBorder="1" applyAlignment="1">
      <alignment horizontal="center" vertical="center" wrapText="1"/>
    </xf>
    <xf numFmtId="0" fontId="10" fillId="0" borderId="1" xfId="2" applyFont="1" applyBorder="1" applyAlignment="1">
      <alignment horizontal="left" vertical="top" wrapText="1"/>
    </xf>
    <xf numFmtId="0" fontId="5" fillId="0" borderId="2" xfId="2" applyBorder="1" applyAlignment="1">
      <alignment horizontal="left" vertical="top" wrapText="1"/>
    </xf>
    <xf numFmtId="0" fontId="5" fillId="0" borderId="31" xfId="2" applyBorder="1" applyAlignment="1">
      <alignment horizontal="left" vertical="top" wrapText="1"/>
    </xf>
    <xf numFmtId="0" fontId="5" fillId="0" borderId="4" xfId="2" applyBorder="1" applyAlignment="1">
      <alignment horizontal="left" vertical="top" wrapText="1"/>
    </xf>
    <xf numFmtId="0" fontId="5" fillId="0" borderId="5" xfId="2" applyBorder="1" applyAlignment="1">
      <alignment horizontal="left" vertical="top" wrapText="1"/>
    </xf>
    <xf numFmtId="0" fontId="5" fillId="0" borderId="35" xfId="2" applyBorder="1" applyAlignment="1">
      <alignment horizontal="left" vertical="top" wrapText="1"/>
    </xf>
    <xf numFmtId="0" fontId="6" fillId="0" borderId="26" xfId="5" applyFont="1" applyBorder="1" applyAlignment="1">
      <alignment horizontal="left"/>
    </xf>
    <xf numFmtId="0" fontId="6" fillId="0" borderId="21" xfId="5" applyFont="1" applyBorder="1" applyAlignment="1">
      <alignment horizontal="left"/>
    </xf>
    <xf numFmtId="0" fontId="6" fillId="0" borderId="20" xfId="5" applyFont="1" applyBorder="1" applyAlignment="1">
      <alignment horizontal="left"/>
    </xf>
    <xf numFmtId="10" fontId="10" fillId="7" borderId="11" xfId="7" applyNumberFormat="1" applyFont="1" applyFill="1" applyBorder="1" applyAlignment="1">
      <alignment horizontal="center" vertical="center" wrapText="1"/>
    </xf>
    <xf numFmtId="0" fontId="5" fillId="0" borderId="1" xfId="2" applyBorder="1" applyAlignment="1">
      <alignment horizontal="left" vertical="top" wrapText="1"/>
    </xf>
    <xf numFmtId="0" fontId="5" fillId="0" borderId="34" xfId="2" applyBorder="1" applyAlignment="1">
      <alignment horizontal="left" vertical="top" wrapText="1"/>
    </xf>
    <xf numFmtId="0" fontId="8" fillId="0" borderId="27" xfId="2" applyFont="1" applyBorder="1" applyAlignment="1">
      <alignment horizontal="center" vertical="center" wrapText="1"/>
    </xf>
    <xf numFmtId="0" fontId="8" fillId="0" borderId="28" xfId="2" applyFont="1" applyBorder="1" applyAlignment="1">
      <alignment horizontal="center" vertical="center" wrapText="1"/>
    </xf>
    <xf numFmtId="0" fontId="8" fillId="0" borderId="29" xfId="2" applyFont="1" applyBorder="1" applyAlignment="1">
      <alignment horizontal="center" vertical="center" wrapText="1"/>
    </xf>
    <xf numFmtId="0" fontId="8" fillId="0" borderId="32" xfId="2" applyFont="1" applyBorder="1" applyAlignment="1">
      <alignment horizontal="center" vertical="center" wrapText="1"/>
    </xf>
    <xf numFmtId="0" fontId="8" fillId="0" borderId="18" xfId="2" applyFont="1" applyBorder="1" applyAlignment="1">
      <alignment horizontal="center" vertical="center" wrapText="1"/>
    </xf>
    <xf numFmtId="0" fontId="8" fillId="0" borderId="33" xfId="2" applyFont="1" applyBorder="1" applyAlignment="1">
      <alignment horizontal="center" vertical="center" wrapText="1"/>
    </xf>
    <xf numFmtId="0" fontId="8" fillId="10" borderId="23" xfId="3" applyFont="1" applyFill="1" applyBorder="1" applyAlignment="1">
      <alignment horizontal="center" vertical="center"/>
    </xf>
    <xf numFmtId="0" fontId="8" fillId="10" borderId="24" xfId="3" applyFont="1" applyFill="1" applyBorder="1" applyAlignment="1">
      <alignment horizontal="center" vertical="center"/>
    </xf>
    <xf numFmtId="0" fontId="8" fillId="10" borderId="25" xfId="3" applyFont="1" applyFill="1" applyBorder="1" applyAlignment="1">
      <alignment horizontal="center" vertical="center"/>
    </xf>
    <xf numFmtId="0" fontId="8" fillId="0" borderId="27" xfId="2" applyFont="1" applyBorder="1" applyAlignment="1">
      <alignment horizontal="center" wrapText="1"/>
    </xf>
    <xf numFmtId="0" fontId="8" fillId="0" borderId="28" xfId="2" applyFont="1" applyBorder="1" applyAlignment="1">
      <alignment horizontal="center" wrapText="1"/>
    </xf>
    <xf numFmtId="0" fontId="8" fillId="0" borderId="29" xfId="2" applyFont="1" applyBorder="1" applyAlignment="1">
      <alignment horizontal="center" wrapText="1"/>
    </xf>
    <xf numFmtId="0" fontId="8" fillId="0" borderId="32" xfId="2" applyFont="1" applyBorder="1" applyAlignment="1">
      <alignment horizontal="center" wrapText="1"/>
    </xf>
    <xf numFmtId="0" fontId="8" fillId="0" borderId="18" xfId="2" applyFont="1" applyBorder="1" applyAlignment="1">
      <alignment horizontal="center" wrapText="1"/>
    </xf>
    <xf numFmtId="0" fontId="8" fillId="0" borderId="33" xfId="2" applyFont="1" applyBorder="1" applyAlignment="1">
      <alignment horizontal="center" wrapText="1"/>
    </xf>
    <xf numFmtId="0" fontId="8" fillId="0" borderId="36" xfId="2" applyFont="1" applyBorder="1" applyAlignment="1">
      <alignment horizontal="center" vertical="center" wrapText="1"/>
    </xf>
    <xf numFmtId="0" fontId="8" fillId="0" borderId="37" xfId="2" applyFont="1" applyBorder="1" applyAlignment="1">
      <alignment horizontal="center" vertical="center" wrapText="1"/>
    </xf>
    <xf numFmtId="0" fontId="9" fillId="0" borderId="23"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35" xfId="0" applyFont="1" applyBorder="1" applyAlignment="1">
      <alignment horizontal="center" vertical="center" wrapText="1"/>
    </xf>
    <xf numFmtId="3" fontId="32" fillId="16" borderId="65" xfId="0" applyNumberFormat="1" applyFont="1" applyFill="1" applyBorder="1" applyAlignment="1">
      <alignment horizontal="center" vertical="top" wrapText="1"/>
    </xf>
    <xf numFmtId="3" fontId="32" fillId="16" borderId="63" xfId="0" applyNumberFormat="1" applyFont="1" applyFill="1" applyBorder="1" applyAlignment="1">
      <alignment horizontal="center" vertical="top" wrapText="1"/>
    </xf>
    <xf numFmtId="3" fontId="32" fillId="16" borderId="64" xfId="0" applyNumberFormat="1" applyFont="1" applyFill="1" applyBorder="1" applyAlignment="1">
      <alignment horizontal="center" vertical="top" wrapText="1"/>
    </xf>
    <xf numFmtId="0" fontId="9" fillId="0" borderId="13" xfId="0" applyFont="1" applyBorder="1" applyAlignment="1">
      <alignment horizontal="center" vertical="center" wrapText="1"/>
    </xf>
    <xf numFmtId="0" fontId="9" fillId="0" borderId="15" xfId="0" applyFont="1" applyBorder="1" applyAlignment="1">
      <alignment horizontal="center" vertical="center" wrapText="1"/>
    </xf>
    <xf numFmtId="0" fontId="9" fillId="11" borderId="23" xfId="2" applyFont="1" applyFill="1" applyBorder="1" applyAlignment="1">
      <alignment horizontal="center" vertical="center" wrapText="1"/>
    </xf>
    <xf numFmtId="0" fontId="9" fillId="11" borderId="25" xfId="2" applyFont="1" applyFill="1" applyBorder="1" applyAlignment="1">
      <alignment horizontal="center" vertical="center" wrapText="1"/>
    </xf>
    <xf numFmtId="0" fontId="8" fillId="11" borderId="23" xfId="2" applyFont="1" applyFill="1" applyBorder="1" applyAlignment="1">
      <alignment vertical="center" wrapText="1"/>
    </xf>
    <xf numFmtId="0" fontId="8" fillId="11" borderId="24" xfId="2" applyFont="1" applyFill="1" applyBorder="1" applyAlignment="1">
      <alignment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3" fontId="32" fillId="16" borderId="6" xfId="0" applyNumberFormat="1" applyFont="1" applyFill="1" applyBorder="1" applyAlignment="1">
      <alignment horizontal="center" vertical="top" wrapText="1"/>
    </xf>
    <xf numFmtId="3" fontId="32" fillId="16" borderId="7" xfId="0" applyNumberFormat="1" applyFont="1" applyFill="1" applyBorder="1" applyAlignment="1">
      <alignment horizontal="center" vertical="top" wrapText="1"/>
    </xf>
    <xf numFmtId="3" fontId="32" fillId="16" borderId="8" xfId="0" applyNumberFormat="1" applyFont="1" applyFill="1" applyBorder="1" applyAlignment="1">
      <alignment horizontal="center" vertical="top" wrapText="1"/>
    </xf>
    <xf numFmtId="0" fontId="8" fillId="11" borderId="23" xfId="2" applyFont="1" applyFill="1" applyBorder="1" applyAlignment="1">
      <alignment horizontal="left" vertical="center" wrapText="1"/>
    </xf>
    <xf numFmtId="0" fontId="8" fillId="11" borderId="24" xfId="2" applyFont="1" applyFill="1" applyBorder="1" applyAlignment="1">
      <alignment horizontal="left" vertical="center" wrapText="1"/>
    </xf>
    <xf numFmtId="14" fontId="9" fillId="11" borderId="23" xfId="2" applyNumberFormat="1" applyFont="1" applyFill="1" applyBorder="1" applyAlignment="1">
      <alignment horizontal="center" vertical="center" wrapText="1"/>
    </xf>
    <xf numFmtId="14" fontId="9" fillId="11" borderId="24" xfId="2" applyNumberFormat="1" applyFont="1" applyFill="1" applyBorder="1" applyAlignment="1">
      <alignment horizontal="center" vertical="center" wrapText="1"/>
    </xf>
    <xf numFmtId="14" fontId="9" fillId="11" borderId="25" xfId="2" applyNumberFormat="1" applyFont="1" applyFill="1" applyBorder="1" applyAlignment="1">
      <alignment horizontal="center" vertical="center" wrapText="1"/>
    </xf>
    <xf numFmtId="0" fontId="8" fillId="0" borderId="23" xfId="2" applyFont="1" applyBorder="1" applyAlignment="1">
      <alignment horizontal="right" vertical="center" wrapText="1"/>
    </xf>
    <xf numFmtId="0" fontId="8" fillId="0" borderId="24" xfId="2" applyFont="1" applyBorder="1" applyAlignment="1">
      <alignment horizontal="right" vertical="center" wrapText="1"/>
    </xf>
    <xf numFmtId="0" fontId="8" fillId="0" borderId="25" xfId="2" applyFont="1" applyBorder="1" applyAlignment="1">
      <alignment horizontal="right" vertical="center" wrapText="1"/>
    </xf>
    <xf numFmtId="1" fontId="8" fillId="0" borderId="23" xfId="6" applyNumberFormat="1" applyFont="1" applyBorder="1" applyAlignment="1">
      <alignment horizontal="center" vertical="center"/>
    </xf>
    <xf numFmtId="1" fontId="8" fillId="0" borderId="24" xfId="6" applyNumberFormat="1" applyFont="1" applyBorder="1" applyAlignment="1">
      <alignment horizontal="center" vertical="center"/>
    </xf>
    <xf numFmtId="1" fontId="8" fillId="0" borderId="25" xfId="6" applyNumberFormat="1" applyFont="1" applyBorder="1" applyAlignment="1">
      <alignment horizontal="center" vertical="center"/>
    </xf>
    <xf numFmtId="0" fontId="12" fillId="0" borderId="23" xfId="2" applyFont="1" applyBorder="1" applyAlignment="1">
      <alignment horizontal="center" vertical="center" wrapText="1"/>
    </xf>
    <xf numFmtId="0" fontId="12" fillId="0" borderId="24" xfId="2" applyFont="1" applyBorder="1" applyAlignment="1">
      <alignment horizontal="center" vertical="center" wrapText="1"/>
    </xf>
    <xf numFmtId="0" fontId="12" fillId="0" borderId="25" xfId="2" applyFont="1" applyBorder="1" applyAlignment="1">
      <alignment horizontal="center"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0" fontId="9" fillId="0" borderId="26" xfId="0" applyFont="1" applyBorder="1" applyAlignment="1">
      <alignment horizontal="center" vertical="center" wrapText="1"/>
    </xf>
    <xf numFmtId="0" fontId="9" fillId="0" borderId="22" xfId="0" applyFont="1" applyBorder="1" applyAlignment="1">
      <alignment horizontal="center" vertical="center" wrapText="1"/>
    </xf>
    <xf numFmtId="0" fontId="5" fillId="0" borderId="26" xfId="0" applyFont="1" applyBorder="1" applyAlignment="1">
      <alignment vertical="center" wrapText="1"/>
    </xf>
    <xf numFmtId="0" fontId="5" fillId="0" borderId="21" xfId="0" applyFont="1" applyBorder="1" applyAlignment="1">
      <alignment vertical="center" wrapText="1"/>
    </xf>
    <xf numFmtId="0" fontId="9" fillId="12" borderId="0" xfId="3" applyFont="1" applyFill="1" applyAlignment="1">
      <alignment horizontal="left" vertical="center" wrapText="1"/>
    </xf>
    <xf numFmtId="0" fontId="8" fillId="11" borderId="32" xfId="3" applyFont="1" applyFill="1" applyBorder="1" applyAlignment="1">
      <alignment horizontal="center" vertical="center"/>
    </xf>
    <xf numFmtId="0" fontId="8" fillId="11" borderId="18" xfId="3" applyFont="1" applyFill="1" applyBorder="1" applyAlignment="1">
      <alignment horizontal="center" vertical="center"/>
    </xf>
    <xf numFmtId="0" fontId="8" fillId="11" borderId="33" xfId="3" applyFont="1" applyFill="1" applyBorder="1" applyAlignment="1">
      <alignment horizontal="center" vertical="center"/>
    </xf>
    <xf numFmtId="49" fontId="12" fillId="0" borderId="23" xfId="3" applyNumberFormat="1" applyFont="1" applyBorder="1" applyAlignment="1">
      <alignment horizontal="left" vertical="top" wrapText="1"/>
    </xf>
    <xf numFmtId="49" fontId="12" fillId="0" borderId="24" xfId="3" applyNumberFormat="1" applyFont="1" applyBorder="1" applyAlignment="1">
      <alignment horizontal="left" vertical="top" wrapText="1"/>
    </xf>
    <xf numFmtId="49" fontId="12" fillId="0" borderId="25" xfId="3" applyNumberFormat="1" applyFont="1" applyBorder="1" applyAlignment="1">
      <alignment horizontal="left" vertical="top" wrapText="1"/>
    </xf>
    <xf numFmtId="0" fontId="8" fillId="0" borderId="23" xfId="3" applyFont="1" applyBorder="1" applyAlignment="1">
      <alignment horizontal="center" vertical="center" wrapText="1"/>
    </xf>
    <xf numFmtId="0" fontId="8" fillId="0" borderId="24" xfId="3" applyFont="1" applyBorder="1" applyAlignment="1">
      <alignment horizontal="center" vertical="center" wrapText="1"/>
    </xf>
    <xf numFmtId="0" fontId="8" fillId="0" borderId="25" xfId="3" applyFont="1" applyBorder="1" applyAlignment="1">
      <alignment horizontal="center" vertical="center" wrapText="1"/>
    </xf>
    <xf numFmtId="0" fontId="8" fillId="3" borderId="23" xfId="3" applyFont="1" applyFill="1" applyBorder="1" applyAlignment="1">
      <alignment horizontal="center" vertical="center" wrapText="1"/>
    </xf>
    <xf numFmtId="0" fontId="8" fillId="3" borderId="24" xfId="3" applyFont="1" applyFill="1" applyBorder="1" applyAlignment="1">
      <alignment horizontal="center" vertical="center" wrapText="1"/>
    </xf>
    <xf numFmtId="0" fontId="8" fillId="3" borderId="25" xfId="3" applyFont="1" applyFill="1" applyBorder="1" applyAlignment="1">
      <alignment horizontal="center" vertical="center" wrapText="1"/>
    </xf>
    <xf numFmtId="0" fontId="8" fillId="12" borderId="28" xfId="3" applyFont="1" applyFill="1" applyBorder="1" applyAlignment="1">
      <alignment horizontal="center" vertical="center" wrapText="1"/>
    </xf>
    <xf numFmtId="0" fontId="8" fillId="12" borderId="0" xfId="3" applyFont="1" applyFill="1" applyAlignment="1">
      <alignment horizontal="justify" vertical="top" wrapText="1"/>
    </xf>
    <xf numFmtId="0" fontId="8" fillId="10" borderId="23" xfId="3" applyFont="1" applyFill="1" applyBorder="1" applyAlignment="1">
      <alignment horizontal="center" vertical="center" wrapText="1"/>
    </xf>
    <xf numFmtId="0" fontId="8" fillId="10" borderId="24" xfId="3" applyFont="1" applyFill="1" applyBorder="1" applyAlignment="1">
      <alignment horizontal="center" vertical="center" wrapText="1"/>
    </xf>
    <xf numFmtId="0" fontId="8" fillId="10" borderId="25" xfId="3" applyFont="1" applyFill="1" applyBorder="1" applyAlignment="1">
      <alignment horizontal="center" vertical="center" wrapText="1"/>
    </xf>
    <xf numFmtId="0" fontId="11" fillId="0" borderId="27" xfId="3" applyFont="1" applyBorder="1" applyAlignment="1">
      <alignment horizontal="center" vertical="center" wrapText="1"/>
    </xf>
    <xf numFmtId="0" fontId="11" fillId="0" borderId="28" xfId="3" applyFont="1" applyBorder="1" applyAlignment="1">
      <alignment horizontal="center" vertical="center" wrapText="1"/>
    </xf>
    <xf numFmtId="0" fontId="11" fillId="0" borderId="29" xfId="3" applyFont="1" applyBorder="1" applyAlignment="1">
      <alignment horizontal="center" vertical="center" wrapText="1"/>
    </xf>
    <xf numFmtId="0" fontId="11" fillId="0" borderId="32" xfId="3" applyFont="1" applyBorder="1" applyAlignment="1">
      <alignment horizontal="center" vertical="center" wrapText="1"/>
    </xf>
    <xf numFmtId="0" fontId="11" fillId="0" borderId="18" xfId="3" applyFont="1" applyBorder="1" applyAlignment="1">
      <alignment horizontal="center" vertical="center" wrapText="1"/>
    </xf>
    <xf numFmtId="0" fontId="11" fillId="0" borderId="33" xfId="3" applyFont="1" applyBorder="1" applyAlignment="1">
      <alignment horizontal="center" vertical="center" wrapText="1"/>
    </xf>
    <xf numFmtId="0" fontId="8" fillId="3" borderId="26" xfId="3" applyFont="1" applyFill="1" applyBorder="1" applyAlignment="1">
      <alignment horizontal="center" vertical="center" wrapText="1"/>
    </xf>
    <xf numFmtId="0" fontId="8" fillId="3" borderId="21" xfId="3" applyFont="1" applyFill="1" applyBorder="1" applyAlignment="1">
      <alignment horizontal="center" vertical="center" wrapText="1"/>
    </xf>
    <xf numFmtId="0" fontId="8" fillId="3" borderId="18" xfId="3" applyFont="1" applyFill="1" applyBorder="1" applyAlignment="1">
      <alignment horizontal="center" vertical="center" wrapText="1"/>
    </xf>
    <xf numFmtId="0" fontId="8" fillId="3" borderId="33" xfId="3" applyFont="1" applyFill="1" applyBorder="1" applyAlignment="1">
      <alignment horizontal="center" vertical="center" wrapText="1"/>
    </xf>
    <xf numFmtId="0" fontId="8" fillId="13" borderId="23" xfId="3" applyFont="1" applyFill="1" applyBorder="1" applyAlignment="1">
      <alignment horizontal="center" vertical="center" wrapText="1"/>
    </xf>
    <xf numFmtId="0" fontId="8" fillId="13" borderId="44" xfId="3" applyFont="1" applyFill="1" applyBorder="1" applyAlignment="1">
      <alignment horizontal="center" vertical="center" wrapText="1"/>
    </xf>
    <xf numFmtId="0" fontId="10" fillId="14" borderId="23" xfId="0" applyFont="1" applyFill="1" applyBorder="1" applyAlignment="1">
      <alignment horizontal="center" vertical="center" wrapText="1"/>
    </xf>
    <xf numFmtId="0" fontId="10" fillId="14" borderId="24" xfId="0" applyFont="1" applyFill="1" applyBorder="1" applyAlignment="1">
      <alignment horizontal="center" vertical="center" wrapText="1"/>
    </xf>
    <xf numFmtId="0" fontId="10" fillId="14" borderId="25" xfId="0" applyFont="1" applyFill="1" applyBorder="1" applyAlignment="1">
      <alignment horizontal="center" vertical="center" wrapText="1"/>
    </xf>
    <xf numFmtId="0" fontId="9" fillId="12" borderId="0" xfId="4" applyFont="1" applyFill="1" applyAlignment="1">
      <alignment horizontal="left" vertical="center" wrapText="1"/>
    </xf>
    <xf numFmtId="0" fontId="9" fillId="12" borderId="18" xfId="3" applyFont="1" applyFill="1" applyBorder="1" applyAlignment="1">
      <alignment horizontal="left" vertical="center" wrapText="1"/>
    </xf>
    <xf numFmtId="0" fontId="8" fillId="3" borderId="6" xfId="3" applyFont="1" applyFill="1" applyBorder="1" applyAlignment="1">
      <alignment horizontal="center" vertical="center" wrapText="1"/>
    </xf>
    <xf numFmtId="0" fontId="8" fillId="3" borderId="7" xfId="3" applyFont="1" applyFill="1" applyBorder="1" applyAlignment="1">
      <alignment horizontal="center" vertical="center" wrapText="1"/>
    </xf>
    <xf numFmtId="0" fontId="8" fillId="3" borderId="28" xfId="3" applyFont="1" applyFill="1" applyBorder="1" applyAlignment="1">
      <alignment horizontal="center" vertical="center" wrapText="1"/>
    </xf>
    <xf numFmtId="0" fontId="8" fillId="3" borderId="29" xfId="3" applyFont="1" applyFill="1" applyBorder="1" applyAlignment="1">
      <alignment horizontal="center" vertical="center" wrapText="1"/>
    </xf>
    <xf numFmtId="0" fontId="8" fillId="13" borderId="2" xfId="3" applyFont="1" applyFill="1" applyBorder="1" applyAlignment="1">
      <alignment horizontal="center" vertical="center" wrapText="1"/>
    </xf>
    <xf numFmtId="0" fontId="8" fillId="13" borderId="5" xfId="3" applyFont="1" applyFill="1" applyBorder="1" applyAlignment="1">
      <alignment horizontal="center" vertical="center" wrapText="1"/>
    </xf>
    <xf numFmtId="0" fontId="17" fillId="13" borderId="27" xfId="3" applyFont="1" applyFill="1" applyBorder="1" applyAlignment="1">
      <alignment horizontal="left" vertical="justify" wrapText="1"/>
    </xf>
    <xf numFmtId="0" fontId="17" fillId="13" borderId="28" xfId="3" applyFont="1" applyFill="1" applyBorder="1" applyAlignment="1">
      <alignment horizontal="left" vertical="justify" wrapText="1"/>
    </xf>
    <xf numFmtId="0" fontId="17" fillId="13" borderId="32" xfId="3" applyFont="1" applyFill="1" applyBorder="1" applyAlignment="1">
      <alignment horizontal="left" vertical="justify" wrapText="1"/>
    </xf>
    <xf numFmtId="0" fontId="17" fillId="13" borderId="18" xfId="3" applyFont="1" applyFill="1" applyBorder="1" applyAlignment="1">
      <alignment horizontal="left" vertical="justify" wrapText="1"/>
    </xf>
    <xf numFmtId="0" fontId="18" fillId="13" borderId="38" xfId="3" applyFont="1" applyFill="1" applyBorder="1" applyAlignment="1">
      <alignment horizontal="left" vertical="center" wrapText="1"/>
    </xf>
    <xf numFmtId="0" fontId="18" fillId="13" borderId="24" xfId="3" applyFont="1" applyFill="1" applyBorder="1" applyAlignment="1">
      <alignment horizontal="left" vertical="center" wrapText="1"/>
    </xf>
    <xf numFmtId="0" fontId="10" fillId="11" borderId="23" xfId="0" applyFont="1" applyFill="1" applyBorder="1" applyAlignment="1">
      <alignment horizontal="center" vertical="center" wrapText="1"/>
    </xf>
    <xf numFmtId="0" fontId="10" fillId="11" borderId="24" xfId="0" applyFont="1" applyFill="1" applyBorder="1" applyAlignment="1">
      <alignment horizontal="center" vertical="center" wrapText="1"/>
    </xf>
    <xf numFmtId="0" fontId="10" fillId="11" borderId="25" xfId="0" applyFont="1" applyFill="1" applyBorder="1" applyAlignment="1">
      <alignment horizontal="center" vertical="center" wrapText="1"/>
    </xf>
    <xf numFmtId="0" fontId="10" fillId="11" borderId="23" xfId="0" applyFont="1" applyFill="1" applyBorder="1" applyAlignment="1">
      <alignment horizontal="center" vertical="center"/>
    </xf>
    <xf numFmtId="0" fontId="10" fillId="11" borderId="25" xfId="0" applyFont="1" applyFill="1" applyBorder="1" applyAlignment="1">
      <alignment horizontal="center" vertical="center"/>
    </xf>
    <xf numFmtId="0" fontId="10" fillId="15" borderId="9" xfId="0" applyFont="1" applyFill="1" applyBorder="1" applyAlignment="1">
      <alignment horizontal="center" vertical="center"/>
    </xf>
    <xf numFmtId="0" fontId="10" fillId="15" borderId="7" xfId="0" applyFont="1" applyFill="1" applyBorder="1" applyAlignment="1">
      <alignment horizontal="center" vertical="center"/>
    </xf>
    <xf numFmtId="0" fontId="10" fillId="15" borderId="8" xfId="0" applyFont="1" applyFill="1" applyBorder="1" applyAlignment="1">
      <alignment horizontal="center" vertical="center"/>
    </xf>
    <xf numFmtId="0" fontId="5" fillId="15" borderId="9" xfId="0" applyFont="1" applyFill="1" applyBorder="1" applyAlignment="1">
      <alignment horizontal="center" vertical="center"/>
    </xf>
    <xf numFmtId="0" fontId="5" fillId="15" borderId="8" xfId="0" applyFont="1" applyFill="1" applyBorder="1" applyAlignment="1">
      <alignment horizontal="center" vertical="center"/>
    </xf>
    <xf numFmtId="0" fontId="10" fillId="15" borderId="9" xfId="0" applyFont="1" applyFill="1" applyBorder="1" applyAlignment="1">
      <alignment horizontal="center" vertical="center" wrapText="1"/>
    </xf>
    <xf numFmtId="0" fontId="10" fillId="15" borderId="8" xfId="0" applyFont="1" applyFill="1" applyBorder="1" applyAlignment="1">
      <alignment horizontal="center" vertical="center" wrapText="1"/>
    </xf>
    <xf numFmtId="0" fontId="10" fillId="16" borderId="10" xfId="0" applyFont="1" applyFill="1" applyBorder="1" applyAlignment="1">
      <alignment horizontal="center" vertical="center"/>
    </xf>
    <xf numFmtId="0" fontId="10" fillId="16" borderId="11" xfId="0" applyFont="1" applyFill="1" applyBorder="1" applyAlignment="1">
      <alignment horizontal="center" vertical="center"/>
    </xf>
    <xf numFmtId="0" fontId="10" fillId="15" borderId="10" xfId="0" applyFont="1" applyFill="1" applyBorder="1" applyAlignment="1">
      <alignment horizontal="center" vertical="center" wrapText="1"/>
    </xf>
    <xf numFmtId="0" fontId="10" fillId="15" borderId="14" xfId="0" applyFont="1" applyFill="1" applyBorder="1" applyAlignment="1">
      <alignment horizontal="center" vertical="center" wrapText="1"/>
    </xf>
    <xf numFmtId="0" fontId="10" fillId="15" borderId="11" xfId="0" applyFont="1" applyFill="1" applyBorder="1" applyAlignment="1">
      <alignment horizontal="center" vertical="center" wrapText="1"/>
    </xf>
    <xf numFmtId="0" fontId="5" fillId="15" borderId="10" xfId="0" applyFont="1" applyFill="1" applyBorder="1" applyAlignment="1">
      <alignment horizontal="center" vertical="center"/>
    </xf>
    <xf numFmtId="0" fontId="5" fillId="15" borderId="11" xfId="0" applyFont="1" applyFill="1" applyBorder="1" applyAlignment="1">
      <alignment horizontal="center" vertical="center"/>
    </xf>
    <xf numFmtId="0" fontId="10" fillId="15" borderId="10" xfId="0" applyFont="1" applyFill="1" applyBorder="1" applyAlignment="1">
      <alignment horizontal="center" vertical="center"/>
    </xf>
    <xf numFmtId="0" fontId="10" fillId="15" borderId="14" xfId="0" applyFont="1" applyFill="1" applyBorder="1" applyAlignment="1">
      <alignment horizontal="center" vertical="center"/>
    </xf>
    <xf numFmtId="0" fontId="10" fillId="15" borderId="11" xfId="0" applyFont="1" applyFill="1" applyBorder="1" applyAlignment="1">
      <alignment horizontal="center" vertical="center"/>
    </xf>
    <xf numFmtId="0" fontId="10" fillId="16" borderId="10" xfId="0" applyFont="1" applyFill="1" applyBorder="1" applyAlignment="1">
      <alignment horizontal="center" vertical="center" wrapText="1"/>
    </xf>
    <xf numFmtId="0" fontId="10" fillId="16" borderId="11" xfId="0" applyFont="1" applyFill="1" applyBorder="1" applyAlignment="1">
      <alignment horizontal="center" vertical="center" wrapText="1"/>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8" fillId="0" borderId="23" xfId="2" applyFont="1" applyBorder="1" applyAlignment="1">
      <alignment horizontal="center" vertical="center" wrapText="1"/>
    </xf>
    <xf numFmtId="0" fontId="8" fillId="0" borderId="24" xfId="2" applyFont="1" applyBorder="1" applyAlignment="1">
      <alignment horizontal="center" vertical="center" wrapText="1"/>
    </xf>
    <xf numFmtId="0" fontId="8" fillId="0" borderId="25" xfId="2" applyFont="1" applyBorder="1" applyAlignment="1">
      <alignment horizontal="center" vertical="center" wrapText="1"/>
    </xf>
    <xf numFmtId="0" fontId="13" fillId="0" borderId="10" xfId="2" applyFont="1" applyBorder="1" applyAlignment="1">
      <alignment horizontal="left" vertical="center"/>
    </xf>
    <xf numFmtId="0" fontId="13" fillId="0" borderId="14" xfId="2" applyFont="1" applyBorder="1" applyAlignment="1">
      <alignment horizontal="left" vertical="center"/>
    </xf>
    <xf numFmtId="0" fontId="13" fillId="0" borderId="11" xfId="2" applyFont="1" applyBorder="1" applyAlignment="1">
      <alignment horizontal="left" vertical="center"/>
    </xf>
    <xf numFmtId="0" fontId="13" fillId="0" borderId="10" xfId="2" applyFont="1" applyBorder="1" applyAlignment="1">
      <alignment horizontal="center" vertical="center"/>
    </xf>
    <xf numFmtId="0" fontId="13" fillId="0" borderId="11" xfId="2" applyFont="1" applyBorder="1" applyAlignment="1">
      <alignment horizontal="center" vertical="center"/>
    </xf>
    <xf numFmtId="0" fontId="13" fillId="16" borderId="10" xfId="2" applyFont="1" applyFill="1" applyBorder="1" applyAlignment="1">
      <alignment horizontal="left" vertical="center"/>
    </xf>
    <xf numFmtId="0" fontId="13" fillId="16" borderId="11" xfId="2" applyFont="1" applyFill="1" applyBorder="1" applyAlignment="1">
      <alignment horizontal="left" vertical="center"/>
    </xf>
    <xf numFmtId="0" fontId="13" fillId="0" borderId="10" xfId="2" applyFont="1" applyBorder="1" applyAlignment="1">
      <alignment horizontal="left" vertical="center" wrapText="1"/>
    </xf>
    <xf numFmtId="0" fontId="13" fillId="0" borderId="11" xfId="2" applyFont="1" applyBorder="1" applyAlignment="1">
      <alignment horizontal="left" vertical="center" wrapText="1"/>
    </xf>
    <xf numFmtId="1" fontId="9" fillId="0" borderId="6" xfId="5" applyNumberFormat="1" applyFont="1" applyBorder="1" applyAlignment="1">
      <alignment horizontal="center" vertical="center" wrapText="1"/>
    </xf>
    <xf numFmtId="1" fontId="9" fillId="0" borderId="7" xfId="5" applyNumberFormat="1" applyFont="1" applyBorder="1" applyAlignment="1">
      <alignment horizontal="center" vertical="center" wrapText="1"/>
    </xf>
    <xf numFmtId="1" fontId="9" fillId="0" borderId="8" xfId="5" applyNumberFormat="1" applyFont="1" applyBorder="1" applyAlignment="1">
      <alignment horizontal="center" vertical="center" wrapText="1"/>
    </xf>
    <xf numFmtId="14" fontId="9" fillId="0" borderId="9" xfId="5" applyNumberFormat="1" applyFont="1" applyBorder="1" applyAlignment="1">
      <alignment horizontal="center" vertical="center" wrapText="1"/>
    </xf>
    <xf numFmtId="14" fontId="9" fillId="0" borderId="7" xfId="5" applyNumberFormat="1" applyFont="1" applyBorder="1" applyAlignment="1">
      <alignment horizontal="center" vertical="center" wrapText="1"/>
    </xf>
    <xf numFmtId="14" fontId="9" fillId="0" borderId="8" xfId="5" applyNumberFormat="1" applyFont="1" applyBorder="1" applyAlignment="1">
      <alignment horizontal="center" vertical="center" wrapText="1"/>
    </xf>
    <xf numFmtId="16" fontId="9" fillId="0" borderId="9" xfId="5" applyNumberFormat="1" applyFont="1" applyBorder="1" applyAlignment="1">
      <alignment horizontal="center" vertical="center" wrapText="1"/>
    </xf>
    <xf numFmtId="16" fontId="9" fillId="0" borderId="8" xfId="5" applyNumberFormat="1" applyFont="1" applyBorder="1" applyAlignment="1">
      <alignment horizontal="center" vertical="center" wrapText="1"/>
    </xf>
    <xf numFmtId="14" fontId="9" fillId="0" borderId="9" xfId="2" applyNumberFormat="1" applyFont="1" applyBorder="1" applyAlignment="1">
      <alignment horizontal="left" vertical="center" wrapText="1"/>
    </xf>
    <xf numFmtId="14" fontId="9" fillId="0" borderId="7" xfId="2" applyNumberFormat="1" applyFont="1" applyBorder="1" applyAlignment="1">
      <alignment horizontal="left" vertical="center" wrapText="1"/>
    </xf>
    <xf numFmtId="14" fontId="9" fillId="0" borderId="12" xfId="2" applyNumberFormat="1" applyFont="1" applyBorder="1" applyAlignment="1">
      <alignment horizontal="left" vertical="center" wrapText="1"/>
    </xf>
    <xf numFmtId="1" fontId="9" fillId="0" borderId="13" xfId="5" applyNumberFormat="1" applyFont="1" applyBorder="1" applyAlignment="1">
      <alignment horizontal="center" vertical="center" wrapText="1"/>
    </xf>
    <xf numFmtId="1" fontId="9" fillId="0" borderId="14" xfId="5" applyNumberFormat="1" applyFont="1" applyBorder="1" applyAlignment="1">
      <alignment horizontal="center" vertical="center" wrapText="1"/>
    </xf>
    <xf numFmtId="1" fontId="9" fillId="0" borderId="11" xfId="5" applyNumberFormat="1" applyFont="1" applyBorder="1" applyAlignment="1">
      <alignment horizontal="center" vertical="center" wrapText="1"/>
    </xf>
    <xf numFmtId="14" fontId="9" fillId="0" borderId="10" xfId="5" applyNumberFormat="1" applyFont="1" applyBorder="1" applyAlignment="1">
      <alignment horizontal="center" vertical="center" wrapText="1"/>
    </xf>
    <xf numFmtId="14" fontId="9" fillId="0" borderId="14" xfId="5" applyNumberFormat="1" applyFont="1" applyBorder="1" applyAlignment="1">
      <alignment horizontal="center" vertical="center" wrapText="1"/>
    </xf>
    <xf numFmtId="14" fontId="9" fillId="0" borderId="11" xfId="5" applyNumberFormat="1" applyFont="1" applyBorder="1" applyAlignment="1">
      <alignment horizontal="center" vertical="center" wrapText="1"/>
    </xf>
    <xf numFmtId="16" fontId="9" fillId="0" borderId="10" xfId="5" applyNumberFormat="1" applyFont="1" applyBorder="1" applyAlignment="1">
      <alignment horizontal="center" vertical="center" wrapText="1"/>
    </xf>
    <xf numFmtId="16" fontId="9" fillId="0" borderId="11" xfId="5" applyNumberFormat="1" applyFont="1" applyBorder="1" applyAlignment="1">
      <alignment horizontal="center" vertical="center" wrapText="1"/>
    </xf>
    <xf numFmtId="14" fontId="9" fillId="0" borderId="10" xfId="2" applyNumberFormat="1" applyFont="1" applyBorder="1" applyAlignment="1">
      <alignment horizontal="left" vertical="center" wrapText="1"/>
    </xf>
    <xf numFmtId="14" fontId="9" fillId="0" borderId="14" xfId="2" applyNumberFormat="1" applyFont="1" applyBorder="1" applyAlignment="1">
      <alignment horizontal="left" vertical="center" wrapText="1"/>
    </xf>
    <xf numFmtId="14" fontId="9" fillId="0" borderId="15" xfId="2" applyNumberFormat="1" applyFont="1" applyBorder="1" applyAlignment="1">
      <alignment horizontal="left" vertical="center" wrapText="1"/>
    </xf>
    <xf numFmtId="0" fontId="8" fillId="11" borderId="23" xfId="2" applyFont="1" applyFill="1" applyBorder="1" applyAlignment="1">
      <alignment horizontal="center" vertical="center" wrapText="1"/>
    </xf>
    <xf numFmtId="0" fontId="8" fillId="11" borderId="24" xfId="2" applyFont="1" applyFill="1" applyBorder="1" applyAlignment="1">
      <alignment horizontal="center" vertical="center" wrapText="1"/>
    </xf>
    <xf numFmtId="0" fontId="8" fillId="11" borderId="25" xfId="2" applyFont="1" applyFill="1" applyBorder="1" applyAlignment="1">
      <alignment horizontal="center" vertical="center" wrapText="1"/>
    </xf>
    <xf numFmtId="0" fontId="8" fillId="7" borderId="23" xfId="2" applyFont="1" applyFill="1" applyBorder="1" applyAlignment="1">
      <alignment horizontal="center" vertical="center" wrapText="1"/>
    </xf>
    <xf numFmtId="0" fontId="8" fillId="7" borderId="24" xfId="2" applyFont="1" applyFill="1" applyBorder="1" applyAlignment="1">
      <alignment horizontal="center" vertical="center" wrapText="1"/>
    </xf>
    <xf numFmtId="0" fontId="8" fillId="7" borderId="25" xfId="2" applyFont="1" applyFill="1" applyBorder="1" applyAlignment="1">
      <alignment horizontal="center" vertical="center" wrapText="1"/>
    </xf>
    <xf numFmtId="0" fontId="8" fillId="7" borderId="44" xfId="2" applyFont="1" applyFill="1" applyBorder="1" applyAlignment="1">
      <alignment horizontal="center" vertical="center" wrapText="1"/>
    </xf>
    <xf numFmtId="1" fontId="9" fillId="0" borderId="26" xfId="5" applyNumberFormat="1" applyFont="1" applyBorder="1" applyAlignment="1">
      <alignment horizontal="center" vertical="center" wrapText="1"/>
    </xf>
    <xf numFmtId="1" fontId="9" fillId="0" borderId="21" xfId="5" applyNumberFormat="1" applyFont="1" applyBorder="1" applyAlignment="1">
      <alignment horizontal="center" vertical="center" wrapText="1"/>
    </xf>
    <xf numFmtId="1" fontId="9" fillId="0" borderId="20" xfId="5" applyNumberFormat="1" applyFont="1" applyBorder="1" applyAlignment="1">
      <alignment horizontal="center" vertical="center" wrapText="1"/>
    </xf>
    <xf numFmtId="14" fontId="9" fillId="0" borderId="19" xfId="5" applyNumberFormat="1" applyFont="1" applyBorder="1" applyAlignment="1">
      <alignment horizontal="center" vertical="center" wrapText="1"/>
    </xf>
    <xf numFmtId="14" fontId="9" fillId="0" borderId="21" xfId="5" applyNumberFormat="1" applyFont="1" applyBorder="1" applyAlignment="1">
      <alignment horizontal="center" vertical="center" wrapText="1"/>
    </xf>
    <xf numFmtId="14" fontId="9" fillId="0" borderId="20" xfId="5" applyNumberFormat="1" applyFont="1" applyBorder="1" applyAlignment="1">
      <alignment horizontal="center" vertical="center" wrapText="1"/>
    </xf>
    <xf numFmtId="16" fontId="9" fillId="0" borderId="19" xfId="5" applyNumberFormat="1" applyFont="1" applyBorder="1" applyAlignment="1">
      <alignment horizontal="center" vertical="center" wrapText="1"/>
    </xf>
    <xf numFmtId="16" fontId="9" fillId="0" borderId="20" xfId="5" applyNumberFormat="1" applyFont="1" applyBorder="1" applyAlignment="1">
      <alignment horizontal="center" vertical="center" wrapText="1"/>
    </xf>
    <xf numFmtId="14" fontId="9" fillId="0" borderId="19" xfId="2" applyNumberFormat="1" applyFont="1" applyBorder="1" applyAlignment="1">
      <alignment horizontal="left" vertical="center" wrapText="1"/>
    </xf>
    <xf numFmtId="14" fontId="9" fillId="0" borderId="21" xfId="2" applyNumberFormat="1" applyFont="1" applyBorder="1" applyAlignment="1">
      <alignment horizontal="left" vertical="center" wrapText="1"/>
    </xf>
    <xf numFmtId="14" fontId="9" fillId="0" borderId="22" xfId="2" applyNumberFormat="1" applyFont="1" applyBorder="1" applyAlignment="1">
      <alignment horizontal="left" vertical="center" wrapText="1"/>
    </xf>
    <xf numFmtId="0" fontId="9" fillId="0" borderId="23" xfId="2" applyFont="1" applyBorder="1" applyAlignment="1">
      <alignment horizontal="left" vertical="top" wrapText="1"/>
    </xf>
    <xf numFmtId="0" fontId="9" fillId="0" borderId="24" xfId="2" applyFont="1" applyBorder="1" applyAlignment="1">
      <alignment horizontal="left" vertical="top" wrapText="1"/>
    </xf>
    <xf numFmtId="0" fontId="9" fillId="0" borderId="25" xfId="2" applyFont="1" applyBorder="1" applyAlignment="1">
      <alignment horizontal="left" vertical="top" wrapText="1"/>
    </xf>
    <xf numFmtId="0" fontId="6" fillId="0" borderId="52" xfId="2" applyFont="1" applyBorder="1" applyAlignment="1">
      <alignment horizontal="center" vertical="top" wrapText="1"/>
    </xf>
    <xf numFmtId="0" fontId="6" fillId="0" borderId="53" xfId="2" applyFont="1" applyBorder="1" applyAlignment="1">
      <alignment horizontal="center" vertical="top" wrapText="1"/>
    </xf>
    <xf numFmtId="0" fontId="6" fillId="0" borderId="54" xfId="2" applyFont="1" applyBorder="1" applyAlignment="1">
      <alignment horizontal="center" vertical="top" wrapText="1"/>
    </xf>
  </cellXfs>
  <cellStyles count="70">
    <cellStyle name="20% - Accent1" xfId="18" xr:uid="{4E38B73C-9DA6-4581-BF9A-B3F8F0C9292D}"/>
    <cellStyle name="20% - Accent2" xfId="19" xr:uid="{73CAF498-33B7-421F-9F5E-62179A2432AA}"/>
    <cellStyle name="20% - Accent3" xfId="20" xr:uid="{1188A84A-4902-4BB2-AB93-F19785B24469}"/>
    <cellStyle name="20% - Accent4" xfId="21" xr:uid="{77129114-BB73-4C22-9D3E-18F0F79067BB}"/>
    <cellStyle name="20% - Accent5" xfId="22" xr:uid="{E37C335D-D9DC-459C-9760-1E61ED38D1A5}"/>
    <cellStyle name="20% - Accent6" xfId="23" xr:uid="{FB92358F-E9E7-4B66-8464-A5CD9FFCB318}"/>
    <cellStyle name="40% - Accent1" xfId="24" xr:uid="{C68824DA-F92E-43F0-8CED-CEE72B6EA0C1}"/>
    <cellStyle name="40% - Accent2" xfId="25" xr:uid="{6B3EB27B-DD17-433B-B1D5-7640966F9830}"/>
    <cellStyle name="40% - Accent3" xfId="26" xr:uid="{A8F73BB4-78E3-45E4-A43C-C0B1A147DFA1}"/>
    <cellStyle name="40% - Accent4" xfId="27" xr:uid="{577E7C85-54A9-4EBA-BBAB-F8AF1B4B51AB}"/>
    <cellStyle name="40% - Accent5" xfId="28" xr:uid="{E60D4A86-E936-4299-915F-0E2C40C961DC}"/>
    <cellStyle name="40% - Accent6" xfId="29" xr:uid="{3B39688B-54CC-4AC5-8EC9-7E4A9D41825B}"/>
    <cellStyle name="60% - Accent1" xfId="30" xr:uid="{0E5D2F35-27E4-4142-AB44-8304A0C67340}"/>
    <cellStyle name="60% - Accent2" xfId="31" xr:uid="{F722231C-CDD3-4C4B-8792-79493DADB4B3}"/>
    <cellStyle name="60% - Accent3" xfId="32" xr:uid="{FBE1AC05-E033-4BE4-9CAB-FF6E28B21010}"/>
    <cellStyle name="60% - Accent4" xfId="33" xr:uid="{05F9E143-D4B9-4032-B54B-D665CA8DF02C}"/>
    <cellStyle name="60% - Accent5" xfId="34" xr:uid="{3F10FCEB-46F3-40B4-BC55-A1C71BCA1084}"/>
    <cellStyle name="60% - Accent6" xfId="35" xr:uid="{5BDEAC26-2FF8-498A-B134-11A9D826F9AF}"/>
    <cellStyle name="Accent1" xfId="36" xr:uid="{0FD2345C-FEBA-4BF4-A2CD-7C4763E712C9}"/>
    <cellStyle name="Accent2" xfId="37" xr:uid="{765EEE9B-7952-4DED-BBCE-AD81B617AE18}"/>
    <cellStyle name="Accent3" xfId="38" xr:uid="{E90A4014-6B98-4CE0-8B7D-CBC758B94B77}"/>
    <cellStyle name="Accent4" xfId="39" xr:uid="{F3AA74B3-622A-4D44-AD50-D78AFD792044}"/>
    <cellStyle name="Accent5" xfId="40" xr:uid="{8006F72D-BDE9-4FBB-8110-0FADA747A6DB}"/>
    <cellStyle name="Accent6" xfId="41" xr:uid="{BCF74887-9F9C-430B-B019-3ACE1B49DD30}"/>
    <cellStyle name="Bad" xfId="42" xr:uid="{D20CBC9D-9F30-4A3F-9606-1676671A008E}"/>
    <cellStyle name="Calculation" xfId="43" xr:uid="{B9BB2989-0AEC-441C-BB35-F36184056A29}"/>
    <cellStyle name="Euro" xfId="54" xr:uid="{6E8F1E2E-648C-4911-80DF-7AB82EC1B89A}"/>
    <cellStyle name="Explanatory Text" xfId="44" xr:uid="{8CE9FD2A-D740-4A5F-BF0A-6B468B4F66DF}"/>
    <cellStyle name="Heading 1" xfId="45" xr:uid="{FCF0EA9F-CD34-456B-A7E4-78B273BC76C5}"/>
    <cellStyle name="Heading 2" xfId="46" xr:uid="{417DF4A0-9F54-4EFA-8F22-E992E420E4DD}"/>
    <cellStyle name="Heading 3" xfId="47" xr:uid="{51A9DA15-8C19-412B-A0AE-30B6E0D906EA}"/>
    <cellStyle name="Millares" xfId="1" builtinId="3"/>
    <cellStyle name="Millares [0] 2" xfId="55" xr:uid="{9AA1B369-7D18-4B9B-A097-4FADB1DDBCB6}"/>
    <cellStyle name="Millares 2" xfId="56" xr:uid="{B1C25E4B-DAE4-4F6D-B2BA-2C6BD3A6AB21}"/>
    <cellStyle name="Millares 2 2" xfId="57" xr:uid="{37C03235-0FED-46B4-8CC2-1DF3FF30C2B0}"/>
    <cellStyle name="Millares 2 2 2" xfId="58" xr:uid="{DF52773A-BE4F-4E6F-A52F-83C07A50CD9B}"/>
    <cellStyle name="Millares 3" xfId="13" xr:uid="{ECB99010-9E79-443D-A941-7ECB21FCEE80}"/>
    <cellStyle name="Millares 3 2" xfId="59" xr:uid="{62A19DCF-A976-477D-B806-E063B73BE116}"/>
    <cellStyle name="Millares 4" xfId="60" xr:uid="{75F73E7F-921A-433F-80CA-751B92824802}"/>
    <cellStyle name="Moneda 14" xfId="50" xr:uid="{32A7E4A3-9F4D-433B-9DC2-6D0AFE560A0C}"/>
    <cellStyle name="Moneda 2" xfId="61" xr:uid="{2FD1BDA4-005A-473C-B41A-EB85AFA42123}"/>
    <cellStyle name="Moneda 3" xfId="15" xr:uid="{E625475A-5340-413D-A7B7-C3A88B7AA982}"/>
    <cellStyle name="Moneda 4" xfId="17" xr:uid="{BE640482-45EC-4131-BD3A-5F61F4E063BE}"/>
    <cellStyle name="Normal" xfId="0" builtinId="0"/>
    <cellStyle name="Normal 10" xfId="51" xr:uid="{9D002FA2-989A-4FC4-8011-2C312ED098C8}"/>
    <cellStyle name="Normal 10 2" xfId="16" xr:uid="{CEC7D7E4-1350-4B99-93A5-7191EFC9FEF9}"/>
    <cellStyle name="Normal 13" xfId="8" xr:uid="{F5B24A71-0D6E-421C-8CDF-25C4BFEAC3FD}"/>
    <cellStyle name="Normal 14" xfId="5" xr:uid="{F72B01E9-1286-4D09-BC25-EFBC009588FB}"/>
    <cellStyle name="Normal 2" xfId="2" xr:uid="{FB1FAA4C-4BDA-4068-A363-A7CCDFC0C805}"/>
    <cellStyle name="Normal 2 2" xfId="3" xr:uid="{9217860C-46F6-4811-84FC-EAEE8BB0F5B5}"/>
    <cellStyle name="Normal 2 2 15" xfId="68" xr:uid="{8444C907-4875-4A38-B959-51D3B460D94B}"/>
    <cellStyle name="Normal 2 2 2" xfId="4" xr:uid="{676B2349-365C-4DA3-BFE9-3443A1C2C97C}"/>
    <cellStyle name="Normal 2 3" xfId="69" xr:uid="{A2CDC3FE-540A-49CF-ACC3-642102F084F1}"/>
    <cellStyle name="Normal 3" xfId="12" xr:uid="{CF6F6D99-98AB-45E7-9DA6-8F0C56D54A4E}"/>
    <cellStyle name="Normal 3 2" xfId="52" xr:uid="{977712E3-EB02-4521-AD39-A0C9D751FD2C}"/>
    <cellStyle name="Normal 4" xfId="53" xr:uid="{8C5E0900-D013-4E27-9204-45C8CEB769A4}"/>
    <cellStyle name="Normal 5" xfId="10" xr:uid="{163ED822-3E94-4B41-8104-C66389DFF347}"/>
    <cellStyle name="Normal 7" xfId="62" xr:uid="{5C4785A9-EFDA-4275-BC51-73A14CE5CE2F}"/>
    <cellStyle name="Output" xfId="48" xr:uid="{DF28B0AC-F55F-4844-96C8-B84FEC2508E7}"/>
    <cellStyle name="Porcentaje" xfId="9" builtinId="5"/>
    <cellStyle name="Porcentaje 2" xfId="6" xr:uid="{97E6CA2D-F48B-40AD-94A3-D9FA3D152694}"/>
    <cellStyle name="Porcentaje 3" xfId="14" xr:uid="{171A3512-57C8-4C86-A145-340E0863513B}"/>
    <cellStyle name="Porcentaje 4" xfId="11" xr:uid="{94F138AD-E3A3-4864-B5EB-6EE54077B536}"/>
    <cellStyle name="Porcentaje 5" xfId="7" xr:uid="{E39FF1DE-DC50-4BCF-B296-80522AA01841}"/>
    <cellStyle name="Porcentual 2" xfId="63" xr:uid="{17A2F19F-BAF6-43DB-B572-88D8375E2990}"/>
    <cellStyle name="Porcentual 2 2" xfId="64" xr:uid="{2D5DF7FE-6199-48C1-913D-5E12A261F161}"/>
    <cellStyle name="Porcentual 3" xfId="65" xr:uid="{FAACAC2D-F8A3-4701-9C0A-6D3C96F3CBB2}"/>
    <cellStyle name="Porcentual 3 2" xfId="66" xr:uid="{496F1B50-83F0-4758-B843-38838DAAA8D0}"/>
    <cellStyle name="Porcentual 4" xfId="67" xr:uid="{E82E05F0-391B-4053-9809-8172F0610848}"/>
    <cellStyle name="Title" xfId="49" xr:uid="{776AAF70-D26D-4D2C-8ACA-87C884FF49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GRAFICO AVANCE FISICO CONTRATO DE CONSTRUCCION</a:t>
            </a:r>
          </a:p>
        </c:rich>
      </c:tx>
      <c:layout>
        <c:manualLayout>
          <c:xMode val="edge"/>
          <c:yMode val="edge"/>
          <c:x val="0.21077989779409881"/>
          <c:y val="2.550068805006077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manualLayout>
          <c:layoutTarget val="inner"/>
          <c:xMode val="edge"/>
          <c:yMode val="edge"/>
          <c:x val="8.9544390683640854E-2"/>
          <c:y val="9.5938745261109237E-2"/>
          <c:w val="0.87429741079183432"/>
          <c:h val="0.77819259888316483"/>
        </c:manualLayout>
      </c:layout>
      <c:lineChart>
        <c:grouping val="standard"/>
        <c:varyColors val="0"/>
        <c:ser>
          <c:idx val="0"/>
          <c:order val="0"/>
          <c:tx>
            <c:strRef>
              <c:f>'Formato INFORME SEMANAL'!$N$51</c:f>
              <c:strCache>
                <c:ptCount val="1"/>
                <c:pt idx="0">
                  <c:v>PV</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dLbls>
            <c:dLbl>
              <c:idx val="0"/>
              <c:layout>
                <c:manualLayout>
                  <c:x val="-2.9578279528133283E-2"/>
                  <c:y val="-2.94150407504647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EA4-43B6-BFC6-AEA5212A9C37}"/>
                </c:ext>
              </c:extLst>
            </c:dLbl>
            <c:dLbl>
              <c:idx val="1"/>
              <c:layout>
                <c:manualLayout>
                  <c:x val="-3.8821491880674935E-2"/>
                  <c:y val="-3.74373245915004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EA4-43B6-BFC6-AEA5212A9C37}"/>
                </c:ext>
              </c:extLst>
            </c:dLbl>
            <c:dLbl>
              <c:idx val="2"/>
              <c:layout>
                <c:manualLayout>
                  <c:x val="-4.6216061762708253E-2"/>
                  <c:y val="-3.74373245915004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EA4-43B6-BFC6-AEA5212A9C37}"/>
                </c:ext>
              </c:extLst>
            </c:dLbl>
            <c:dLbl>
              <c:idx val="3"/>
              <c:layout>
                <c:manualLayout>
                  <c:x val="-4.8064704233216647E-2"/>
                  <c:y val="-4.01114192051791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EA4-43B6-BFC6-AEA5212A9C37}"/>
                </c:ext>
              </c:extLst>
            </c:dLbl>
            <c:dLbl>
              <c:idx val="4"/>
              <c:layout>
                <c:manualLayout>
                  <c:x val="-5.5459274115249972E-2"/>
                  <c:y val="-4.545960843253627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EA4-43B6-BFC6-AEA5212A9C37}"/>
                </c:ext>
              </c:extLst>
            </c:dLbl>
            <c:dLbl>
              <c:idx val="5"/>
              <c:layout>
                <c:manualLayout>
                  <c:x val="-5.7307916585758234E-2"/>
                  <c:y val="-3.20891353641432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EA4-43B6-BFC6-AEA5212A9C37}"/>
                </c:ext>
              </c:extLst>
            </c:dLbl>
            <c:dLbl>
              <c:idx val="6"/>
              <c:layout>
                <c:manualLayout>
                  <c:x val="-5.176198917423324E-2"/>
                  <c:y val="-3.74373245915004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CEA4-43B6-BFC6-AEA5212A9C37}"/>
                </c:ext>
              </c:extLst>
            </c:dLbl>
            <c:dLbl>
              <c:idx val="14"/>
              <c:layout>
                <c:manualLayout>
                  <c:x val="-4.4367419292199922E-2"/>
                  <c:y val="-4.545960843253627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DC2-4918-9778-3689F442FAF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'Formato INFORME SEMANAL'!$L$52:$L$66</c:f>
              <c:strCache>
                <c:ptCount val="15"/>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pt idx="13">
                  <c:v>SEM 14</c:v>
                </c:pt>
                <c:pt idx="14">
                  <c:v>SEM 15</c:v>
                </c:pt>
              </c:strCache>
            </c:strRef>
          </c:cat>
          <c:val>
            <c:numRef>
              <c:f>'Formato INFORME SEMANAL'!$N$52:$N$66</c:f>
              <c:numCache>
                <c:formatCode>0.00%</c:formatCode>
                <c:ptCount val="15"/>
                <c:pt idx="0">
                  <c:v>0</c:v>
                </c:pt>
                <c:pt idx="1">
                  <c:v>8.3161061218935614E-3</c:v>
                </c:pt>
                <c:pt idx="2">
                  <c:v>2.1340455847258417E-2</c:v>
                </c:pt>
                <c:pt idx="3">
                  <c:v>6.4372922255750586E-2</c:v>
                </c:pt>
                <c:pt idx="4">
                  <c:v>0.11399977000097633</c:v>
                </c:pt>
                <c:pt idx="5">
                  <c:v>0.18678325761465892</c:v>
                </c:pt>
                <c:pt idx="6">
                  <c:v>0.2719731994664859</c:v>
                </c:pt>
                <c:pt idx="7">
                  <c:v>0.37509501929930827</c:v>
                </c:pt>
                <c:pt idx="8">
                  <c:v>0.47303585672007942</c:v>
                </c:pt>
                <c:pt idx="9">
                  <c:v>0.59448367747210162</c:v>
                </c:pt>
                <c:pt idx="10">
                  <c:v>0.71217595105333875</c:v>
                </c:pt>
                <c:pt idx="11">
                  <c:v>0.80631986783319642</c:v>
                </c:pt>
                <c:pt idx="12">
                  <c:v>0.91584583105313544</c:v>
                </c:pt>
                <c:pt idx="13">
                  <c:v>0.97043291628345352</c:v>
                </c:pt>
                <c:pt idx="14">
                  <c:v>0.99999999999999956</c:v>
                </c:pt>
              </c:numCache>
            </c:numRef>
          </c:val>
          <c:smooth val="0"/>
          <c:extLst>
            <c:ext xmlns:c16="http://schemas.microsoft.com/office/drawing/2014/chart" uri="{C3380CC4-5D6E-409C-BE32-E72D297353CC}">
              <c16:uniqueId val="{00000008-CEA4-43B6-BFC6-AEA5212A9C37}"/>
            </c:ext>
          </c:extLst>
        </c:ser>
        <c:ser>
          <c:idx val="2"/>
          <c:order val="1"/>
          <c:tx>
            <c:strRef>
              <c:f>'Formato INFORME SEMANAL'!$P$51</c:f>
              <c:strCache>
                <c:ptCount val="1"/>
                <c:pt idx="0">
                  <c:v>EV</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dLbls>
            <c:dLbl>
              <c:idx val="0"/>
              <c:layout>
                <c:manualLayout>
                  <c:x val="-2.9578279528133283E-2"/>
                  <c:y val="3.20891353641430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CEA4-43B6-BFC6-AEA5212A9C37}"/>
                </c:ext>
              </c:extLst>
            </c:dLbl>
            <c:dLbl>
              <c:idx val="1"/>
              <c:layout>
                <c:manualLayout>
                  <c:x val="-3.5124206939658273E-2"/>
                  <c:y val="2.94150407504646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CEA4-43B6-BFC6-AEA5212A9C37}"/>
                </c:ext>
              </c:extLst>
            </c:dLbl>
            <c:dLbl>
              <c:idx val="2"/>
              <c:layout>
                <c:manualLayout>
                  <c:x val="-4.067013435118326E-2"/>
                  <c:y val="2.94150407504646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CEA4-43B6-BFC6-AEA5212A9C37}"/>
                </c:ext>
              </c:extLst>
            </c:dLbl>
            <c:dLbl>
              <c:idx val="3"/>
              <c:layout>
                <c:manualLayout>
                  <c:x val="-4.0670134351183329E-2"/>
                  <c:y val="3.47632299778217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CEA4-43B6-BFC6-AEA5212A9C37}"/>
                </c:ext>
              </c:extLst>
            </c:dLbl>
            <c:dLbl>
              <c:idx val="4"/>
              <c:layout>
                <c:manualLayout>
                  <c:x val="-3.8821491880674998E-2"/>
                  <c:y val="3.20891353641432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CEA4-43B6-BFC6-AEA5212A9C37}"/>
                </c:ext>
              </c:extLst>
            </c:dLbl>
            <c:dLbl>
              <c:idx val="5"/>
              <c:layout>
                <c:manualLayout>
                  <c:x val="-3.5124206939658273E-2"/>
                  <c:y val="3.20891353641432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CEA4-43B6-BFC6-AEA5212A9C37}"/>
                </c:ext>
              </c:extLst>
            </c:dLbl>
            <c:dLbl>
              <c:idx val="6"/>
              <c:layout>
                <c:manualLayout>
                  <c:x val="-3.142692199864161E-2"/>
                  <c:y val="3.47632299778217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CEA4-43B6-BFC6-AEA5212A9C37}"/>
                </c:ext>
              </c:extLst>
            </c:dLbl>
            <c:dLbl>
              <c:idx val="14"/>
              <c:layout>
                <c:manualLayout>
                  <c:x val="-2.7729637057624951E-2"/>
                  <c:y val="3.47632299778217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DC2-4918-9778-3689F442FAF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'Formato INFORME SEMANAL'!$L$52:$L$66</c:f>
              <c:strCache>
                <c:ptCount val="15"/>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pt idx="13">
                  <c:v>SEM 14</c:v>
                </c:pt>
                <c:pt idx="14">
                  <c:v>SEM 15</c:v>
                </c:pt>
              </c:strCache>
            </c:strRef>
          </c:cat>
          <c:val>
            <c:numRef>
              <c:f>'Formato INFORME SEMANAL'!$P$52:$P$66</c:f>
              <c:numCache>
                <c:formatCode>0.00%</c:formatCode>
                <c:ptCount val="15"/>
                <c:pt idx="0">
                  <c:v>0</c:v>
                </c:pt>
                <c:pt idx="1">
                  <c:v>0</c:v>
                </c:pt>
                <c:pt idx="2">
                  <c:v>2.6928053618819462E-3</c:v>
                </c:pt>
                <c:pt idx="3">
                  <c:v>4.043556583309009E-3</c:v>
                </c:pt>
                <c:pt idx="4">
                  <c:v>5.1249332691991993E-3</c:v>
                </c:pt>
                <c:pt idx="5">
                  <c:v>5.1249332691991993E-3</c:v>
                </c:pt>
                <c:pt idx="6">
                  <c:v>7.7249332691991992E-3</c:v>
                </c:pt>
                <c:pt idx="7">
                  <c:v>0.10358054822146093</c:v>
                </c:pt>
                <c:pt idx="8">
                  <c:v>0.11127088748419724</c:v>
                </c:pt>
                <c:pt idx="9">
                  <c:v>0.11896122674693355</c:v>
                </c:pt>
                <c:pt idx="10">
                  <c:v>0.14633936442069678</c:v>
                </c:pt>
                <c:pt idx="11">
                  <c:v>0.14633936442069678</c:v>
                </c:pt>
                <c:pt idx="12">
                  <c:v>0.14633936442069678</c:v>
                </c:pt>
                <c:pt idx="13">
                  <c:v>0.14633936442069678</c:v>
                </c:pt>
                <c:pt idx="14">
                  <c:v>0.14633936442069678</c:v>
                </c:pt>
              </c:numCache>
            </c:numRef>
          </c:val>
          <c:smooth val="0"/>
          <c:extLst>
            <c:ext xmlns:c16="http://schemas.microsoft.com/office/drawing/2014/chart" uri="{C3380CC4-5D6E-409C-BE32-E72D297353CC}">
              <c16:uniqueId val="{00000011-CEA4-43B6-BFC6-AEA5212A9C37}"/>
            </c:ext>
          </c:extLst>
        </c:ser>
        <c:dLbls>
          <c:showLegendKey val="0"/>
          <c:showVal val="0"/>
          <c:showCatName val="0"/>
          <c:showSerName val="0"/>
          <c:showPercent val="0"/>
          <c:showBubbleSize val="0"/>
        </c:dLbls>
        <c:marker val="1"/>
        <c:smooth val="0"/>
        <c:axId val="249408928"/>
        <c:axId val="150981376"/>
      </c:lineChart>
      <c:catAx>
        <c:axId val="2494089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0981376"/>
        <c:crosses val="autoZero"/>
        <c:auto val="1"/>
        <c:lblAlgn val="ctr"/>
        <c:lblOffset val="100"/>
        <c:noMultiLvlLbl val="0"/>
      </c:catAx>
      <c:valAx>
        <c:axId val="150981376"/>
        <c:scaling>
          <c:orientation val="minMax"/>
          <c:max val="1.2"/>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49408928"/>
        <c:crosses val="autoZero"/>
        <c:crossBetween val="between"/>
        <c:majorUnit val="0.2"/>
        <c:minorUnit val="4.0000000000000017E-5"/>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GRAFICO AVANCE FINANCIERO</a:t>
            </a:r>
            <a:r>
              <a:rPr lang="es-CO" baseline="0"/>
              <a:t> DEL</a:t>
            </a:r>
            <a:r>
              <a:rPr lang="es-CO"/>
              <a:t> CONTRATO DE CONSTRUCCION</a:t>
            </a:r>
          </a:p>
        </c:rich>
      </c:tx>
      <c:layout>
        <c:manualLayout>
          <c:xMode val="edge"/>
          <c:yMode val="edge"/>
          <c:x val="0.21077989779409881"/>
          <c:y val="2.550068805006077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manualLayout>
          <c:layoutTarget val="inner"/>
          <c:xMode val="edge"/>
          <c:yMode val="edge"/>
          <c:x val="8.9544390683640854E-2"/>
          <c:y val="9.5938745261109237E-2"/>
          <c:w val="0.87429741079183432"/>
          <c:h val="0.77819259888316483"/>
        </c:manualLayout>
      </c:layout>
      <c:lineChart>
        <c:grouping val="standard"/>
        <c:varyColors val="0"/>
        <c:ser>
          <c:idx val="0"/>
          <c:order val="0"/>
          <c:tx>
            <c:strRef>
              <c:f>'Formato INFORME SEMANAL'!$N$75</c:f>
              <c:strCache>
                <c:ptCount val="1"/>
                <c:pt idx="0">
                  <c:v>PV</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'Formato INFORME SEMANAL'!$L$76:$L$88</c:f>
              <c:strCache>
                <c:ptCount val="13"/>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strCache>
            </c:strRef>
          </c:cat>
          <c:val>
            <c:numRef>
              <c:f>'Formato INFORME SEMANAL'!$N$76:$N$88</c:f>
              <c:numCache>
                <c:formatCode>"$"\ #,##0.00</c:formatCode>
                <c:ptCount val="13"/>
                <c:pt idx="0">
                  <c:v>0</c:v>
                </c:pt>
                <c:pt idx="1">
                  <c:v>30222903.753250003</c:v>
                </c:pt>
                <c:pt idx="2">
                  <c:v>54798181.558812499</c:v>
                </c:pt>
                <c:pt idx="3">
                  <c:v>158446196.50177085</c:v>
                </c:pt>
                <c:pt idx="4">
                  <c:v>279843645.00904167</c:v>
                </c:pt>
                <c:pt idx="5">
                  <c:v>385694870.98039585</c:v>
                </c:pt>
                <c:pt idx="6">
                  <c:v>525230940.2787292</c:v>
                </c:pt>
                <c:pt idx="7">
                  <c:v>724378394.88195837</c:v>
                </c:pt>
                <c:pt idx="8">
                  <c:v>969643616.05154169</c:v>
                </c:pt>
                <c:pt idx="9">
                  <c:v>1230968663.5691876</c:v>
                </c:pt>
                <c:pt idx="10">
                  <c:v>1477845744.3813961</c:v>
                </c:pt>
                <c:pt idx="11">
                  <c:v>1740351217.5134168</c:v>
                </c:pt>
                <c:pt idx="12">
                  <c:v>1931186386.4125001</c:v>
                </c:pt>
              </c:numCache>
            </c:numRef>
          </c:val>
          <c:smooth val="0"/>
          <c:extLst>
            <c:ext xmlns:c16="http://schemas.microsoft.com/office/drawing/2014/chart" uri="{C3380CC4-5D6E-409C-BE32-E72D297353CC}">
              <c16:uniqueId val="{00000008-5F56-4897-B256-13DC3DFD0166}"/>
            </c:ext>
          </c:extLst>
        </c:ser>
        <c:ser>
          <c:idx val="2"/>
          <c:order val="1"/>
          <c:tx>
            <c:strRef>
              <c:f>'Formato INFORME SEMANAL'!$P$75</c:f>
              <c:strCache>
                <c:ptCount val="1"/>
                <c:pt idx="0">
                  <c:v>EV</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'Formato INFORME SEMANAL'!$L$76:$L$88</c:f>
              <c:strCache>
                <c:ptCount val="13"/>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strCache>
            </c:strRef>
          </c:cat>
          <c:val>
            <c:numRef>
              <c:f>'Formato INFORME SEMANAL'!$P$76:$P$88</c:f>
              <c:numCache>
                <c:formatCode>"$"\ #,##0.00</c:formatCode>
                <c:ptCount val="13"/>
                <c:pt idx="0">
                  <c:v>0</c:v>
                </c:pt>
                <c:pt idx="1">
                  <c:v>0</c:v>
                </c:pt>
                <c:pt idx="2">
                  <c:v>5200309.0561250001</c:v>
                </c:pt>
                <c:pt idx="3">
                  <c:v>7808861.4263749998</c:v>
                </c:pt>
                <c:pt idx="4">
                  <c:v>9897201.3607500009</c:v>
                </c:pt>
                <c:pt idx="5">
                  <c:v>9897201.3607500009</c:v>
                </c:pt>
                <c:pt idx="6">
                  <c:v>14956293.088000001</c:v>
                </c:pt>
                <c:pt idx="7">
                  <c:v>209282230.38212502</c:v>
                </c:pt>
                <c:pt idx="8">
                  <c:v>224820392.52681252</c:v>
                </c:pt>
                <c:pt idx="9">
                  <c:v>240358554.67150003</c:v>
                </c:pt>
                <c:pt idx="10">
                  <c:v>295675482.55475003</c:v>
                </c:pt>
                <c:pt idx="11">
                  <c:v>295675482.55475003</c:v>
                </c:pt>
                <c:pt idx="12">
                  <c:v>295675482.55475003</c:v>
                </c:pt>
              </c:numCache>
            </c:numRef>
          </c:val>
          <c:smooth val="0"/>
          <c:extLst>
            <c:ext xmlns:c16="http://schemas.microsoft.com/office/drawing/2014/chart" uri="{C3380CC4-5D6E-409C-BE32-E72D297353CC}">
              <c16:uniqueId val="{00000011-5F56-4897-B256-13DC3DFD0166}"/>
            </c:ext>
          </c:extLst>
        </c:ser>
        <c:dLbls>
          <c:dLblPos val="t"/>
          <c:showLegendKey val="0"/>
          <c:showVal val="1"/>
          <c:showCatName val="0"/>
          <c:showSerName val="0"/>
          <c:showPercent val="0"/>
          <c:showBubbleSize val="0"/>
        </c:dLbls>
        <c:marker val="1"/>
        <c:smooth val="0"/>
        <c:axId val="249408928"/>
        <c:axId val="150981376"/>
      </c:lineChart>
      <c:catAx>
        <c:axId val="2494089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0981376"/>
        <c:crosses val="autoZero"/>
        <c:auto val="1"/>
        <c:lblAlgn val="ctr"/>
        <c:lblOffset val="100"/>
        <c:noMultiLvlLbl val="0"/>
      </c:catAx>
      <c:valAx>
        <c:axId val="150981376"/>
        <c:scaling>
          <c:orientation val="minMax"/>
          <c:max val="2000000000"/>
          <c:min val="0"/>
        </c:scaling>
        <c:delete val="0"/>
        <c:axPos val="l"/>
        <c:majorGridlines>
          <c:spPr>
            <a:ln w="9525" cap="flat" cmpd="sng" algn="ctr">
              <a:solidFill>
                <a:schemeClr val="tx1">
                  <a:lumMod val="15000"/>
                  <a:lumOff val="85000"/>
                </a:schemeClr>
              </a:solidFill>
              <a:round/>
            </a:ln>
            <a:effectLst/>
          </c:spPr>
        </c:majorGridlines>
        <c:numFmt formatCode="&quot;$&quot;\ #,##0" sourceLinked="0"/>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494089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6.png"/><Relationship Id="rId13" Type="http://schemas.openxmlformats.org/officeDocument/2006/relationships/image" Target="../media/image11.png"/><Relationship Id="rId3" Type="http://schemas.openxmlformats.org/officeDocument/2006/relationships/image" Target="../media/image1.png"/><Relationship Id="rId7" Type="http://schemas.openxmlformats.org/officeDocument/2006/relationships/image" Target="../media/image5.png"/><Relationship Id="rId12" Type="http://schemas.openxmlformats.org/officeDocument/2006/relationships/image" Target="../media/image10.png"/><Relationship Id="rId2" Type="http://schemas.openxmlformats.org/officeDocument/2006/relationships/chart" Target="../charts/chart2.xml"/><Relationship Id="rId16" Type="http://schemas.openxmlformats.org/officeDocument/2006/relationships/image" Target="../media/image14.png"/><Relationship Id="rId1" Type="http://schemas.openxmlformats.org/officeDocument/2006/relationships/chart" Target="../charts/chart1.xml"/><Relationship Id="rId6" Type="http://schemas.openxmlformats.org/officeDocument/2006/relationships/image" Target="../media/image4.jpeg"/><Relationship Id="rId11" Type="http://schemas.openxmlformats.org/officeDocument/2006/relationships/image" Target="../media/image9.png"/><Relationship Id="rId5" Type="http://schemas.openxmlformats.org/officeDocument/2006/relationships/image" Target="../media/image3.png"/><Relationship Id="rId15" Type="http://schemas.openxmlformats.org/officeDocument/2006/relationships/image" Target="../media/image13.png"/><Relationship Id="rId10" Type="http://schemas.openxmlformats.org/officeDocument/2006/relationships/image" Target="../media/image8.jpeg"/><Relationship Id="rId4" Type="http://schemas.openxmlformats.org/officeDocument/2006/relationships/image" Target="../media/image2.png"/><Relationship Id="rId9" Type="http://schemas.openxmlformats.org/officeDocument/2006/relationships/image" Target="../media/image7.jpeg"/><Relationship Id="rId14"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xdr:from>
      <xdr:col>1</xdr:col>
      <xdr:colOff>158371</xdr:colOff>
      <xdr:row>50</xdr:row>
      <xdr:rowOff>21732</xdr:rowOff>
    </xdr:from>
    <xdr:to>
      <xdr:col>10</xdr:col>
      <xdr:colOff>734786</xdr:colOff>
      <xdr:row>68</xdr:row>
      <xdr:rowOff>108857</xdr:rowOff>
    </xdr:to>
    <xdr:graphicFrame macro="">
      <xdr:nvGraphicFramePr>
        <xdr:cNvPr id="7" name="Gráfico 3">
          <a:extLst>
            <a:ext uri="{FF2B5EF4-FFF2-40B4-BE49-F238E27FC236}">
              <a16:creationId xmlns:a16="http://schemas.microsoft.com/office/drawing/2014/main" id="{8C8224A0-44D6-4DC9-8E31-7DC06E4F02B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372069</xdr:colOff>
      <xdr:row>74</xdr:row>
      <xdr:rowOff>59531</xdr:rowOff>
    </xdr:from>
    <xdr:to>
      <xdr:col>10</xdr:col>
      <xdr:colOff>948484</xdr:colOff>
      <xdr:row>87</xdr:row>
      <xdr:rowOff>131774</xdr:rowOff>
    </xdr:to>
    <xdr:graphicFrame macro="">
      <xdr:nvGraphicFramePr>
        <xdr:cNvPr id="8" name="Gráfico 3">
          <a:extLst>
            <a:ext uri="{FF2B5EF4-FFF2-40B4-BE49-F238E27FC236}">
              <a16:creationId xmlns:a16="http://schemas.microsoft.com/office/drawing/2014/main" id="{8B537CF5-4138-468C-ABC4-5EBB69C7DF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2</xdr:col>
      <xdr:colOff>0</xdr:colOff>
      <xdr:row>174</xdr:row>
      <xdr:rowOff>0</xdr:rowOff>
    </xdr:from>
    <xdr:to>
      <xdr:col>7</xdr:col>
      <xdr:colOff>68036</xdr:colOff>
      <xdr:row>189</xdr:row>
      <xdr:rowOff>188730</xdr:rowOff>
    </xdr:to>
    <xdr:pic>
      <xdr:nvPicPr>
        <xdr:cNvPr id="6" name="Imagen 5">
          <a:extLst>
            <a:ext uri="{FF2B5EF4-FFF2-40B4-BE49-F238E27FC236}">
              <a16:creationId xmlns:a16="http://schemas.microsoft.com/office/drawing/2014/main" id="{DB5C9016-72DE-00B6-6FE1-1B88D225D5B8}"/>
            </a:ext>
          </a:extLst>
        </xdr:cNvPr>
        <xdr:cNvPicPr>
          <a:picLocks noChangeAspect="1"/>
        </xdr:cNvPicPr>
      </xdr:nvPicPr>
      <xdr:blipFill>
        <a:blip xmlns:r="http://schemas.openxmlformats.org/officeDocument/2006/relationships" r:embed="rId3"/>
        <a:stretch>
          <a:fillRect/>
        </a:stretch>
      </xdr:blipFill>
      <xdr:spPr>
        <a:xfrm>
          <a:off x="898071" y="57081964"/>
          <a:ext cx="3497036" cy="3903480"/>
        </a:xfrm>
        <a:prstGeom prst="rect">
          <a:avLst/>
        </a:prstGeom>
      </xdr:spPr>
    </xdr:pic>
    <xdr:clientData/>
  </xdr:twoCellAnchor>
  <xdr:twoCellAnchor editAs="oneCell">
    <xdr:from>
      <xdr:col>7</xdr:col>
      <xdr:colOff>40822</xdr:colOff>
      <xdr:row>174</xdr:row>
      <xdr:rowOff>0</xdr:rowOff>
    </xdr:from>
    <xdr:to>
      <xdr:col>9</xdr:col>
      <xdr:colOff>888906</xdr:colOff>
      <xdr:row>189</xdr:row>
      <xdr:rowOff>194776</xdr:rowOff>
    </xdr:to>
    <xdr:pic>
      <xdr:nvPicPr>
        <xdr:cNvPr id="9" name="Imagen 8">
          <a:extLst>
            <a:ext uri="{FF2B5EF4-FFF2-40B4-BE49-F238E27FC236}">
              <a16:creationId xmlns:a16="http://schemas.microsoft.com/office/drawing/2014/main" id="{438A9A24-771D-62FB-D268-55F9FAFF75C8}"/>
            </a:ext>
          </a:extLst>
        </xdr:cNvPr>
        <xdr:cNvPicPr>
          <a:picLocks noChangeAspect="1"/>
        </xdr:cNvPicPr>
      </xdr:nvPicPr>
      <xdr:blipFill>
        <a:blip xmlns:r="http://schemas.openxmlformats.org/officeDocument/2006/relationships" r:embed="rId4"/>
        <a:stretch>
          <a:fillRect/>
        </a:stretch>
      </xdr:blipFill>
      <xdr:spPr>
        <a:xfrm>
          <a:off x="4367893" y="57081964"/>
          <a:ext cx="3392620" cy="3909526"/>
        </a:xfrm>
        <a:prstGeom prst="rect">
          <a:avLst/>
        </a:prstGeom>
      </xdr:spPr>
    </xdr:pic>
    <xdr:clientData/>
  </xdr:twoCellAnchor>
  <xdr:twoCellAnchor editAs="oneCell">
    <xdr:from>
      <xdr:col>11</xdr:col>
      <xdr:colOff>12822</xdr:colOff>
      <xdr:row>173</xdr:row>
      <xdr:rowOff>167367</xdr:rowOff>
    </xdr:from>
    <xdr:to>
      <xdr:col>13</xdr:col>
      <xdr:colOff>911679</xdr:colOff>
      <xdr:row>189</xdr:row>
      <xdr:rowOff>190500</xdr:rowOff>
    </xdr:to>
    <xdr:pic>
      <xdr:nvPicPr>
        <xdr:cNvPr id="12" name="Imagen 11">
          <a:extLst>
            <a:ext uri="{FF2B5EF4-FFF2-40B4-BE49-F238E27FC236}">
              <a16:creationId xmlns:a16="http://schemas.microsoft.com/office/drawing/2014/main" id="{2D1C8A31-4004-969C-A1CC-D83C38BFF3D4}"/>
            </a:ext>
          </a:extLst>
        </xdr:cNvPr>
        <xdr:cNvPicPr>
          <a:picLocks noChangeAspect="1"/>
        </xdr:cNvPicPr>
      </xdr:nvPicPr>
      <xdr:blipFill rotWithShape="1">
        <a:blip xmlns:r="http://schemas.openxmlformats.org/officeDocument/2006/relationships" r:embed="rId5"/>
        <a:srcRect t="28074"/>
        <a:stretch>
          <a:fillRect/>
        </a:stretch>
      </xdr:blipFill>
      <xdr:spPr>
        <a:xfrm>
          <a:off x="9238465" y="57072438"/>
          <a:ext cx="3688321" cy="3914776"/>
        </a:xfrm>
        <a:prstGeom prst="rect">
          <a:avLst/>
        </a:prstGeom>
      </xdr:spPr>
    </xdr:pic>
    <xdr:clientData/>
  </xdr:twoCellAnchor>
  <xdr:twoCellAnchor editAs="oneCell">
    <xdr:from>
      <xdr:col>13</xdr:col>
      <xdr:colOff>898072</xdr:colOff>
      <xdr:row>174</xdr:row>
      <xdr:rowOff>13606</xdr:rowOff>
    </xdr:from>
    <xdr:to>
      <xdr:col>15</xdr:col>
      <xdr:colOff>1466849</xdr:colOff>
      <xdr:row>189</xdr:row>
      <xdr:rowOff>184363</xdr:rowOff>
    </xdr:to>
    <xdr:pic>
      <xdr:nvPicPr>
        <xdr:cNvPr id="14" name="Imagen 13">
          <a:extLst>
            <a:ext uri="{FF2B5EF4-FFF2-40B4-BE49-F238E27FC236}">
              <a16:creationId xmlns:a16="http://schemas.microsoft.com/office/drawing/2014/main" id="{192716C6-E815-2E21-5A12-60CB86AC2868}"/>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22330"/>
        <a:stretch>
          <a:fillRect/>
        </a:stretch>
      </xdr:blipFill>
      <xdr:spPr>
        <a:xfrm>
          <a:off x="12913179" y="57095570"/>
          <a:ext cx="3752849" cy="3885507"/>
        </a:xfrm>
        <a:prstGeom prst="rect">
          <a:avLst/>
        </a:prstGeom>
      </xdr:spPr>
    </xdr:pic>
    <xdr:clientData/>
  </xdr:twoCellAnchor>
  <xdr:twoCellAnchor editAs="oneCell">
    <xdr:from>
      <xdr:col>2</xdr:col>
      <xdr:colOff>0</xdr:colOff>
      <xdr:row>197</xdr:row>
      <xdr:rowOff>0</xdr:rowOff>
    </xdr:from>
    <xdr:to>
      <xdr:col>9</xdr:col>
      <xdr:colOff>872638</xdr:colOff>
      <xdr:row>212</xdr:row>
      <xdr:rowOff>163285</xdr:rowOff>
    </xdr:to>
    <xdr:pic>
      <xdr:nvPicPr>
        <xdr:cNvPr id="15" name="Imagen 14">
          <a:extLst>
            <a:ext uri="{FF2B5EF4-FFF2-40B4-BE49-F238E27FC236}">
              <a16:creationId xmlns:a16="http://schemas.microsoft.com/office/drawing/2014/main" id="{C0336CFE-7245-87F0-0F2E-B0F277CA09B0}"/>
            </a:ext>
          </a:extLst>
        </xdr:cNvPr>
        <xdr:cNvPicPr>
          <a:picLocks noChangeAspect="1"/>
        </xdr:cNvPicPr>
      </xdr:nvPicPr>
      <xdr:blipFill>
        <a:blip xmlns:r="http://schemas.openxmlformats.org/officeDocument/2006/relationships" r:embed="rId7"/>
        <a:stretch>
          <a:fillRect/>
        </a:stretch>
      </xdr:blipFill>
      <xdr:spPr>
        <a:xfrm>
          <a:off x="898071" y="62375143"/>
          <a:ext cx="6846174" cy="4054928"/>
        </a:xfrm>
        <a:prstGeom prst="rect">
          <a:avLst/>
        </a:prstGeom>
      </xdr:spPr>
    </xdr:pic>
    <xdr:clientData/>
  </xdr:twoCellAnchor>
  <xdr:twoCellAnchor editAs="oneCell">
    <xdr:from>
      <xdr:col>11</xdr:col>
      <xdr:colOff>0</xdr:colOff>
      <xdr:row>197</xdr:row>
      <xdr:rowOff>0</xdr:rowOff>
    </xdr:from>
    <xdr:to>
      <xdr:col>13</xdr:col>
      <xdr:colOff>247772</xdr:colOff>
      <xdr:row>213</xdr:row>
      <xdr:rowOff>0</xdr:rowOff>
    </xdr:to>
    <xdr:pic>
      <xdr:nvPicPr>
        <xdr:cNvPr id="16" name="Imagen 15">
          <a:extLst>
            <a:ext uri="{FF2B5EF4-FFF2-40B4-BE49-F238E27FC236}">
              <a16:creationId xmlns:a16="http://schemas.microsoft.com/office/drawing/2014/main" id="{231F9C82-4F17-80C3-A568-A44EEC8E07A4}"/>
            </a:ext>
          </a:extLst>
        </xdr:cNvPr>
        <xdr:cNvPicPr>
          <a:picLocks noChangeAspect="1"/>
        </xdr:cNvPicPr>
      </xdr:nvPicPr>
      <xdr:blipFill>
        <a:blip xmlns:r="http://schemas.openxmlformats.org/officeDocument/2006/relationships" r:embed="rId8"/>
        <a:stretch>
          <a:fillRect/>
        </a:stretch>
      </xdr:blipFill>
      <xdr:spPr>
        <a:xfrm>
          <a:off x="9225643" y="62375143"/>
          <a:ext cx="3037236" cy="4068536"/>
        </a:xfrm>
        <a:prstGeom prst="rect">
          <a:avLst/>
        </a:prstGeom>
      </xdr:spPr>
    </xdr:pic>
    <xdr:clientData/>
  </xdr:twoCellAnchor>
  <xdr:twoCellAnchor editAs="oneCell">
    <xdr:from>
      <xdr:col>1</xdr:col>
      <xdr:colOff>680356</xdr:colOff>
      <xdr:row>219</xdr:row>
      <xdr:rowOff>163286</xdr:rowOff>
    </xdr:from>
    <xdr:to>
      <xdr:col>7</xdr:col>
      <xdr:colOff>95250</xdr:colOff>
      <xdr:row>236</xdr:row>
      <xdr:rowOff>10447</xdr:rowOff>
    </xdr:to>
    <xdr:pic>
      <xdr:nvPicPr>
        <xdr:cNvPr id="18" name="Imagen 17">
          <a:extLst>
            <a:ext uri="{FF2B5EF4-FFF2-40B4-BE49-F238E27FC236}">
              <a16:creationId xmlns:a16="http://schemas.microsoft.com/office/drawing/2014/main" id="{52E5060E-E471-9E3F-4381-C96EAA574A1B}"/>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t="34964"/>
        <a:stretch>
          <a:fillRect/>
        </a:stretch>
      </xdr:blipFill>
      <xdr:spPr>
        <a:xfrm>
          <a:off x="870856" y="67627500"/>
          <a:ext cx="3551465" cy="4106197"/>
        </a:xfrm>
        <a:prstGeom prst="rect">
          <a:avLst/>
        </a:prstGeom>
      </xdr:spPr>
    </xdr:pic>
    <xdr:clientData/>
  </xdr:twoCellAnchor>
  <xdr:twoCellAnchor editAs="oneCell">
    <xdr:from>
      <xdr:col>7</xdr:col>
      <xdr:colOff>1</xdr:colOff>
      <xdr:row>220</xdr:row>
      <xdr:rowOff>0</xdr:rowOff>
    </xdr:from>
    <xdr:to>
      <xdr:col>9</xdr:col>
      <xdr:colOff>882063</xdr:colOff>
      <xdr:row>235</xdr:row>
      <xdr:rowOff>174884</xdr:rowOff>
    </xdr:to>
    <xdr:pic>
      <xdr:nvPicPr>
        <xdr:cNvPr id="20" name="Imagen 19">
          <a:extLst>
            <a:ext uri="{FF2B5EF4-FFF2-40B4-BE49-F238E27FC236}">
              <a16:creationId xmlns:a16="http://schemas.microsoft.com/office/drawing/2014/main" id="{E9A93355-AEB7-87EB-4C21-7ECDAB18C2D2}"/>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t="32328" b="693"/>
        <a:stretch>
          <a:fillRect/>
        </a:stretch>
      </xdr:blipFill>
      <xdr:spPr>
        <a:xfrm>
          <a:off x="4327072" y="67641107"/>
          <a:ext cx="3426598" cy="4080134"/>
        </a:xfrm>
        <a:prstGeom prst="rect">
          <a:avLst/>
        </a:prstGeom>
      </xdr:spPr>
    </xdr:pic>
    <xdr:clientData/>
  </xdr:twoCellAnchor>
  <xdr:twoCellAnchor editAs="oneCell">
    <xdr:from>
      <xdr:col>13</xdr:col>
      <xdr:colOff>176893</xdr:colOff>
      <xdr:row>197</xdr:row>
      <xdr:rowOff>0</xdr:rowOff>
    </xdr:from>
    <xdr:to>
      <xdr:col>16</xdr:col>
      <xdr:colOff>6070</xdr:colOff>
      <xdr:row>212</xdr:row>
      <xdr:rowOff>163285</xdr:rowOff>
    </xdr:to>
    <xdr:pic>
      <xdr:nvPicPr>
        <xdr:cNvPr id="21" name="Imagen 20">
          <a:extLst>
            <a:ext uri="{FF2B5EF4-FFF2-40B4-BE49-F238E27FC236}">
              <a16:creationId xmlns:a16="http://schemas.microsoft.com/office/drawing/2014/main" id="{71F7687F-EEB5-85D8-E8E7-86C508EBE6FD}"/>
            </a:ext>
          </a:extLst>
        </xdr:cNvPr>
        <xdr:cNvPicPr>
          <a:picLocks noChangeAspect="1"/>
        </xdr:cNvPicPr>
      </xdr:nvPicPr>
      <xdr:blipFill>
        <a:blip xmlns:r="http://schemas.openxmlformats.org/officeDocument/2006/relationships" r:embed="rId11"/>
        <a:stretch>
          <a:fillRect/>
        </a:stretch>
      </xdr:blipFill>
      <xdr:spPr>
        <a:xfrm>
          <a:off x="12192000" y="62375143"/>
          <a:ext cx="4496427" cy="4054928"/>
        </a:xfrm>
        <a:prstGeom prst="rect">
          <a:avLst/>
        </a:prstGeom>
      </xdr:spPr>
    </xdr:pic>
    <xdr:clientData/>
  </xdr:twoCellAnchor>
  <xdr:twoCellAnchor editAs="oneCell">
    <xdr:from>
      <xdr:col>11</xdr:col>
      <xdr:colOff>0</xdr:colOff>
      <xdr:row>220</xdr:row>
      <xdr:rowOff>0</xdr:rowOff>
    </xdr:from>
    <xdr:to>
      <xdr:col>13</xdr:col>
      <xdr:colOff>1011591</xdr:colOff>
      <xdr:row>235</xdr:row>
      <xdr:rowOff>163286</xdr:rowOff>
    </xdr:to>
    <xdr:pic>
      <xdr:nvPicPr>
        <xdr:cNvPr id="22" name="Imagen 21">
          <a:extLst>
            <a:ext uri="{FF2B5EF4-FFF2-40B4-BE49-F238E27FC236}">
              <a16:creationId xmlns:a16="http://schemas.microsoft.com/office/drawing/2014/main" id="{6DF9322D-3BBF-059F-3D05-FDECF550FC4E}"/>
            </a:ext>
          </a:extLst>
        </xdr:cNvPr>
        <xdr:cNvPicPr>
          <a:picLocks noChangeAspect="1"/>
        </xdr:cNvPicPr>
      </xdr:nvPicPr>
      <xdr:blipFill>
        <a:blip xmlns:r="http://schemas.openxmlformats.org/officeDocument/2006/relationships" r:embed="rId12"/>
        <a:stretch>
          <a:fillRect/>
        </a:stretch>
      </xdr:blipFill>
      <xdr:spPr>
        <a:xfrm>
          <a:off x="9225643" y="67641107"/>
          <a:ext cx="3801055" cy="4068536"/>
        </a:xfrm>
        <a:prstGeom prst="rect">
          <a:avLst/>
        </a:prstGeom>
      </xdr:spPr>
    </xdr:pic>
    <xdr:clientData/>
  </xdr:twoCellAnchor>
  <xdr:twoCellAnchor editAs="oneCell">
    <xdr:from>
      <xdr:col>13</xdr:col>
      <xdr:colOff>777472</xdr:colOff>
      <xdr:row>219</xdr:row>
      <xdr:rowOff>163284</xdr:rowOff>
    </xdr:from>
    <xdr:to>
      <xdr:col>15</xdr:col>
      <xdr:colOff>1469572</xdr:colOff>
      <xdr:row>235</xdr:row>
      <xdr:rowOff>176892</xdr:rowOff>
    </xdr:to>
    <xdr:pic>
      <xdr:nvPicPr>
        <xdr:cNvPr id="23" name="Imagen 22">
          <a:extLst>
            <a:ext uri="{FF2B5EF4-FFF2-40B4-BE49-F238E27FC236}">
              <a16:creationId xmlns:a16="http://schemas.microsoft.com/office/drawing/2014/main" id="{37108165-F171-4132-4455-A70BB93E0712}"/>
            </a:ext>
          </a:extLst>
        </xdr:cNvPr>
        <xdr:cNvPicPr>
          <a:picLocks noChangeAspect="1"/>
        </xdr:cNvPicPr>
      </xdr:nvPicPr>
      <xdr:blipFill rotWithShape="1">
        <a:blip xmlns:r="http://schemas.openxmlformats.org/officeDocument/2006/relationships" r:embed="rId13"/>
        <a:srcRect l="19658" t="-812" r="9579" b="812"/>
        <a:stretch>
          <a:fillRect/>
        </a:stretch>
      </xdr:blipFill>
      <xdr:spPr>
        <a:xfrm>
          <a:off x="12792579" y="67627498"/>
          <a:ext cx="3876172" cy="4095751"/>
        </a:xfrm>
        <a:prstGeom prst="rect">
          <a:avLst/>
        </a:prstGeom>
      </xdr:spPr>
    </xdr:pic>
    <xdr:clientData/>
  </xdr:twoCellAnchor>
  <xdr:twoCellAnchor editAs="oneCell">
    <xdr:from>
      <xdr:col>2</xdr:col>
      <xdr:colOff>13608</xdr:colOff>
      <xdr:row>243</xdr:row>
      <xdr:rowOff>13607</xdr:rowOff>
    </xdr:from>
    <xdr:to>
      <xdr:col>10</xdr:col>
      <xdr:colOff>0</xdr:colOff>
      <xdr:row>258</xdr:row>
      <xdr:rowOff>171992</xdr:rowOff>
    </xdr:to>
    <xdr:pic>
      <xdr:nvPicPr>
        <xdr:cNvPr id="25" name="Imagen 24">
          <a:extLst>
            <a:ext uri="{FF2B5EF4-FFF2-40B4-BE49-F238E27FC236}">
              <a16:creationId xmlns:a16="http://schemas.microsoft.com/office/drawing/2014/main" id="{0C2923D6-2564-22C8-D65E-03CA33C27C00}"/>
            </a:ext>
          </a:extLst>
        </xdr:cNvPr>
        <xdr:cNvPicPr>
          <a:picLocks noChangeAspect="1"/>
        </xdr:cNvPicPr>
      </xdr:nvPicPr>
      <xdr:blipFill>
        <a:blip xmlns:r="http://schemas.openxmlformats.org/officeDocument/2006/relationships" r:embed="rId14"/>
        <a:stretch>
          <a:fillRect/>
        </a:stretch>
      </xdr:blipFill>
      <xdr:spPr>
        <a:xfrm>
          <a:off x="911679" y="72961500"/>
          <a:ext cx="6858000" cy="3886742"/>
        </a:xfrm>
        <a:prstGeom prst="rect">
          <a:avLst/>
        </a:prstGeom>
      </xdr:spPr>
    </xdr:pic>
    <xdr:clientData/>
  </xdr:twoCellAnchor>
  <xdr:twoCellAnchor editAs="oneCell">
    <xdr:from>
      <xdr:col>11</xdr:col>
      <xdr:colOff>0</xdr:colOff>
      <xdr:row>243</xdr:row>
      <xdr:rowOff>0</xdr:rowOff>
    </xdr:from>
    <xdr:to>
      <xdr:col>13</xdr:col>
      <xdr:colOff>857250</xdr:colOff>
      <xdr:row>258</xdr:row>
      <xdr:rowOff>164941</xdr:rowOff>
    </xdr:to>
    <xdr:pic>
      <xdr:nvPicPr>
        <xdr:cNvPr id="26" name="Imagen 25">
          <a:extLst>
            <a:ext uri="{FF2B5EF4-FFF2-40B4-BE49-F238E27FC236}">
              <a16:creationId xmlns:a16="http://schemas.microsoft.com/office/drawing/2014/main" id="{419EE752-E7E5-9762-AEF1-C6D32E9936BB}"/>
            </a:ext>
          </a:extLst>
        </xdr:cNvPr>
        <xdr:cNvPicPr>
          <a:picLocks noChangeAspect="1"/>
        </xdr:cNvPicPr>
      </xdr:nvPicPr>
      <xdr:blipFill>
        <a:blip xmlns:r="http://schemas.openxmlformats.org/officeDocument/2006/relationships" r:embed="rId15"/>
        <a:stretch>
          <a:fillRect/>
        </a:stretch>
      </xdr:blipFill>
      <xdr:spPr>
        <a:xfrm>
          <a:off x="9225643" y="72947893"/>
          <a:ext cx="3646714" cy="3893298"/>
        </a:xfrm>
        <a:prstGeom prst="rect">
          <a:avLst/>
        </a:prstGeom>
      </xdr:spPr>
    </xdr:pic>
    <xdr:clientData/>
  </xdr:twoCellAnchor>
  <xdr:twoCellAnchor editAs="oneCell">
    <xdr:from>
      <xdr:col>13</xdr:col>
      <xdr:colOff>843643</xdr:colOff>
      <xdr:row>243</xdr:row>
      <xdr:rowOff>13607</xdr:rowOff>
    </xdr:from>
    <xdr:to>
      <xdr:col>15</xdr:col>
      <xdr:colOff>1465810</xdr:colOff>
      <xdr:row>258</xdr:row>
      <xdr:rowOff>161583</xdr:rowOff>
    </xdr:to>
    <xdr:pic>
      <xdr:nvPicPr>
        <xdr:cNvPr id="27" name="Imagen 26">
          <a:extLst>
            <a:ext uri="{FF2B5EF4-FFF2-40B4-BE49-F238E27FC236}">
              <a16:creationId xmlns:a16="http://schemas.microsoft.com/office/drawing/2014/main" id="{2ED5A280-692E-F7CF-F02B-C835DD9C64DB}"/>
            </a:ext>
          </a:extLst>
        </xdr:cNvPr>
        <xdr:cNvPicPr>
          <a:picLocks noChangeAspect="1"/>
        </xdr:cNvPicPr>
      </xdr:nvPicPr>
      <xdr:blipFill>
        <a:blip xmlns:r="http://schemas.openxmlformats.org/officeDocument/2006/relationships" r:embed="rId16"/>
        <a:stretch>
          <a:fillRect/>
        </a:stretch>
      </xdr:blipFill>
      <xdr:spPr>
        <a:xfrm>
          <a:off x="12858750" y="72961500"/>
          <a:ext cx="3806239" cy="387633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C485E-F0CE-4501-817F-D0346DD885D6}">
  <sheetPr>
    <pageSetUpPr fitToPage="1"/>
  </sheetPr>
  <dimension ref="B2:X265"/>
  <sheetViews>
    <sheetView showGridLines="0" tabSelected="1" topLeftCell="A11" zoomScale="70" zoomScaleNormal="70" zoomScaleSheetLayoutView="70" workbookViewId="0">
      <selection activeCell="L272" sqref="L272"/>
    </sheetView>
  </sheetViews>
  <sheetFormatPr baseColWidth="10" defaultRowHeight="12.75" x14ac:dyDescent="0.2"/>
  <cols>
    <col min="1" max="1" width="2.5" style="1" customWidth="1"/>
    <col min="2" max="2" width="9.25" style="1" customWidth="1"/>
    <col min="3" max="5" width="8.625" style="1" customWidth="1"/>
    <col min="6" max="7" width="9.625" style="1" customWidth="1"/>
    <col min="8" max="8" width="15.75" style="1" customWidth="1"/>
    <col min="9" max="9" width="17.75" style="1" customWidth="1"/>
    <col min="10" max="10" width="11.75" style="1" customWidth="1"/>
    <col min="11" max="11" width="19.125" style="1" customWidth="1"/>
    <col min="12" max="12" width="13.375" style="97" customWidth="1"/>
    <col min="13" max="13" width="23.125" style="98" customWidth="1"/>
    <col min="14" max="14" width="21.625" style="98" customWidth="1"/>
    <col min="15" max="15" width="20.125" style="98" customWidth="1"/>
    <col min="16" max="16" width="19.375" style="98" customWidth="1"/>
    <col min="17" max="17" width="21.625" style="1" customWidth="1"/>
    <col min="18" max="18" width="2.625" style="1" customWidth="1"/>
    <col min="19" max="19" width="12.5" style="1" bestFit="1" customWidth="1"/>
    <col min="20" max="23" width="11" style="1"/>
    <col min="24" max="24" width="0" style="1" hidden="1" customWidth="1"/>
    <col min="25" max="252" width="11" style="1"/>
    <col min="253" max="253" width="2.25" style="1" customWidth="1"/>
    <col min="254" max="254" width="15" style="1" customWidth="1"/>
    <col min="255" max="255" width="22.375" style="1" customWidth="1"/>
    <col min="256" max="256" width="21.75" style="1" customWidth="1"/>
    <col min="257" max="257" width="0" style="1" hidden="1" customWidth="1"/>
    <col min="258" max="258" width="30.625" style="1" customWidth="1"/>
    <col min="259" max="259" width="29.25" style="1" customWidth="1"/>
    <col min="260" max="260" width="8.75" style="1" customWidth="1"/>
    <col min="261" max="261" width="8.875" style="1" customWidth="1"/>
    <col min="262" max="262" width="8.625" style="1" customWidth="1"/>
    <col min="263" max="263" width="8.75" style="1" customWidth="1"/>
    <col min="264" max="264" width="7.25" style="1" customWidth="1"/>
    <col min="265" max="266" width="17" style="1" customWidth="1"/>
    <col min="267" max="267" width="4.75" style="1" customWidth="1"/>
    <col min="268" max="269" width="11" style="1"/>
    <col min="270" max="270" width="13.25" style="1" customWidth="1"/>
    <col min="271" max="508" width="11" style="1"/>
    <col min="509" max="509" width="2.25" style="1" customWidth="1"/>
    <col min="510" max="510" width="15" style="1" customWidth="1"/>
    <col min="511" max="511" width="22.375" style="1" customWidth="1"/>
    <col min="512" max="512" width="21.75" style="1" customWidth="1"/>
    <col min="513" max="513" width="0" style="1" hidden="1" customWidth="1"/>
    <col min="514" max="514" width="30.625" style="1" customWidth="1"/>
    <col min="515" max="515" width="29.25" style="1" customWidth="1"/>
    <col min="516" max="516" width="8.75" style="1" customWidth="1"/>
    <col min="517" max="517" width="8.875" style="1" customWidth="1"/>
    <col min="518" max="518" width="8.625" style="1" customWidth="1"/>
    <col min="519" max="519" width="8.75" style="1" customWidth="1"/>
    <col min="520" max="520" width="7.25" style="1" customWidth="1"/>
    <col min="521" max="522" width="17" style="1" customWidth="1"/>
    <col min="523" max="523" width="4.75" style="1" customWidth="1"/>
    <col min="524" max="525" width="11" style="1"/>
    <col min="526" max="526" width="13.25" style="1" customWidth="1"/>
    <col min="527" max="764" width="11" style="1"/>
    <col min="765" max="765" width="2.25" style="1" customWidth="1"/>
    <col min="766" max="766" width="15" style="1" customWidth="1"/>
    <col min="767" max="767" width="22.375" style="1" customWidth="1"/>
    <col min="768" max="768" width="21.75" style="1" customWidth="1"/>
    <col min="769" max="769" width="0" style="1" hidden="1" customWidth="1"/>
    <col min="770" max="770" width="30.625" style="1" customWidth="1"/>
    <col min="771" max="771" width="29.25" style="1" customWidth="1"/>
    <col min="772" max="772" width="8.75" style="1" customWidth="1"/>
    <col min="773" max="773" width="8.875" style="1" customWidth="1"/>
    <col min="774" max="774" width="8.625" style="1" customWidth="1"/>
    <col min="775" max="775" width="8.75" style="1" customWidth="1"/>
    <col min="776" max="776" width="7.25" style="1" customWidth="1"/>
    <col min="777" max="778" width="17" style="1" customWidth="1"/>
    <col min="779" max="779" width="4.75" style="1" customWidth="1"/>
    <col min="780" max="781" width="11" style="1"/>
    <col min="782" max="782" width="13.25" style="1" customWidth="1"/>
    <col min="783" max="1020" width="11" style="1"/>
    <col min="1021" max="1021" width="2.25" style="1" customWidth="1"/>
    <col min="1022" max="1022" width="15" style="1" customWidth="1"/>
    <col min="1023" max="1023" width="22.375" style="1" customWidth="1"/>
    <col min="1024" max="1024" width="21.75" style="1" customWidth="1"/>
    <col min="1025" max="1025" width="0" style="1" hidden="1" customWidth="1"/>
    <col min="1026" max="1026" width="30.625" style="1" customWidth="1"/>
    <col min="1027" max="1027" width="29.25" style="1" customWidth="1"/>
    <col min="1028" max="1028" width="8.75" style="1" customWidth="1"/>
    <col min="1029" max="1029" width="8.875" style="1" customWidth="1"/>
    <col min="1030" max="1030" width="8.625" style="1" customWidth="1"/>
    <col min="1031" max="1031" width="8.75" style="1" customWidth="1"/>
    <col min="1032" max="1032" width="7.25" style="1" customWidth="1"/>
    <col min="1033" max="1034" width="17" style="1" customWidth="1"/>
    <col min="1035" max="1035" width="4.75" style="1" customWidth="1"/>
    <col min="1036" max="1037" width="11" style="1"/>
    <col min="1038" max="1038" width="13.25" style="1" customWidth="1"/>
    <col min="1039" max="1276" width="11" style="1"/>
    <col min="1277" max="1277" width="2.25" style="1" customWidth="1"/>
    <col min="1278" max="1278" width="15" style="1" customWidth="1"/>
    <col min="1279" max="1279" width="22.375" style="1" customWidth="1"/>
    <col min="1280" max="1280" width="21.75" style="1" customWidth="1"/>
    <col min="1281" max="1281" width="0" style="1" hidden="1" customWidth="1"/>
    <col min="1282" max="1282" width="30.625" style="1" customWidth="1"/>
    <col min="1283" max="1283" width="29.25" style="1" customWidth="1"/>
    <col min="1284" max="1284" width="8.75" style="1" customWidth="1"/>
    <col min="1285" max="1285" width="8.875" style="1" customWidth="1"/>
    <col min="1286" max="1286" width="8.625" style="1" customWidth="1"/>
    <col min="1287" max="1287" width="8.75" style="1" customWidth="1"/>
    <col min="1288" max="1288" width="7.25" style="1" customWidth="1"/>
    <col min="1289" max="1290" width="17" style="1" customWidth="1"/>
    <col min="1291" max="1291" width="4.75" style="1" customWidth="1"/>
    <col min="1292" max="1293" width="11" style="1"/>
    <col min="1294" max="1294" width="13.25" style="1" customWidth="1"/>
    <col min="1295" max="1532" width="11" style="1"/>
    <col min="1533" max="1533" width="2.25" style="1" customWidth="1"/>
    <col min="1534" max="1534" width="15" style="1" customWidth="1"/>
    <col min="1535" max="1535" width="22.375" style="1" customWidth="1"/>
    <col min="1536" max="1536" width="21.75" style="1" customWidth="1"/>
    <col min="1537" max="1537" width="0" style="1" hidden="1" customWidth="1"/>
    <col min="1538" max="1538" width="30.625" style="1" customWidth="1"/>
    <col min="1539" max="1539" width="29.25" style="1" customWidth="1"/>
    <col min="1540" max="1540" width="8.75" style="1" customWidth="1"/>
    <col min="1541" max="1541" width="8.875" style="1" customWidth="1"/>
    <col min="1542" max="1542" width="8.625" style="1" customWidth="1"/>
    <col min="1543" max="1543" width="8.75" style="1" customWidth="1"/>
    <col min="1544" max="1544" width="7.25" style="1" customWidth="1"/>
    <col min="1545" max="1546" width="17" style="1" customWidth="1"/>
    <col min="1547" max="1547" width="4.75" style="1" customWidth="1"/>
    <col min="1548" max="1549" width="11" style="1"/>
    <col min="1550" max="1550" width="13.25" style="1" customWidth="1"/>
    <col min="1551" max="1788" width="11" style="1"/>
    <col min="1789" max="1789" width="2.25" style="1" customWidth="1"/>
    <col min="1790" max="1790" width="15" style="1" customWidth="1"/>
    <col min="1791" max="1791" width="22.375" style="1" customWidth="1"/>
    <col min="1792" max="1792" width="21.75" style="1" customWidth="1"/>
    <col min="1793" max="1793" width="0" style="1" hidden="1" customWidth="1"/>
    <col min="1794" max="1794" width="30.625" style="1" customWidth="1"/>
    <col min="1795" max="1795" width="29.25" style="1" customWidth="1"/>
    <col min="1796" max="1796" width="8.75" style="1" customWidth="1"/>
    <col min="1797" max="1797" width="8.875" style="1" customWidth="1"/>
    <col min="1798" max="1798" width="8.625" style="1" customWidth="1"/>
    <col min="1799" max="1799" width="8.75" style="1" customWidth="1"/>
    <col min="1800" max="1800" width="7.25" style="1" customWidth="1"/>
    <col min="1801" max="1802" width="17" style="1" customWidth="1"/>
    <col min="1803" max="1803" width="4.75" style="1" customWidth="1"/>
    <col min="1804" max="1805" width="11" style="1"/>
    <col min="1806" max="1806" width="13.25" style="1" customWidth="1"/>
    <col min="1807" max="2044" width="11" style="1"/>
    <col min="2045" max="2045" width="2.25" style="1" customWidth="1"/>
    <col min="2046" max="2046" width="15" style="1" customWidth="1"/>
    <col min="2047" max="2047" width="22.375" style="1" customWidth="1"/>
    <col min="2048" max="2048" width="21.75" style="1" customWidth="1"/>
    <col min="2049" max="2049" width="0" style="1" hidden="1" customWidth="1"/>
    <col min="2050" max="2050" width="30.625" style="1" customWidth="1"/>
    <col min="2051" max="2051" width="29.25" style="1" customWidth="1"/>
    <col min="2052" max="2052" width="8.75" style="1" customWidth="1"/>
    <col min="2053" max="2053" width="8.875" style="1" customWidth="1"/>
    <col min="2054" max="2054" width="8.625" style="1" customWidth="1"/>
    <col min="2055" max="2055" width="8.75" style="1" customWidth="1"/>
    <col min="2056" max="2056" width="7.25" style="1" customWidth="1"/>
    <col min="2057" max="2058" width="17" style="1" customWidth="1"/>
    <col min="2059" max="2059" width="4.75" style="1" customWidth="1"/>
    <col min="2060" max="2061" width="11" style="1"/>
    <col min="2062" max="2062" width="13.25" style="1" customWidth="1"/>
    <col min="2063" max="2300" width="11" style="1"/>
    <col min="2301" max="2301" width="2.25" style="1" customWidth="1"/>
    <col min="2302" max="2302" width="15" style="1" customWidth="1"/>
    <col min="2303" max="2303" width="22.375" style="1" customWidth="1"/>
    <col min="2304" max="2304" width="21.75" style="1" customWidth="1"/>
    <col min="2305" max="2305" width="0" style="1" hidden="1" customWidth="1"/>
    <col min="2306" max="2306" width="30.625" style="1" customWidth="1"/>
    <col min="2307" max="2307" width="29.25" style="1" customWidth="1"/>
    <col min="2308" max="2308" width="8.75" style="1" customWidth="1"/>
    <col min="2309" max="2309" width="8.875" style="1" customWidth="1"/>
    <col min="2310" max="2310" width="8.625" style="1" customWidth="1"/>
    <col min="2311" max="2311" width="8.75" style="1" customWidth="1"/>
    <col min="2312" max="2312" width="7.25" style="1" customWidth="1"/>
    <col min="2313" max="2314" width="17" style="1" customWidth="1"/>
    <col min="2315" max="2315" width="4.75" style="1" customWidth="1"/>
    <col min="2316" max="2317" width="11" style="1"/>
    <col min="2318" max="2318" width="13.25" style="1" customWidth="1"/>
    <col min="2319" max="2556" width="11" style="1"/>
    <col min="2557" max="2557" width="2.25" style="1" customWidth="1"/>
    <col min="2558" max="2558" width="15" style="1" customWidth="1"/>
    <col min="2559" max="2559" width="22.375" style="1" customWidth="1"/>
    <col min="2560" max="2560" width="21.75" style="1" customWidth="1"/>
    <col min="2561" max="2561" width="0" style="1" hidden="1" customWidth="1"/>
    <col min="2562" max="2562" width="30.625" style="1" customWidth="1"/>
    <col min="2563" max="2563" width="29.25" style="1" customWidth="1"/>
    <col min="2564" max="2564" width="8.75" style="1" customWidth="1"/>
    <col min="2565" max="2565" width="8.875" style="1" customWidth="1"/>
    <col min="2566" max="2566" width="8.625" style="1" customWidth="1"/>
    <col min="2567" max="2567" width="8.75" style="1" customWidth="1"/>
    <col min="2568" max="2568" width="7.25" style="1" customWidth="1"/>
    <col min="2569" max="2570" width="17" style="1" customWidth="1"/>
    <col min="2571" max="2571" width="4.75" style="1" customWidth="1"/>
    <col min="2572" max="2573" width="11" style="1"/>
    <col min="2574" max="2574" width="13.25" style="1" customWidth="1"/>
    <col min="2575" max="2812" width="11" style="1"/>
    <col min="2813" max="2813" width="2.25" style="1" customWidth="1"/>
    <col min="2814" max="2814" width="15" style="1" customWidth="1"/>
    <col min="2815" max="2815" width="22.375" style="1" customWidth="1"/>
    <col min="2816" max="2816" width="21.75" style="1" customWidth="1"/>
    <col min="2817" max="2817" width="0" style="1" hidden="1" customWidth="1"/>
    <col min="2818" max="2818" width="30.625" style="1" customWidth="1"/>
    <col min="2819" max="2819" width="29.25" style="1" customWidth="1"/>
    <col min="2820" max="2820" width="8.75" style="1" customWidth="1"/>
    <col min="2821" max="2821" width="8.875" style="1" customWidth="1"/>
    <col min="2822" max="2822" width="8.625" style="1" customWidth="1"/>
    <col min="2823" max="2823" width="8.75" style="1" customWidth="1"/>
    <col min="2824" max="2824" width="7.25" style="1" customWidth="1"/>
    <col min="2825" max="2826" width="17" style="1" customWidth="1"/>
    <col min="2827" max="2827" width="4.75" style="1" customWidth="1"/>
    <col min="2828" max="2829" width="11" style="1"/>
    <col min="2830" max="2830" width="13.25" style="1" customWidth="1"/>
    <col min="2831" max="3068" width="11" style="1"/>
    <col min="3069" max="3069" width="2.25" style="1" customWidth="1"/>
    <col min="3070" max="3070" width="15" style="1" customWidth="1"/>
    <col min="3071" max="3071" width="22.375" style="1" customWidth="1"/>
    <col min="3072" max="3072" width="21.75" style="1" customWidth="1"/>
    <col min="3073" max="3073" width="0" style="1" hidden="1" customWidth="1"/>
    <col min="3074" max="3074" width="30.625" style="1" customWidth="1"/>
    <col min="3075" max="3075" width="29.25" style="1" customWidth="1"/>
    <col min="3076" max="3076" width="8.75" style="1" customWidth="1"/>
    <col min="3077" max="3077" width="8.875" style="1" customWidth="1"/>
    <col min="3078" max="3078" width="8.625" style="1" customWidth="1"/>
    <col min="3079" max="3079" width="8.75" style="1" customWidth="1"/>
    <col min="3080" max="3080" width="7.25" style="1" customWidth="1"/>
    <col min="3081" max="3082" width="17" style="1" customWidth="1"/>
    <col min="3083" max="3083" width="4.75" style="1" customWidth="1"/>
    <col min="3084" max="3085" width="11" style="1"/>
    <col min="3086" max="3086" width="13.25" style="1" customWidth="1"/>
    <col min="3087" max="3324" width="11" style="1"/>
    <col min="3325" max="3325" width="2.25" style="1" customWidth="1"/>
    <col min="3326" max="3326" width="15" style="1" customWidth="1"/>
    <col min="3327" max="3327" width="22.375" style="1" customWidth="1"/>
    <col min="3328" max="3328" width="21.75" style="1" customWidth="1"/>
    <col min="3329" max="3329" width="0" style="1" hidden="1" customWidth="1"/>
    <col min="3330" max="3330" width="30.625" style="1" customWidth="1"/>
    <col min="3331" max="3331" width="29.25" style="1" customWidth="1"/>
    <col min="3332" max="3332" width="8.75" style="1" customWidth="1"/>
    <col min="3333" max="3333" width="8.875" style="1" customWidth="1"/>
    <col min="3334" max="3334" width="8.625" style="1" customWidth="1"/>
    <col min="3335" max="3335" width="8.75" style="1" customWidth="1"/>
    <col min="3336" max="3336" width="7.25" style="1" customWidth="1"/>
    <col min="3337" max="3338" width="17" style="1" customWidth="1"/>
    <col min="3339" max="3339" width="4.75" style="1" customWidth="1"/>
    <col min="3340" max="3341" width="11" style="1"/>
    <col min="3342" max="3342" width="13.25" style="1" customWidth="1"/>
    <col min="3343" max="3580" width="11" style="1"/>
    <col min="3581" max="3581" width="2.25" style="1" customWidth="1"/>
    <col min="3582" max="3582" width="15" style="1" customWidth="1"/>
    <col min="3583" max="3583" width="22.375" style="1" customWidth="1"/>
    <col min="3584" max="3584" width="21.75" style="1" customWidth="1"/>
    <col min="3585" max="3585" width="0" style="1" hidden="1" customWidth="1"/>
    <col min="3586" max="3586" width="30.625" style="1" customWidth="1"/>
    <col min="3587" max="3587" width="29.25" style="1" customWidth="1"/>
    <col min="3588" max="3588" width="8.75" style="1" customWidth="1"/>
    <col min="3589" max="3589" width="8.875" style="1" customWidth="1"/>
    <col min="3590" max="3590" width="8.625" style="1" customWidth="1"/>
    <col min="3591" max="3591" width="8.75" style="1" customWidth="1"/>
    <col min="3592" max="3592" width="7.25" style="1" customWidth="1"/>
    <col min="3593" max="3594" width="17" style="1" customWidth="1"/>
    <col min="3595" max="3595" width="4.75" style="1" customWidth="1"/>
    <col min="3596" max="3597" width="11" style="1"/>
    <col min="3598" max="3598" width="13.25" style="1" customWidth="1"/>
    <col min="3599" max="3836" width="11" style="1"/>
    <col min="3837" max="3837" width="2.25" style="1" customWidth="1"/>
    <col min="3838" max="3838" width="15" style="1" customWidth="1"/>
    <col min="3839" max="3839" width="22.375" style="1" customWidth="1"/>
    <col min="3840" max="3840" width="21.75" style="1" customWidth="1"/>
    <col min="3841" max="3841" width="0" style="1" hidden="1" customWidth="1"/>
    <col min="3842" max="3842" width="30.625" style="1" customWidth="1"/>
    <col min="3843" max="3843" width="29.25" style="1" customWidth="1"/>
    <col min="3844" max="3844" width="8.75" style="1" customWidth="1"/>
    <col min="3845" max="3845" width="8.875" style="1" customWidth="1"/>
    <col min="3846" max="3846" width="8.625" style="1" customWidth="1"/>
    <col min="3847" max="3847" width="8.75" style="1" customWidth="1"/>
    <col min="3848" max="3848" width="7.25" style="1" customWidth="1"/>
    <col min="3849" max="3850" width="17" style="1" customWidth="1"/>
    <col min="3851" max="3851" width="4.75" style="1" customWidth="1"/>
    <col min="3852" max="3853" width="11" style="1"/>
    <col min="3854" max="3854" width="13.25" style="1" customWidth="1"/>
    <col min="3855" max="4092" width="11" style="1"/>
    <col min="4093" max="4093" width="2.25" style="1" customWidth="1"/>
    <col min="4094" max="4094" width="15" style="1" customWidth="1"/>
    <col min="4095" max="4095" width="22.375" style="1" customWidth="1"/>
    <col min="4096" max="4096" width="21.75" style="1" customWidth="1"/>
    <col min="4097" max="4097" width="0" style="1" hidden="1" customWidth="1"/>
    <col min="4098" max="4098" width="30.625" style="1" customWidth="1"/>
    <col min="4099" max="4099" width="29.25" style="1" customWidth="1"/>
    <col min="4100" max="4100" width="8.75" style="1" customWidth="1"/>
    <col min="4101" max="4101" width="8.875" style="1" customWidth="1"/>
    <col min="4102" max="4102" width="8.625" style="1" customWidth="1"/>
    <col min="4103" max="4103" width="8.75" style="1" customWidth="1"/>
    <col min="4104" max="4104" width="7.25" style="1" customWidth="1"/>
    <col min="4105" max="4106" width="17" style="1" customWidth="1"/>
    <col min="4107" max="4107" width="4.75" style="1" customWidth="1"/>
    <col min="4108" max="4109" width="11" style="1"/>
    <col min="4110" max="4110" width="13.25" style="1" customWidth="1"/>
    <col min="4111" max="4348" width="11" style="1"/>
    <col min="4349" max="4349" width="2.25" style="1" customWidth="1"/>
    <col min="4350" max="4350" width="15" style="1" customWidth="1"/>
    <col min="4351" max="4351" width="22.375" style="1" customWidth="1"/>
    <col min="4352" max="4352" width="21.75" style="1" customWidth="1"/>
    <col min="4353" max="4353" width="0" style="1" hidden="1" customWidth="1"/>
    <col min="4354" max="4354" width="30.625" style="1" customWidth="1"/>
    <col min="4355" max="4355" width="29.25" style="1" customWidth="1"/>
    <col min="4356" max="4356" width="8.75" style="1" customWidth="1"/>
    <col min="4357" max="4357" width="8.875" style="1" customWidth="1"/>
    <col min="4358" max="4358" width="8.625" style="1" customWidth="1"/>
    <col min="4359" max="4359" width="8.75" style="1" customWidth="1"/>
    <col min="4360" max="4360" width="7.25" style="1" customWidth="1"/>
    <col min="4361" max="4362" width="17" style="1" customWidth="1"/>
    <col min="4363" max="4363" width="4.75" style="1" customWidth="1"/>
    <col min="4364" max="4365" width="11" style="1"/>
    <col min="4366" max="4366" width="13.25" style="1" customWidth="1"/>
    <col min="4367" max="4604" width="11" style="1"/>
    <col min="4605" max="4605" width="2.25" style="1" customWidth="1"/>
    <col min="4606" max="4606" width="15" style="1" customWidth="1"/>
    <col min="4607" max="4607" width="22.375" style="1" customWidth="1"/>
    <col min="4608" max="4608" width="21.75" style="1" customWidth="1"/>
    <col min="4609" max="4609" width="0" style="1" hidden="1" customWidth="1"/>
    <col min="4610" max="4610" width="30.625" style="1" customWidth="1"/>
    <col min="4611" max="4611" width="29.25" style="1" customWidth="1"/>
    <col min="4612" max="4612" width="8.75" style="1" customWidth="1"/>
    <col min="4613" max="4613" width="8.875" style="1" customWidth="1"/>
    <col min="4614" max="4614" width="8.625" style="1" customWidth="1"/>
    <col min="4615" max="4615" width="8.75" style="1" customWidth="1"/>
    <col min="4616" max="4616" width="7.25" style="1" customWidth="1"/>
    <col min="4617" max="4618" width="17" style="1" customWidth="1"/>
    <col min="4619" max="4619" width="4.75" style="1" customWidth="1"/>
    <col min="4620" max="4621" width="11" style="1"/>
    <col min="4622" max="4622" width="13.25" style="1" customWidth="1"/>
    <col min="4623" max="4860" width="11" style="1"/>
    <col min="4861" max="4861" width="2.25" style="1" customWidth="1"/>
    <col min="4862" max="4862" width="15" style="1" customWidth="1"/>
    <col min="4863" max="4863" width="22.375" style="1" customWidth="1"/>
    <col min="4864" max="4864" width="21.75" style="1" customWidth="1"/>
    <col min="4865" max="4865" width="0" style="1" hidden="1" customWidth="1"/>
    <col min="4866" max="4866" width="30.625" style="1" customWidth="1"/>
    <col min="4867" max="4867" width="29.25" style="1" customWidth="1"/>
    <col min="4868" max="4868" width="8.75" style="1" customWidth="1"/>
    <col min="4869" max="4869" width="8.875" style="1" customWidth="1"/>
    <col min="4870" max="4870" width="8.625" style="1" customWidth="1"/>
    <col min="4871" max="4871" width="8.75" style="1" customWidth="1"/>
    <col min="4872" max="4872" width="7.25" style="1" customWidth="1"/>
    <col min="4873" max="4874" width="17" style="1" customWidth="1"/>
    <col min="4875" max="4875" width="4.75" style="1" customWidth="1"/>
    <col min="4876" max="4877" width="11" style="1"/>
    <col min="4878" max="4878" width="13.25" style="1" customWidth="1"/>
    <col min="4879" max="5116" width="11" style="1"/>
    <col min="5117" max="5117" width="2.25" style="1" customWidth="1"/>
    <col min="5118" max="5118" width="15" style="1" customWidth="1"/>
    <col min="5119" max="5119" width="22.375" style="1" customWidth="1"/>
    <col min="5120" max="5120" width="21.75" style="1" customWidth="1"/>
    <col min="5121" max="5121" width="0" style="1" hidden="1" customWidth="1"/>
    <col min="5122" max="5122" width="30.625" style="1" customWidth="1"/>
    <col min="5123" max="5123" width="29.25" style="1" customWidth="1"/>
    <col min="5124" max="5124" width="8.75" style="1" customWidth="1"/>
    <col min="5125" max="5125" width="8.875" style="1" customWidth="1"/>
    <col min="5126" max="5126" width="8.625" style="1" customWidth="1"/>
    <col min="5127" max="5127" width="8.75" style="1" customWidth="1"/>
    <col min="5128" max="5128" width="7.25" style="1" customWidth="1"/>
    <col min="5129" max="5130" width="17" style="1" customWidth="1"/>
    <col min="5131" max="5131" width="4.75" style="1" customWidth="1"/>
    <col min="5132" max="5133" width="11" style="1"/>
    <col min="5134" max="5134" width="13.25" style="1" customWidth="1"/>
    <col min="5135" max="5372" width="11" style="1"/>
    <col min="5373" max="5373" width="2.25" style="1" customWidth="1"/>
    <col min="5374" max="5374" width="15" style="1" customWidth="1"/>
    <col min="5375" max="5375" width="22.375" style="1" customWidth="1"/>
    <col min="5376" max="5376" width="21.75" style="1" customWidth="1"/>
    <col min="5377" max="5377" width="0" style="1" hidden="1" customWidth="1"/>
    <col min="5378" max="5378" width="30.625" style="1" customWidth="1"/>
    <col min="5379" max="5379" width="29.25" style="1" customWidth="1"/>
    <col min="5380" max="5380" width="8.75" style="1" customWidth="1"/>
    <col min="5381" max="5381" width="8.875" style="1" customWidth="1"/>
    <col min="5382" max="5382" width="8.625" style="1" customWidth="1"/>
    <col min="5383" max="5383" width="8.75" style="1" customWidth="1"/>
    <col min="5384" max="5384" width="7.25" style="1" customWidth="1"/>
    <col min="5385" max="5386" width="17" style="1" customWidth="1"/>
    <col min="5387" max="5387" width="4.75" style="1" customWidth="1"/>
    <col min="5388" max="5389" width="11" style="1"/>
    <col min="5390" max="5390" width="13.25" style="1" customWidth="1"/>
    <col min="5391" max="5628" width="11" style="1"/>
    <col min="5629" max="5629" width="2.25" style="1" customWidth="1"/>
    <col min="5630" max="5630" width="15" style="1" customWidth="1"/>
    <col min="5631" max="5631" width="22.375" style="1" customWidth="1"/>
    <col min="5632" max="5632" width="21.75" style="1" customWidth="1"/>
    <col min="5633" max="5633" width="0" style="1" hidden="1" customWidth="1"/>
    <col min="5634" max="5634" width="30.625" style="1" customWidth="1"/>
    <col min="5635" max="5635" width="29.25" style="1" customWidth="1"/>
    <col min="5636" max="5636" width="8.75" style="1" customWidth="1"/>
    <col min="5637" max="5637" width="8.875" style="1" customWidth="1"/>
    <col min="5638" max="5638" width="8.625" style="1" customWidth="1"/>
    <col min="5639" max="5639" width="8.75" style="1" customWidth="1"/>
    <col min="5640" max="5640" width="7.25" style="1" customWidth="1"/>
    <col min="5641" max="5642" width="17" style="1" customWidth="1"/>
    <col min="5643" max="5643" width="4.75" style="1" customWidth="1"/>
    <col min="5644" max="5645" width="11" style="1"/>
    <col min="5646" max="5646" width="13.25" style="1" customWidth="1"/>
    <col min="5647" max="5884" width="11" style="1"/>
    <col min="5885" max="5885" width="2.25" style="1" customWidth="1"/>
    <col min="5886" max="5886" width="15" style="1" customWidth="1"/>
    <col min="5887" max="5887" width="22.375" style="1" customWidth="1"/>
    <col min="5888" max="5888" width="21.75" style="1" customWidth="1"/>
    <col min="5889" max="5889" width="0" style="1" hidden="1" customWidth="1"/>
    <col min="5890" max="5890" width="30.625" style="1" customWidth="1"/>
    <col min="5891" max="5891" width="29.25" style="1" customWidth="1"/>
    <col min="5892" max="5892" width="8.75" style="1" customWidth="1"/>
    <col min="5893" max="5893" width="8.875" style="1" customWidth="1"/>
    <col min="5894" max="5894" width="8.625" style="1" customWidth="1"/>
    <col min="5895" max="5895" width="8.75" style="1" customWidth="1"/>
    <col min="5896" max="5896" width="7.25" style="1" customWidth="1"/>
    <col min="5897" max="5898" width="17" style="1" customWidth="1"/>
    <col min="5899" max="5899" width="4.75" style="1" customWidth="1"/>
    <col min="5900" max="5901" width="11" style="1"/>
    <col min="5902" max="5902" width="13.25" style="1" customWidth="1"/>
    <col min="5903" max="6140" width="11" style="1"/>
    <col min="6141" max="6141" width="2.25" style="1" customWidth="1"/>
    <col min="6142" max="6142" width="15" style="1" customWidth="1"/>
    <col min="6143" max="6143" width="22.375" style="1" customWidth="1"/>
    <col min="6144" max="6144" width="21.75" style="1" customWidth="1"/>
    <col min="6145" max="6145" width="0" style="1" hidden="1" customWidth="1"/>
    <col min="6146" max="6146" width="30.625" style="1" customWidth="1"/>
    <col min="6147" max="6147" width="29.25" style="1" customWidth="1"/>
    <col min="6148" max="6148" width="8.75" style="1" customWidth="1"/>
    <col min="6149" max="6149" width="8.875" style="1" customWidth="1"/>
    <col min="6150" max="6150" width="8.625" style="1" customWidth="1"/>
    <col min="6151" max="6151" width="8.75" style="1" customWidth="1"/>
    <col min="6152" max="6152" width="7.25" style="1" customWidth="1"/>
    <col min="6153" max="6154" width="17" style="1" customWidth="1"/>
    <col min="6155" max="6155" width="4.75" style="1" customWidth="1"/>
    <col min="6156" max="6157" width="11" style="1"/>
    <col min="6158" max="6158" width="13.25" style="1" customWidth="1"/>
    <col min="6159" max="6396" width="11" style="1"/>
    <col min="6397" max="6397" width="2.25" style="1" customWidth="1"/>
    <col min="6398" max="6398" width="15" style="1" customWidth="1"/>
    <col min="6399" max="6399" width="22.375" style="1" customWidth="1"/>
    <col min="6400" max="6400" width="21.75" style="1" customWidth="1"/>
    <col min="6401" max="6401" width="0" style="1" hidden="1" customWidth="1"/>
    <col min="6402" max="6402" width="30.625" style="1" customWidth="1"/>
    <col min="6403" max="6403" width="29.25" style="1" customWidth="1"/>
    <col min="6404" max="6404" width="8.75" style="1" customWidth="1"/>
    <col min="6405" max="6405" width="8.875" style="1" customWidth="1"/>
    <col min="6406" max="6406" width="8.625" style="1" customWidth="1"/>
    <col min="6407" max="6407" width="8.75" style="1" customWidth="1"/>
    <col min="6408" max="6408" width="7.25" style="1" customWidth="1"/>
    <col min="6409" max="6410" width="17" style="1" customWidth="1"/>
    <col min="6411" max="6411" width="4.75" style="1" customWidth="1"/>
    <col min="6412" max="6413" width="11" style="1"/>
    <col min="6414" max="6414" width="13.25" style="1" customWidth="1"/>
    <col min="6415" max="6652" width="11" style="1"/>
    <col min="6653" max="6653" width="2.25" style="1" customWidth="1"/>
    <col min="6654" max="6654" width="15" style="1" customWidth="1"/>
    <col min="6655" max="6655" width="22.375" style="1" customWidth="1"/>
    <col min="6656" max="6656" width="21.75" style="1" customWidth="1"/>
    <col min="6657" max="6657" width="0" style="1" hidden="1" customWidth="1"/>
    <col min="6658" max="6658" width="30.625" style="1" customWidth="1"/>
    <col min="6659" max="6659" width="29.25" style="1" customWidth="1"/>
    <col min="6660" max="6660" width="8.75" style="1" customWidth="1"/>
    <col min="6661" max="6661" width="8.875" style="1" customWidth="1"/>
    <col min="6662" max="6662" width="8.625" style="1" customWidth="1"/>
    <col min="6663" max="6663" width="8.75" style="1" customWidth="1"/>
    <col min="6664" max="6664" width="7.25" style="1" customWidth="1"/>
    <col min="6665" max="6666" width="17" style="1" customWidth="1"/>
    <col min="6667" max="6667" width="4.75" style="1" customWidth="1"/>
    <col min="6668" max="6669" width="11" style="1"/>
    <col min="6670" max="6670" width="13.25" style="1" customWidth="1"/>
    <col min="6671" max="6908" width="11" style="1"/>
    <col min="6909" max="6909" width="2.25" style="1" customWidth="1"/>
    <col min="6910" max="6910" width="15" style="1" customWidth="1"/>
    <col min="6911" max="6911" width="22.375" style="1" customWidth="1"/>
    <col min="6912" max="6912" width="21.75" style="1" customWidth="1"/>
    <col min="6913" max="6913" width="0" style="1" hidden="1" customWidth="1"/>
    <col min="6914" max="6914" width="30.625" style="1" customWidth="1"/>
    <col min="6915" max="6915" width="29.25" style="1" customWidth="1"/>
    <col min="6916" max="6916" width="8.75" style="1" customWidth="1"/>
    <col min="6917" max="6917" width="8.875" style="1" customWidth="1"/>
    <col min="6918" max="6918" width="8.625" style="1" customWidth="1"/>
    <col min="6919" max="6919" width="8.75" style="1" customWidth="1"/>
    <col min="6920" max="6920" width="7.25" style="1" customWidth="1"/>
    <col min="6921" max="6922" width="17" style="1" customWidth="1"/>
    <col min="6923" max="6923" width="4.75" style="1" customWidth="1"/>
    <col min="6924" max="6925" width="11" style="1"/>
    <col min="6926" max="6926" width="13.25" style="1" customWidth="1"/>
    <col min="6927" max="7164" width="11" style="1"/>
    <col min="7165" max="7165" width="2.25" style="1" customWidth="1"/>
    <col min="7166" max="7166" width="15" style="1" customWidth="1"/>
    <col min="7167" max="7167" width="22.375" style="1" customWidth="1"/>
    <col min="7168" max="7168" width="21.75" style="1" customWidth="1"/>
    <col min="7169" max="7169" width="0" style="1" hidden="1" customWidth="1"/>
    <col min="7170" max="7170" width="30.625" style="1" customWidth="1"/>
    <col min="7171" max="7171" width="29.25" style="1" customWidth="1"/>
    <col min="7172" max="7172" width="8.75" style="1" customWidth="1"/>
    <col min="7173" max="7173" width="8.875" style="1" customWidth="1"/>
    <col min="7174" max="7174" width="8.625" style="1" customWidth="1"/>
    <col min="7175" max="7175" width="8.75" style="1" customWidth="1"/>
    <col min="7176" max="7176" width="7.25" style="1" customWidth="1"/>
    <col min="7177" max="7178" width="17" style="1" customWidth="1"/>
    <col min="7179" max="7179" width="4.75" style="1" customWidth="1"/>
    <col min="7180" max="7181" width="11" style="1"/>
    <col min="7182" max="7182" width="13.25" style="1" customWidth="1"/>
    <col min="7183" max="7420" width="11" style="1"/>
    <col min="7421" max="7421" width="2.25" style="1" customWidth="1"/>
    <col min="7422" max="7422" width="15" style="1" customWidth="1"/>
    <col min="7423" max="7423" width="22.375" style="1" customWidth="1"/>
    <col min="7424" max="7424" width="21.75" style="1" customWidth="1"/>
    <col min="7425" max="7425" width="0" style="1" hidden="1" customWidth="1"/>
    <col min="7426" max="7426" width="30.625" style="1" customWidth="1"/>
    <col min="7427" max="7427" width="29.25" style="1" customWidth="1"/>
    <col min="7428" max="7428" width="8.75" style="1" customWidth="1"/>
    <col min="7429" max="7429" width="8.875" style="1" customWidth="1"/>
    <col min="7430" max="7430" width="8.625" style="1" customWidth="1"/>
    <col min="7431" max="7431" width="8.75" style="1" customWidth="1"/>
    <col min="7432" max="7432" width="7.25" style="1" customWidth="1"/>
    <col min="7433" max="7434" width="17" style="1" customWidth="1"/>
    <col min="7435" max="7435" width="4.75" style="1" customWidth="1"/>
    <col min="7436" max="7437" width="11" style="1"/>
    <col min="7438" max="7438" width="13.25" style="1" customWidth="1"/>
    <col min="7439" max="7676" width="11" style="1"/>
    <col min="7677" max="7677" width="2.25" style="1" customWidth="1"/>
    <col min="7678" max="7678" width="15" style="1" customWidth="1"/>
    <col min="7679" max="7679" width="22.375" style="1" customWidth="1"/>
    <col min="7680" max="7680" width="21.75" style="1" customWidth="1"/>
    <col min="7681" max="7681" width="0" style="1" hidden="1" customWidth="1"/>
    <col min="7682" max="7682" width="30.625" style="1" customWidth="1"/>
    <col min="7683" max="7683" width="29.25" style="1" customWidth="1"/>
    <col min="7684" max="7684" width="8.75" style="1" customWidth="1"/>
    <col min="7685" max="7685" width="8.875" style="1" customWidth="1"/>
    <col min="7686" max="7686" width="8.625" style="1" customWidth="1"/>
    <col min="7687" max="7687" width="8.75" style="1" customWidth="1"/>
    <col min="7688" max="7688" width="7.25" style="1" customWidth="1"/>
    <col min="7689" max="7690" width="17" style="1" customWidth="1"/>
    <col min="7691" max="7691" width="4.75" style="1" customWidth="1"/>
    <col min="7692" max="7693" width="11" style="1"/>
    <col min="7694" max="7694" width="13.25" style="1" customWidth="1"/>
    <col min="7695" max="7932" width="11" style="1"/>
    <col min="7933" max="7933" width="2.25" style="1" customWidth="1"/>
    <col min="7934" max="7934" width="15" style="1" customWidth="1"/>
    <col min="7935" max="7935" width="22.375" style="1" customWidth="1"/>
    <col min="7936" max="7936" width="21.75" style="1" customWidth="1"/>
    <col min="7937" max="7937" width="0" style="1" hidden="1" customWidth="1"/>
    <col min="7938" max="7938" width="30.625" style="1" customWidth="1"/>
    <col min="7939" max="7939" width="29.25" style="1" customWidth="1"/>
    <col min="7940" max="7940" width="8.75" style="1" customWidth="1"/>
    <col min="7941" max="7941" width="8.875" style="1" customWidth="1"/>
    <col min="7942" max="7942" width="8.625" style="1" customWidth="1"/>
    <col min="7943" max="7943" width="8.75" style="1" customWidth="1"/>
    <col min="7944" max="7944" width="7.25" style="1" customWidth="1"/>
    <col min="7945" max="7946" width="17" style="1" customWidth="1"/>
    <col min="7947" max="7947" width="4.75" style="1" customWidth="1"/>
    <col min="7948" max="7949" width="11" style="1"/>
    <col min="7950" max="7950" width="13.25" style="1" customWidth="1"/>
    <col min="7951" max="8188" width="11" style="1"/>
    <col min="8189" max="8189" width="2.25" style="1" customWidth="1"/>
    <col min="8190" max="8190" width="15" style="1" customWidth="1"/>
    <col min="8191" max="8191" width="22.375" style="1" customWidth="1"/>
    <col min="8192" max="8192" width="21.75" style="1" customWidth="1"/>
    <col min="8193" max="8193" width="0" style="1" hidden="1" customWidth="1"/>
    <col min="8194" max="8194" width="30.625" style="1" customWidth="1"/>
    <col min="8195" max="8195" width="29.25" style="1" customWidth="1"/>
    <col min="8196" max="8196" width="8.75" style="1" customWidth="1"/>
    <col min="8197" max="8197" width="8.875" style="1" customWidth="1"/>
    <col min="8198" max="8198" width="8.625" style="1" customWidth="1"/>
    <col min="8199" max="8199" width="8.75" style="1" customWidth="1"/>
    <col min="8200" max="8200" width="7.25" style="1" customWidth="1"/>
    <col min="8201" max="8202" width="17" style="1" customWidth="1"/>
    <col min="8203" max="8203" width="4.75" style="1" customWidth="1"/>
    <col min="8204" max="8205" width="11" style="1"/>
    <col min="8206" max="8206" width="13.25" style="1" customWidth="1"/>
    <col min="8207" max="8444" width="11" style="1"/>
    <col min="8445" max="8445" width="2.25" style="1" customWidth="1"/>
    <col min="8446" max="8446" width="15" style="1" customWidth="1"/>
    <col min="8447" max="8447" width="22.375" style="1" customWidth="1"/>
    <col min="8448" max="8448" width="21.75" style="1" customWidth="1"/>
    <col min="8449" max="8449" width="0" style="1" hidden="1" customWidth="1"/>
    <col min="8450" max="8450" width="30.625" style="1" customWidth="1"/>
    <col min="8451" max="8451" width="29.25" style="1" customWidth="1"/>
    <col min="8452" max="8452" width="8.75" style="1" customWidth="1"/>
    <col min="8453" max="8453" width="8.875" style="1" customWidth="1"/>
    <col min="8454" max="8454" width="8.625" style="1" customWidth="1"/>
    <col min="8455" max="8455" width="8.75" style="1" customWidth="1"/>
    <col min="8456" max="8456" width="7.25" style="1" customWidth="1"/>
    <col min="8457" max="8458" width="17" style="1" customWidth="1"/>
    <col min="8459" max="8459" width="4.75" style="1" customWidth="1"/>
    <col min="8460" max="8461" width="11" style="1"/>
    <col min="8462" max="8462" width="13.25" style="1" customWidth="1"/>
    <col min="8463" max="8700" width="11" style="1"/>
    <col min="8701" max="8701" width="2.25" style="1" customWidth="1"/>
    <col min="8702" max="8702" width="15" style="1" customWidth="1"/>
    <col min="8703" max="8703" width="22.375" style="1" customWidth="1"/>
    <col min="8704" max="8704" width="21.75" style="1" customWidth="1"/>
    <col min="8705" max="8705" width="0" style="1" hidden="1" customWidth="1"/>
    <col min="8706" max="8706" width="30.625" style="1" customWidth="1"/>
    <col min="8707" max="8707" width="29.25" style="1" customWidth="1"/>
    <col min="8708" max="8708" width="8.75" style="1" customWidth="1"/>
    <col min="8709" max="8709" width="8.875" style="1" customWidth="1"/>
    <col min="8710" max="8710" width="8.625" style="1" customWidth="1"/>
    <col min="8711" max="8711" width="8.75" style="1" customWidth="1"/>
    <col min="8712" max="8712" width="7.25" style="1" customWidth="1"/>
    <col min="8713" max="8714" width="17" style="1" customWidth="1"/>
    <col min="8715" max="8715" width="4.75" style="1" customWidth="1"/>
    <col min="8716" max="8717" width="11" style="1"/>
    <col min="8718" max="8718" width="13.25" style="1" customWidth="1"/>
    <col min="8719" max="8956" width="11" style="1"/>
    <col min="8957" max="8957" width="2.25" style="1" customWidth="1"/>
    <col min="8958" max="8958" width="15" style="1" customWidth="1"/>
    <col min="8959" max="8959" width="22.375" style="1" customWidth="1"/>
    <col min="8960" max="8960" width="21.75" style="1" customWidth="1"/>
    <col min="8961" max="8961" width="0" style="1" hidden="1" customWidth="1"/>
    <col min="8962" max="8962" width="30.625" style="1" customWidth="1"/>
    <col min="8963" max="8963" width="29.25" style="1" customWidth="1"/>
    <col min="8964" max="8964" width="8.75" style="1" customWidth="1"/>
    <col min="8965" max="8965" width="8.875" style="1" customWidth="1"/>
    <col min="8966" max="8966" width="8.625" style="1" customWidth="1"/>
    <col min="8967" max="8967" width="8.75" style="1" customWidth="1"/>
    <col min="8968" max="8968" width="7.25" style="1" customWidth="1"/>
    <col min="8969" max="8970" width="17" style="1" customWidth="1"/>
    <col min="8971" max="8971" width="4.75" style="1" customWidth="1"/>
    <col min="8972" max="8973" width="11" style="1"/>
    <col min="8974" max="8974" width="13.25" style="1" customWidth="1"/>
    <col min="8975" max="9212" width="11" style="1"/>
    <col min="9213" max="9213" width="2.25" style="1" customWidth="1"/>
    <col min="9214" max="9214" width="15" style="1" customWidth="1"/>
    <col min="9215" max="9215" width="22.375" style="1" customWidth="1"/>
    <col min="9216" max="9216" width="21.75" style="1" customWidth="1"/>
    <col min="9217" max="9217" width="0" style="1" hidden="1" customWidth="1"/>
    <col min="9218" max="9218" width="30.625" style="1" customWidth="1"/>
    <col min="9219" max="9219" width="29.25" style="1" customWidth="1"/>
    <col min="9220" max="9220" width="8.75" style="1" customWidth="1"/>
    <col min="9221" max="9221" width="8.875" style="1" customWidth="1"/>
    <col min="9222" max="9222" width="8.625" style="1" customWidth="1"/>
    <col min="9223" max="9223" width="8.75" style="1" customWidth="1"/>
    <col min="9224" max="9224" width="7.25" style="1" customWidth="1"/>
    <col min="9225" max="9226" width="17" style="1" customWidth="1"/>
    <col min="9227" max="9227" width="4.75" style="1" customWidth="1"/>
    <col min="9228" max="9229" width="11" style="1"/>
    <col min="9230" max="9230" width="13.25" style="1" customWidth="1"/>
    <col min="9231" max="9468" width="11" style="1"/>
    <col min="9469" max="9469" width="2.25" style="1" customWidth="1"/>
    <col min="9470" max="9470" width="15" style="1" customWidth="1"/>
    <col min="9471" max="9471" width="22.375" style="1" customWidth="1"/>
    <col min="9472" max="9472" width="21.75" style="1" customWidth="1"/>
    <col min="9473" max="9473" width="0" style="1" hidden="1" customWidth="1"/>
    <col min="9474" max="9474" width="30.625" style="1" customWidth="1"/>
    <col min="9475" max="9475" width="29.25" style="1" customWidth="1"/>
    <col min="9476" max="9476" width="8.75" style="1" customWidth="1"/>
    <col min="9477" max="9477" width="8.875" style="1" customWidth="1"/>
    <col min="9478" max="9478" width="8.625" style="1" customWidth="1"/>
    <col min="9479" max="9479" width="8.75" style="1" customWidth="1"/>
    <col min="9480" max="9480" width="7.25" style="1" customWidth="1"/>
    <col min="9481" max="9482" width="17" style="1" customWidth="1"/>
    <col min="9483" max="9483" width="4.75" style="1" customWidth="1"/>
    <col min="9484" max="9485" width="11" style="1"/>
    <col min="9486" max="9486" width="13.25" style="1" customWidth="1"/>
    <col min="9487" max="9724" width="11" style="1"/>
    <col min="9725" max="9725" width="2.25" style="1" customWidth="1"/>
    <col min="9726" max="9726" width="15" style="1" customWidth="1"/>
    <col min="9727" max="9727" width="22.375" style="1" customWidth="1"/>
    <col min="9728" max="9728" width="21.75" style="1" customWidth="1"/>
    <col min="9729" max="9729" width="0" style="1" hidden="1" customWidth="1"/>
    <col min="9730" max="9730" width="30.625" style="1" customWidth="1"/>
    <col min="9731" max="9731" width="29.25" style="1" customWidth="1"/>
    <col min="9732" max="9732" width="8.75" style="1" customWidth="1"/>
    <col min="9733" max="9733" width="8.875" style="1" customWidth="1"/>
    <col min="9734" max="9734" width="8.625" style="1" customWidth="1"/>
    <col min="9735" max="9735" width="8.75" style="1" customWidth="1"/>
    <col min="9736" max="9736" width="7.25" style="1" customWidth="1"/>
    <col min="9737" max="9738" width="17" style="1" customWidth="1"/>
    <col min="9739" max="9739" width="4.75" style="1" customWidth="1"/>
    <col min="9740" max="9741" width="11" style="1"/>
    <col min="9742" max="9742" width="13.25" style="1" customWidth="1"/>
    <col min="9743" max="9980" width="11" style="1"/>
    <col min="9981" max="9981" width="2.25" style="1" customWidth="1"/>
    <col min="9982" max="9982" width="15" style="1" customWidth="1"/>
    <col min="9983" max="9983" width="22.375" style="1" customWidth="1"/>
    <col min="9984" max="9984" width="21.75" style="1" customWidth="1"/>
    <col min="9985" max="9985" width="0" style="1" hidden="1" customWidth="1"/>
    <col min="9986" max="9986" width="30.625" style="1" customWidth="1"/>
    <col min="9987" max="9987" width="29.25" style="1" customWidth="1"/>
    <col min="9988" max="9988" width="8.75" style="1" customWidth="1"/>
    <col min="9989" max="9989" width="8.875" style="1" customWidth="1"/>
    <col min="9990" max="9990" width="8.625" style="1" customWidth="1"/>
    <col min="9991" max="9991" width="8.75" style="1" customWidth="1"/>
    <col min="9992" max="9992" width="7.25" style="1" customWidth="1"/>
    <col min="9993" max="9994" width="17" style="1" customWidth="1"/>
    <col min="9995" max="9995" width="4.75" style="1" customWidth="1"/>
    <col min="9996" max="9997" width="11" style="1"/>
    <col min="9998" max="9998" width="13.25" style="1" customWidth="1"/>
    <col min="9999" max="10236" width="11" style="1"/>
    <col min="10237" max="10237" width="2.25" style="1" customWidth="1"/>
    <col min="10238" max="10238" width="15" style="1" customWidth="1"/>
    <col min="10239" max="10239" width="22.375" style="1" customWidth="1"/>
    <col min="10240" max="10240" width="21.75" style="1" customWidth="1"/>
    <col min="10241" max="10241" width="0" style="1" hidden="1" customWidth="1"/>
    <col min="10242" max="10242" width="30.625" style="1" customWidth="1"/>
    <col min="10243" max="10243" width="29.25" style="1" customWidth="1"/>
    <col min="10244" max="10244" width="8.75" style="1" customWidth="1"/>
    <col min="10245" max="10245" width="8.875" style="1" customWidth="1"/>
    <col min="10246" max="10246" width="8.625" style="1" customWidth="1"/>
    <col min="10247" max="10247" width="8.75" style="1" customWidth="1"/>
    <col min="10248" max="10248" width="7.25" style="1" customWidth="1"/>
    <col min="10249" max="10250" width="17" style="1" customWidth="1"/>
    <col min="10251" max="10251" width="4.75" style="1" customWidth="1"/>
    <col min="10252" max="10253" width="11" style="1"/>
    <col min="10254" max="10254" width="13.25" style="1" customWidth="1"/>
    <col min="10255" max="10492" width="11" style="1"/>
    <col min="10493" max="10493" width="2.25" style="1" customWidth="1"/>
    <col min="10494" max="10494" width="15" style="1" customWidth="1"/>
    <col min="10495" max="10495" width="22.375" style="1" customWidth="1"/>
    <col min="10496" max="10496" width="21.75" style="1" customWidth="1"/>
    <col min="10497" max="10497" width="0" style="1" hidden="1" customWidth="1"/>
    <col min="10498" max="10498" width="30.625" style="1" customWidth="1"/>
    <col min="10499" max="10499" width="29.25" style="1" customWidth="1"/>
    <col min="10500" max="10500" width="8.75" style="1" customWidth="1"/>
    <col min="10501" max="10501" width="8.875" style="1" customWidth="1"/>
    <col min="10502" max="10502" width="8.625" style="1" customWidth="1"/>
    <col min="10503" max="10503" width="8.75" style="1" customWidth="1"/>
    <col min="10504" max="10504" width="7.25" style="1" customWidth="1"/>
    <col min="10505" max="10506" width="17" style="1" customWidth="1"/>
    <col min="10507" max="10507" width="4.75" style="1" customWidth="1"/>
    <col min="10508" max="10509" width="11" style="1"/>
    <col min="10510" max="10510" width="13.25" style="1" customWidth="1"/>
    <col min="10511" max="10748" width="11" style="1"/>
    <col min="10749" max="10749" width="2.25" style="1" customWidth="1"/>
    <col min="10750" max="10750" width="15" style="1" customWidth="1"/>
    <col min="10751" max="10751" width="22.375" style="1" customWidth="1"/>
    <col min="10752" max="10752" width="21.75" style="1" customWidth="1"/>
    <col min="10753" max="10753" width="0" style="1" hidden="1" customWidth="1"/>
    <col min="10754" max="10754" width="30.625" style="1" customWidth="1"/>
    <col min="10755" max="10755" width="29.25" style="1" customWidth="1"/>
    <col min="10756" max="10756" width="8.75" style="1" customWidth="1"/>
    <col min="10757" max="10757" width="8.875" style="1" customWidth="1"/>
    <col min="10758" max="10758" width="8.625" style="1" customWidth="1"/>
    <col min="10759" max="10759" width="8.75" style="1" customWidth="1"/>
    <col min="10760" max="10760" width="7.25" style="1" customWidth="1"/>
    <col min="10761" max="10762" width="17" style="1" customWidth="1"/>
    <col min="10763" max="10763" width="4.75" style="1" customWidth="1"/>
    <col min="10764" max="10765" width="11" style="1"/>
    <col min="10766" max="10766" width="13.25" style="1" customWidth="1"/>
    <col min="10767" max="11004" width="11" style="1"/>
    <col min="11005" max="11005" width="2.25" style="1" customWidth="1"/>
    <col min="11006" max="11006" width="15" style="1" customWidth="1"/>
    <col min="11007" max="11007" width="22.375" style="1" customWidth="1"/>
    <col min="11008" max="11008" width="21.75" style="1" customWidth="1"/>
    <col min="11009" max="11009" width="0" style="1" hidden="1" customWidth="1"/>
    <col min="11010" max="11010" width="30.625" style="1" customWidth="1"/>
    <col min="11011" max="11011" width="29.25" style="1" customWidth="1"/>
    <col min="11012" max="11012" width="8.75" style="1" customWidth="1"/>
    <col min="11013" max="11013" width="8.875" style="1" customWidth="1"/>
    <col min="11014" max="11014" width="8.625" style="1" customWidth="1"/>
    <col min="11015" max="11015" width="8.75" style="1" customWidth="1"/>
    <col min="11016" max="11016" width="7.25" style="1" customWidth="1"/>
    <col min="11017" max="11018" width="17" style="1" customWidth="1"/>
    <col min="11019" max="11019" width="4.75" style="1" customWidth="1"/>
    <col min="11020" max="11021" width="11" style="1"/>
    <col min="11022" max="11022" width="13.25" style="1" customWidth="1"/>
    <col min="11023" max="11260" width="11" style="1"/>
    <col min="11261" max="11261" width="2.25" style="1" customWidth="1"/>
    <col min="11262" max="11262" width="15" style="1" customWidth="1"/>
    <col min="11263" max="11263" width="22.375" style="1" customWidth="1"/>
    <col min="11264" max="11264" width="21.75" style="1" customWidth="1"/>
    <col min="11265" max="11265" width="0" style="1" hidden="1" customWidth="1"/>
    <col min="11266" max="11266" width="30.625" style="1" customWidth="1"/>
    <col min="11267" max="11267" width="29.25" style="1" customWidth="1"/>
    <col min="11268" max="11268" width="8.75" style="1" customWidth="1"/>
    <col min="11269" max="11269" width="8.875" style="1" customWidth="1"/>
    <col min="11270" max="11270" width="8.625" style="1" customWidth="1"/>
    <col min="11271" max="11271" width="8.75" style="1" customWidth="1"/>
    <col min="11272" max="11272" width="7.25" style="1" customWidth="1"/>
    <col min="11273" max="11274" width="17" style="1" customWidth="1"/>
    <col min="11275" max="11275" width="4.75" style="1" customWidth="1"/>
    <col min="11276" max="11277" width="11" style="1"/>
    <col min="11278" max="11278" width="13.25" style="1" customWidth="1"/>
    <col min="11279" max="11516" width="11" style="1"/>
    <col min="11517" max="11517" width="2.25" style="1" customWidth="1"/>
    <col min="11518" max="11518" width="15" style="1" customWidth="1"/>
    <col min="11519" max="11519" width="22.375" style="1" customWidth="1"/>
    <col min="11520" max="11520" width="21.75" style="1" customWidth="1"/>
    <col min="11521" max="11521" width="0" style="1" hidden="1" customWidth="1"/>
    <col min="11522" max="11522" width="30.625" style="1" customWidth="1"/>
    <col min="11523" max="11523" width="29.25" style="1" customWidth="1"/>
    <col min="11524" max="11524" width="8.75" style="1" customWidth="1"/>
    <col min="11525" max="11525" width="8.875" style="1" customWidth="1"/>
    <col min="11526" max="11526" width="8.625" style="1" customWidth="1"/>
    <col min="11527" max="11527" width="8.75" style="1" customWidth="1"/>
    <col min="11528" max="11528" width="7.25" style="1" customWidth="1"/>
    <col min="11529" max="11530" width="17" style="1" customWidth="1"/>
    <col min="11531" max="11531" width="4.75" style="1" customWidth="1"/>
    <col min="11532" max="11533" width="11" style="1"/>
    <col min="11534" max="11534" width="13.25" style="1" customWidth="1"/>
    <col min="11535" max="11772" width="11" style="1"/>
    <col min="11773" max="11773" width="2.25" style="1" customWidth="1"/>
    <col min="11774" max="11774" width="15" style="1" customWidth="1"/>
    <col min="11775" max="11775" width="22.375" style="1" customWidth="1"/>
    <col min="11776" max="11776" width="21.75" style="1" customWidth="1"/>
    <col min="11777" max="11777" width="0" style="1" hidden="1" customWidth="1"/>
    <col min="11778" max="11778" width="30.625" style="1" customWidth="1"/>
    <col min="11779" max="11779" width="29.25" style="1" customWidth="1"/>
    <col min="11780" max="11780" width="8.75" style="1" customWidth="1"/>
    <col min="11781" max="11781" width="8.875" style="1" customWidth="1"/>
    <col min="11782" max="11782" width="8.625" style="1" customWidth="1"/>
    <col min="11783" max="11783" width="8.75" style="1" customWidth="1"/>
    <col min="11784" max="11784" width="7.25" style="1" customWidth="1"/>
    <col min="11785" max="11786" width="17" style="1" customWidth="1"/>
    <col min="11787" max="11787" width="4.75" style="1" customWidth="1"/>
    <col min="11788" max="11789" width="11" style="1"/>
    <col min="11790" max="11790" width="13.25" style="1" customWidth="1"/>
    <col min="11791" max="12028" width="11" style="1"/>
    <col min="12029" max="12029" width="2.25" style="1" customWidth="1"/>
    <col min="12030" max="12030" width="15" style="1" customWidth="1"/>
    <col min="12031" max="12031" width="22.375" style="1" customWidth="1"/>
    <col min="12032" max="12032" width="21.75" style="1" customWidth="1"/>
    <col min="12033" max="12033" width="0" style="1" hidden="1" customWidth="1"/>
    <col min="12034" max="12034" width="30.625" style="1" customWidth="1"/>
    <col min="12035" max="12035" width="29.25" style="1" customWidth="1"/>
    <col min="12036" max="12036" width="8.75" style="1" customWidth="1"/>
    <col min="12037" max="12037" width="8.875" style="1" customWidth="1"/>
    <col min="12038" max="12038" width="8.625" style="1" customWidth="1"/>
    <col min="12039" max="12039" width="8.75" style="1" customWidth="1"/>
    <col min="12040" max="12040" width="7.25" style="1" customWidth="1"/>
    <col min="12041" max="12042" width="17" style="1" customWidth="1"/>
    <col min="12043" max="12043" width="4.75" style="1" customWidth="1"/>
    <col min="12044" max="12045" width="11" style="1"/>
    <col min="12046" max="12046" width="13.25" style="1" customWidth="1"/>
    <col min="12047" max="12284" width="11" style="1"/>
    <col min="12285" max="12285" width="2.25" style="1" customWidth="1"/>
    <col min="12286" max="12286" width="15" style="1" customWidth="1"/>
    <col min="12287" max="12287" width="22.375" style="1" customWidth="1"/>
    <col min="12288" max="12288" width="21.75" style="1" customWidth="1"/>
    <col min="12289" max="12289" width="0" style="1" hidden="1" customWidth="1"/>
    <col min="12290" max="12290" width="30.625" style="1" customWidth="1"/>
    <col min="12291" max="12291" width="29.25" style="1" customWidth="1"/>
    <col min="12292" max="12292" width="8.75" style="1" customWidth="1"/>
    <col min="12293" max="12293" width="8.875" style="1" customWidth="1"/>
    <col min="12294" max="12294" width="8.625" style="1" customWidth="1"/>
    <col min="12295" max="12295" width="8.75" style="1" customWidth="1"/>
    <col min="12296" max="12296" width="7.25" style="1" customWidth="1"/>
    <col min="12297" max="12298" width="17" style="1" customWidth="1"/>
    <col min="12299" max="12299" width="4.75" style="1" customWidth="1"/>
    <col min="12300" max="12301" width="11" style="1"/>
    <col min="12302" max="12302" width="13.25" style="1" customWidth="1"/>
    <col min="12303" max="12540" width="11" style="1"/>
    <col min="12541" max="12541" width="2.25" style="1" customWidth="1"/>
    <col min="12542" max="12542" width="15" style="1" customWidth="1"/>
    <col min="12543" max="12543" width="22.375" style="1" customWidth="1"/>
    <col min="12544" max="12544" width="21.75" style="1" customWidth="1"/>
    <col min="12545" max="12545" width="0" style="1" hidden="1" customWidth="1"/>
    <col min="12546" max="12546" width="30.625" style="1" customWidth="1"/>
    <col min="12547" max="12547" width="29.25" style="1" customWidth="1"/>
    <col min="12548" max="12548" width="8.75" style="1" customWidth="1"/>
    <col min="12549" max="12549" width="8.875" style="1" customWidth="1"/>
    <col min="12550" max="12550" width="8.625" style="1" customWidth="1"/>
    <col min="12551" max="12551" width="8.75" style="1" customWidth="1"/>
    <col min="12552" max="12552" width="7.25" style="1" customWidth="1"/>
    <col min="12553" max="12554" width="17" style="1" customWidth="1"/>
    <col min="12555" max="12555" width="4.75" style="1" customWidth="1"/>
    <col min="12556" max="12557" width="11" style="1"/>
    <col min="12558" max="12558" width="13.25" style="1" customWidth="1"/>
    <col min="12559" max="12796" width="11" style="1"/>
    <col min="12797" max="12797" width="2.25" style="1" customWidth="1"/>
    <col min="12798" max="12798" width="15" style="1" customWidth="1"/>
    <col min="12799" max="12799" width="22.375" style="1" customWidth="1"/>
    <col min="12800" max="12800" width="21.75" style="1" customWidth="1"/>
    <col min="12801" max="12801" width="0" style="1" hidden="1" customWidth="1"/>
    <col min="12802" max="12802" width="30.625" style="1" customWidth="1"/>
    <col min="12803" max="12803" width="29.25" style="1" customWidth="1"/>
    <col min="12804" max="12804" width="8.75" style="1" customWidth="1"/>
    <col min="12805" max="12805" width="8.875" style="1" customWidth="1"/>
    <col min="12806" max="12806" width="8.625" style="1" customWidth="1"/>
    <col min="12807" max="12807" width="8.75" style="1" customWidth="1"/>
    <col min="12808" max="12808" width="7.25" style="1" customWidth="1"/>
    <col min="12809" max="12810" width="17" style="1" customWidth="1"/>
    <col min="12811" max="12811" width="4.75" style="1" customWidth="1"/>
    <col min="12812" max="12813" width="11" style="1"/>
    <col min="12814" max="12814" width="13.25" style="1" customWidth="1"/>
    <col min="12815" max="13052" width="11" style="1"/>
    <col min="13053" max="13053" width="2.25" style="1" customWidth="1"/>
    <col min="13054" max="13054" width="15" style="1" customWidth="1"/>
    <col min="13055" max="13055" width="22.375" style="1" customWidth="1"/>
    <col min="13056" max="13056" width="21.75" style="1" customWidth="1"/>
    <col min="13057" max="13057" width="0" style="1" hidden="1" customWidth="1"/>
    <col min="13058" max="13058" width="30.625" style="1" customWidth="1"/>
    <col min="13059" max="13059" width="29.25" style="1" customWidth="1"/>
    <col min="13060" max="13060" width="8.75" style="1" customWidth="1"/>
    <col min="13061" max="13061" width="8.875" style="1" customWidth="1"/>
    <col min="13062" max="13062" width="8.625" style="1" customWidth="1"/>
    <col min="13063" max="13063" width="8.75" style="1" customWidth="1"/>
    <col min="13064" max="13064" width="7.25" style="1" customWidth="1"/>
    <col min="13065" max="13066" width="17" style="1" customWidth="1"/>
    <col min="13067" max="13067" width="4.75" style="1" customWidth="1"/>
    <col min="13068" max="13069" width="11" style="1"/>
    <col min="13070" max="13070" width="13.25" style="1" customWidth="1"/>
    <col min="13071" max="13308" width="11" style="1"/>
    <col min="13309" max="13309" width="2.25" style="1" customWidth="1"/>
    <col min="13310" max="13310" width="15" style="1" customWidth="1"/>
    <col min="13311" max="13311" width="22.375" style="1" customWidth="1"/>
    <col min="13312" max="13312" width="21.75" style="1" customWidth="1"/>
    <col min="13313" max="13313" width="0" style="1" hidden="1" customWidth="1"/>
    <col min="13314" max="13314" width="30.625" style="1" customWidth="1"/>
    <col min="13315" max="13315" width="29.25" style="1" customWidth="1"/>
    <col min="13316" max="13316" width="8.75" style="1" customWidth="1"/>
    <col min="13317" max="13317" width="8.875" style="1" customWidth="1"/>
    <col min="13318" max="13318" width="8.625" style="1" customWidth="1"/>
    <col min="13319" max="13319" width="8.75" style="1" customWidth="1"/>
    <col min="13320" max="13320" width="7.25" style="1" customWidth="1"/>
    <col min="13321" max="13322" width="17" style="1" customWidth="1"/>
    <col min="13323" max="13323" width="4.75" style="1" customWidth="1"/>
    <col min="13324" max="13325" width="11" style="1"/>
    <col min="13326" max="13326" width="13.25" style="1" customWidth="1"/>
    <col min="13327" max="13564" width="11" style="1"/>
    <col min="13565" max="13565" width="2.25" style="1" customWidth="1"/>
    <col min="13566" max="13566" width="15" style="1" customWidth="1"/>
    <col min="13567" max="13567" width="22.375" style="1" customWidth="1"/>
    <col min="13568" max="13568" width="21.75" style="1" customWidth="1"/>
    <col min="13569" max="13569" width="0" style="1" hidden="1" customWidth="1"/>
    <col min="13570" max="13570" width="30.625" style="1" customWidth="1"/>
    <col min="13571" max="13571" width="29.25" style="1" customWidth="1"/>
    <col min="13572" max="13572" width="8.75" style="1" customWidth="1"/>
    <col min="13573" max="13573" width="8.875" style="1" customWidth="1"/>
    <col min="13574" max="13574" width="8.625" style="1" customWidth="1"/>
    <col min="13575" max="13575" width="8.75" style="1" customWidth="1"/>
    <col min="13576" max="13576" width="7.25" style="1" customWidth="1"/>
    <col min="13577" max="13578" width="17" style="1" customWidth="1"/>
    <col min="13579" max="13579" width="4.75" style="1" customWidth="1"/>
    <col min="13580" max="13581" width="11" style="1"/>
    <col min="13582" max="13582" width="13.25" style="1" customWidth="1"/>
    <col min="13583" max="13820" width="11" style="1"/>
    <col min="13821" max="13821" width="2.25" style="1" customWidth="1"/>
    <col min="13822" max="13822" width="15" style="1" customWidth="1"/>
    <col min="13823" max="13823" width="22.375" style="1" customWidth="1"/>
    <col min="13824" max="13824" width="21.75" style="1" customWidth="1"/>
    <col min="13825" max="13825" width="0" style="1" hidden="1" customWidth="1"/>
    <col min="13826" max="13826" width="30.625" style="1" customWidth="1"/>
    <col min="13827" max="13827" width="29.25" style="1" customWidth="1"/>
    <col min="13828" max="13828" width="8.75" style="1" customWidth="1"/>
    <col min="13829" max="13829" width="8.875" style="1" customWidth="1"/>
    <col min="13830" max="13830" width="8.625" style="1" customWidth="1"/>
    <col min="13831" max="13831" width="8.75" style="1" customWidth="1"/>
    <col min="13832" max="13832" width="7.25" style="1" customWidth="1"/>
    <col min="13833" max="13834" width="17" style="1" customWidth="1"/>
    <col min="13835" max="13835" width="4.75" style="1" customWidth="1"/>
    <col min="13836" max="13837" width="11" style="1"/>
    <col min="13838" max="13838" width="13.25" style="1" customWidth="1"/>
    <col min="13839" max="14076" width="11" style="1"/>
    <col min="14077" max="14077" width="2.25" style="1" customWidth="1"/>
    <col min="14078" max="14078" width="15" style="1" customWidth="1"/>
    <col min="14079" max="14079" width="22.375" style="1" customWidth="1"/>
    <col min="14080" max="14080" width="21.75" style="1" customWidth="1"/>
    <col min="14081" max="14081" width="0" style="1" hidden="1" customWidth="1"/>
    <col min="14082" max="14082" width="30.625" style="1" customWidth="1"/>
    <col min="14083" max="14083" width="29.25" style="1" customWidth="1"/>
    <col min="14084" max="14084" width="8.75" style="1" customWidth="1"/>
    <col min="14085" max="14085" width="8.875" style="1" customWidth="1"/>
    <col min="14086" max="14086" width="8.625" style="1" customWidth="1"/>
    <col min="14087" max="14087" width="8.75" style="1" customWidth="1"/>
    <col min="14088" max="14088" width="7.25" style="1" customWidth="1"/>
    <col min="14089" max="14090" width="17" style="1" customWidth="1"/>
    <col min="14091" max="14091" width="4.75" style="1" customWidth="1"/>
    <col min="14092" max="14093" width="11" style="1"/>
    <col min="14094" max="14094" width="13.25" style="1" customWidth="1"/>
    <col min="14095" max="14332" width="11" style="1"/>
    <col min="14333" max="14333" width="2.25" style="1" customWidth="1"/>
    <col min="14334" max="14334" width="15" style="1" customWidth="1"/>
    <col min="14335" max="14335" width="22.375" style="1" customWidth="1"/>
    <col min="14336" max="14336" width="21.75" style="1" customWidth="1"/>
    <col min="14337" max="14337" width="0" style="1" hidden="1" customWidth="1"/>
    <col min="14338" max="14338" width="30.625" style="1" customWidth="1"/>
    <col min="14339" max="14339" width="29.25" style="1" customWidth="1"/>
    <col min="14340" max="14340" width="8.75" style="1" customWidth="1"/>
    <col min="14341" max="14341" width="8.875" style="1" customWidth="1"/>
    <col min="14342" max="14342" width="8.625" style="1" customWidth="1"/>
    <col min="14343" max="14343" width="8.75" style="1" customWidth="1"/>
    <col min="14344" max="14344" width="7.25" style="1" customWidth="1"/>
    <col min="14345" max="14346" width="17" style="1" customWidth="1"/>
    <col min="14347" max="14347" width="4.75" style="1" customWidth="1"/>
    <col min="14348" max="14349" width="11" style="1"/>
    <col min="14350" max="14350" width="13.25" style="1" customWidth="1"/>
    <col min="14351" max="14588" width="11" style="1"/>
    <col min="14589" max="14589" width="2.25" style="1" customWidth="1"/>
    <col min="14590" max="14590" width="15" style="1" customWidth="1"/>
    <col min="14591" max="14591" width="22.375" style="1" customWidth="1"/>
    <col min="14592" max="14592" width="21.75" style="1" customWidth="1"/>
    <col min="14593" max="14593" width="0" style="1" hidden="1" customWidth="1"/>
    <col min="14594" max="14594" width="30.625" style="1" customWidth="1"/>
    <col min="14595" max="14595" width="29.25" style="1" customWidth="1"/>
    <col min="14596" max="14596" width="8.75" style="1" customWidth="1"/>
    <col min="14597" max="14597" width="8.875" style="1" customWidth="1"/>
    <col min="14598" max="14598" width="8.625" style="1" customWidth="1"/>
    <col min="14599" max="14599" width="8.75" style="1" customWidth="1"/>
    <col min="14600" max="14600" width="7.25" style="1" customWidth="1"/>
    <col min="14601" max="14602" width="17" style="1" customWidth="1"/>
    <col min="14603" max="14603" width="4.75" style="1" customWidth="1"/>
    <col min="14604" max="14605" width="11" style="1"/>
    <col min="14606" max="14606" width="13.25" style="1" customWidth="1"/>
    <col min="14607" max="14844" width="11" style="1"/>
    <col min="14845" max="14845" width="2.25" style="1" customWidth="1"/>
    <col min="14846" max="14846" width="15" style="1" customWidth="1"/>
    <col min="14847" max="14847" width="22.375" style="1" customWidth="1"/>
    <col min="14848" max="14848" width="21.75" style="1" customWidth="1"/>
    <col min="14849" max="14849" width="0" style="1" hidden="1" customWidth="1"/>
    <col min="14850" max="14850" width="30.625" style="1" customWidth="1"/>
    <col min="14851" max="14851" width="29.25" style="1" customWidth="1"/>
    <col min="14852" max="14852" width="8.75" style="1" customWidth="1"/>
    <col min="14853" max="14853" width="8.875" style="1" customWidth="1"/>
    <col min="14854" max="14854" width="8.625" style="1" customWidth="1"/>
    <col min="14855" max="14855" width="8.75" style="1" customWidth="1"/>
    <col min="14856" max="14856" width="7.25" style="1" customWidth="1"/>
    <col min="14857" max="14858" width="17" style="1" customWidth="1"/>
    <col min="14859" max="14859" width="4.75" style="1" customWidth="1"/>
    <col min="14860" max="14861" width="11" style="1"/>
    <col min="14862" max="14862" width="13.25" style="1" customWidth="1"/>
    <col min="14863" max="15100" width="11" style="1"/>
    <col min="15101" max="15101" width="2.25" style="1" customWidth="1"/>
    <col min="15102" max="15102" width="15" style="1" customWidth="1"/>
    <col min="15103" max="15103" width="22.375" style="1" customWidth="1"/>
    <col min="15104" max="15104" width="21.75" style="1" customWidth="1"/>
    <col min="15105" max="15105" width="0" style="1" hidden="1" customWidth="1"/>
    <col min="15106" max="15106" width="30.625" style="1" customWidth="1"/>
    <col min="15107" max="15107" width="29.25" style="1" customWidth="1"/>
    <col min="15108" max="15108" width="8.75" style="1" customWidth="1"/>
    <col min="15109" max="15109" width="8.875" style="1" customWidth="1"/>
    <col min="15110" max="15110" width="8.625" style="1" customWidth="1"/>
    <col min="15111" max="15111" width="8.75" style="1" customWidth="1"/>
    <col min="15112" max="15112" width="7.25" style="1" customWidth="1"/>
    <col min="15113" max="15114" width="17" style="1" customWidth="1"/>
    <col min="15115" max="15115" width="4.75" style="1" customWidth="1"/>
    <col min="15116" max="15117" width="11" style="1"/>
    <col min="15118" max="15118" width="13.25" style="1" customWidth="1"/>
    <col min="15119" max="15356" width="11" style="1"/>
    <col min="15357" max="15357" width="2.25" style="1" customWidth="1"/>
    <col min="15358" max="15358" width="15" style="1" customWidth="1"/>
    <col min="15359" max="15359" width="22.375" style="1" customWidth="1"/>
    <col min="15360" max="15360" width="21.75" style="1" customWidth="1"/>
    <col min="15361" max="15361" width="0" style="1" hidden="1" customWidth="1"/>
    <col min="15362" max="15362" width="30.625" style="1" customWidth="1"/>
    <col min="15363" max="15363" width="29.25" style="1" customWidth="1"/>
    <col min="15364" max="15364" width="8.75" style="1" customWidth="1"/>
    <col min="15365" max="15365" width="8.875" style="1" customWidth="1"/>
    <col min="15366" max="15366" width="8.625" style="1" customWidth="1"/>
    <col min="15367" max="15367" width="8.75" style="1" customWidth="1"/>
    <col min="15368" max="15368" width="7.25" style="1" customWidth="1"/>
    <col min="15369" max="15370" width="17" style="1" customWidth="1"/>
    <col min="15371" max="15371" width="4.75" style="1" customWidth="1"/>
    <col min="15372" max="15373" width="11" style="1"/>
    <col min="15374" max="15374" width="13.25" style="1" customWidth="1"/>
    <col min="15375" max="15612" width="11" style="1"/>
    <col min="15613" max="15613" width="2.25" style="1" customWidth="1"/>
    <col min="15614" max="15614" width="15" style="1" customWidth="1"/>
    <col min="15615" max="15615" width="22.375" style="1" customWidth="1"/>
    <col min="15616" max="15616" width="21.75" style="1" customWidth="1"/>
    <col min="15617" max="15617" width="0" style="1" hidden="1" customWidth="1"/>
    <col min="15618" max="15618" width="30.625" style="1" customWidth="1"/>
    <col min="15619" max="15619" width="29.25" style="1" customWidth="1"/>
    <col min="15620" max="15620" width="8.75" style="1" customWidth="1"/>
    <col min="15621" max="15621" width="8.875" style="1" customWidth="1"/>
    <col min="15622" max="15622" width="8.625" style="1" customWidth="1"/>
    <col min="15623" max="15623" width="8.75" style="1" customWidth="1"/>
    <col min="15624" max="15624" width="7.25" style="1" customWidth="1"/>
    <col min="15625" max="15626" width="17" style="1" customWidth="1"/>
    <col min="15627" max="15627" width="4.75" style="1" customWidth="1"/>
    <col min="15628" max="15629" width="11" style="1"/>
    <col min="15630" max="15630" width="13.25" style="1" customWidth="1"/>
    <col min="15631" max="15868" width="11" style="1"/>
    <col min="15869" max="15869" width="2.25" style="1" customWidth="1"/>
    <col min="15870" max="15870" width="15" style="1" customWidth="1"/>
    <col min="15871" max="15871" width="22.375" style="1" customWidth="1"/>
    <col min="15872" max="15872" width="21.75" style="1" customWidth="1"/>
    <col min="15873" max="15873" width="0" style="1" hidden="1" customWidth="1"/>
    <col min="15874" max="15874" width="30.625" style="1" customWidth="1"/>
    <col min="15875" max="15875" width="29.25" style="1" customWidth="1"/>
    <col min="15876" max="15876" width="8.75" style="1" customWidth="1"/>
    <col min="15877" max="15877" width="8.875" style="1" customWidth="1"/>
    <col min="15878" max="15878" width="8.625" style="1" customWidth="1"/>
    <col min="15879" max="15879" width="8.75" style="1" customWidth="1"/>
    <col min="15880" max="15880" width="7.25" style="1" customWidth="1"/>
    <col min="15881" max="15882" width="17" style="1" customWidth="1"/>
    <col min="15883" max="15883" width="4.75" style="1" customWidth="1"/>
    <col min="15884" max="15885" width="11" style="1"/>
    <col min="15886" max="15886" width="13.25" style="1" customWidth="1"/>
    <col min="15887" max="16124" width="11" style="1"/>
    <col min="16125" max="16125" width="2.25" style="1" customWidth="1"/>
    <col min="16126" max="16126" width="15" style="1" customWidth="1"/>
    <col min="16127" max="16127" width="22.375" style="1" customWidth="1"/>
    <col min="16128" max="16128" width="21.75" style="1" customWidth="1"/>
    <col min="16129" max="16129" width="0" style="1" hidden="1" customWidth="1"/>
    <col min="16130" max="16130" width="30.625" style="1" customWidth="1"/>
    <col min="16131" max="16131" width="29.25" style="1" customWidth="1"/>
    <col min="16132" max="16132" width="8.75" style="1" customWidth="1"/>
    <col min="16133" max="16133" width="8.875" style="1" customWidth="1"/>
    <col min="16134" max="16134" width="8.625" style="1" customWidth="1"/>
    <col min="16135" max="16135" width="8.75" style="1" customWidth="1"/>
    <col min="16136" max="16136" width="7.25" style="1" customWidth="1"/>
    <col min="16137" max="16138" width="17" style="1" customWidth="1"/>
    <col min="16139" max="16139" width="4.75" style="1" customWidth="1"/>
    <col min="16140" max="16141" width="11" style="1"/>
    <col min="16142" max="16142" width="13.25" style="1" customWidth="1"/>
    <col min="16143" max="16384" width="11" style="1"/>
  </cols>
  <sheetData>
    <row r="2" spans="2:17" ht="28.5" customHeight="1" thickBot="1" x14ac:dyDescent="0.25">
      <c r="B2" s="218" t="s">
        <v>111</v>
      </c>
      <c r="C2" s="219"/>
      <c r="D2" s="219"/>
      <c r="E2" s="219"/>
      <c r="F2" s="219"/>
      <c r="G2" s="219"/>
      <c r="H2" s="219"/>
      <c r="I2" s="219"/>
      <c r="J2" s="219"/>
      <c r="K2" s="219"/>
      <c r="L2" s="219"/>
      <c r="M2" s="219"/>
      <c r="N2" s="219"/>
      <c r="O2" s="219"/>
      <c r="P2" s="219"/>
      <c r="Q2" s="219"/>
    </row>
    <row r="3" spans="2:17" ht="21.75" customHeight="1" x14ac:dyDescent="0.2">
      <c r="B3" s="220" t="s">
        <v>0</v>
      </c>
      <c r="C3" s="221"/>
      <c r="D3" s="222"/>
      <c r="E3" s="223" t="s">
        <v>178</v>
      </c>
      <c r="F3" s="224"/>
      <c r="G3" s="224"/>
      <c r="H3" s="224"/>
      <c r="I3" s="224"/>
      <c r="J3" s="225"/>
      <c r="K3" s="226" t="s">
        <v>1</v>
      </c>
      <c r="L3" s="227"/>
      <c r="M3" s="228">
        <v>11</v>
      </c>
      <c r="N3" s="221"/>
      <c r="O3" s="221"/>
      <c r="P3" s="221"/>
      <c r="Q3" s="229"/>
    </row>
    <row r="4" spans="2:17" ht="19.5" customHeight="1" x14ac:dyDescent="0.2">
      <c r="B4" s="242" t="s">
        <v>2</v>
      </c>
      <c r="C4" s="243"/>
      <c r="D4" s="243"/>
      <c r="E4" s="243"/>
      <c r="F4" s="243"/>
      <c r="G4" s="244"/>
      <c r="H4" s="245" t="s">
        <v>112</v>
      </c>
      <c r="I4" s="246"/>
      <c r="J4" s="247"/>
      <c r="K4" s="226" t="s">
        <v>3</v>
      </c>
      <c r="L4" s="227"/>
      <c r="M4" s="245" t="s">
        <v>113</v>
      </c>
      <c r="N4" s="246"/>
      <c r="O4" s="246"/>
      <c r="P4" s="246"/>
      <c r="Q4" s="248"/>
    </row>
    <row r="5" spans="2:17" ht="20.25" customHeight="1" thickBot="1" x14ac:dyDescent="0.25">
      <c r="B5" s="2" t="s">
        <v>4</v>
      </c>
      <c r="C5" s="3"/>
      <c r="D5" s="3"/>
      <c r="E5" s="4"/>
      <c r="F5" s="4"/>
      <c r="G5" s="249">
        <v>46038</v>
      </c>
      <c r="H5" s="250"/>
      <c r="I5" s="251"/>
      <c r="J5" s="252"/>
      <c r="K5" s="252"/>
      <c r="L5" s="252"/>
      <c r="M5" s="252"/>
      <c r="N5" s="252"/>
      <c r="O5" s="252"/>
      <c r="P5" s="252"/>
      <c r="Q5" s="253"/>
    </row>
    <row r="6" spans="2:17" ht="13.5" thickBot="1" x14ac:dyDescent="0.25">
      <c r="B6" s="230" t="s">
        <v>5</v>
      </c>
      <c r="C6" s="231"/>
      <c r="D6" s="231"/>
      <c r="E6" s="231"/>
      <c r="F6" s="231"/>
      <c r="G6" s="231"/>
      <c r="H6" s="231"/>
      <c r="I6" s="231"/>
      <c r="J6" s="231"/>
      <c r="K6" s="231"/>
      <c r="L6" s="231"/>
      <c r="M6" s="231"/>
      <c r="N6" s="231"/>
      <c r="O6" s="231"/>
      <c r="P6" s="231"/>
      <c r="Q6" s="232"/>
    </row>
    <row r="7" spans="2:17" ht="13.5" thickBot="1" x14ac:dyDescent="0.25">
      <c r="B7" s="233" t="s">
        <v>6</v>
      </c>
      <c r="C7" s="234"/>
      <c r="D7" s="234"/>
      <c r="E7" s="234"/>
      <c r="F7" s="234"/>
      <c r="G7" s="234"/>
      <c r="H7" s="234"/>
      <c r="I7" s="235"/>
      <c r="J7" s="233" t="s">
        <v>7</v>
      </c>
      <c r="K7" s="234"/>
      <c r="L7" s="234"/>
      <c r="M7" s="234"/>
      <c r="N7" s="234"/>
      <c r="O7" s="234"/>
      <c r="P7" s="234"/>
      <c r="Q7" s="235"/>
    </row>
    <row r="8" spans="2:17" ht="15" customHeight="1" x14ac:dyDescent="0.2">
      <c r="B8" s="236" t="s">
        <v>8</v>
      </c>
      <c r="C8" s="237"/>
      <c r="D8" s="237"/>
      <c r="E8" s="238"/>
      <c r="F8" s="239" t="s">
        <v>114</v>
      </c>
      <c r="G8" s="240"/>
      <c r="H8" s="240"/>
      <c r="I8" s="241"/>
      <c r="J8" s="236" t="s">
        <v>9</v>
      </c>
      <c r="K8" s="237"/>
      <c r="L8" s="238"/>
      <c r="M8" s="239" t="s">
        <v>126</v>
      </c>
      <c r="N8" s="240"/>
      <c r="O8" s="240"/>
      <c r="P8" s="240"/>
      <c r="Q8" s="241"/>
    </row>
    <row r="9" spans="2:17" ht="15" customHeight="1" x14ac:dyDescent="0.2">
      <c r="B9" s="254" t="s">
        <v>10</v>
      </c>
      <c r="C9" s="255"/>
      <c r="D9" s="255"/>
      <c r="E9" s="256"/>
      <c r="F9" s="263" t="s">
        <v>115</v>
      </c>
      <c r="G9" s="261"/>
      <c r="H9" s="261"/>
      <c r="I9" s="262"/>
      <c r="J9" s="254" t="s">
        <v>10</v>
      </c>
      <c r="K9" s="255"/>
      <c r="L9" s="256"/>
      <c r="M9" s="263" t="s">
        <v>127</v>
      </c>
      <c r="N9" s="261"/>
      <c r="O9" s="261"/>
      <c r="P9" s="261"/>
      <c r="Q9" s="262"/>
    </row>
    <row r="10" spans="2:17" ht="12.75" customHeight="1" x14ac:dyDescent="0.2">
      <c r="B10" s="254" t="s">
        <v>11</v>
      </c>
      <c r="C10" s="255"/>
      <c r="D10" s="255"/>
      <c r="E10" s="256"/>
      <c r="F10" s="260">
        <v>45936</v>
      </c>
      <c r="G10" s="261"/>
      <c r="H10" s="261"/>
      <c r="I10" s="262"/>
      <c r="J10" s="254" t="s">
        <v>11</v>
      </c>
      <c r="K10" s="255"/>
      <c r="L10" s="256"/>
      <c r="M10" s="260">
        <v>45936</v>
      </c>
      <c r="N10" s="261"/>
      <c r="O10" s="261"/>
      <c r="P10" s="261"/>
      <c r="Q10" s="262"/>
    </row>
    <row r="11" spans="2:17" ht="12.75" customHeight="1" x14ac:dyDescent="0.2">
      <c r="B11" s="254" t="s">
        <v>12</v>
      </c>
      <c r="C11" s="255"/>
      <c r="D11" s="255"/>
      <c r="E11" s="256"/>
      <c r="F11" s="257">
        <v>45940</v>
      </c>
      <c r="G11" s="258"/>
      <c r="H11" s="258"/>
      <c r="I11" s="259"/>
      <c r="J11" s="254" t="s">
        <v>12</v>
      </c>
      <c r="K11" s="255"/>
      <c r="L11" s="256"/>
      <c r="M11" s="260">
        <v>45940</v>
      </c>
      <c r="N11" s="261"/>
      <c r="O11" s="261"/>
      <c r="P11" s="261"/>
      <c r="Q11" s="262"/>
    </row>
    <row r="12" spans="2:17" ht="12.75" customHeight="1" x14ac:dyDescent="0.2">
      <c r="B12" s="254" t="s">
        <v>13</v>
      </c>
      <c r="C12" s="255"/>
      <c r="D12" s="255"/>
      <c r="E12" s="256"/>
      <c r="F12" s="257">
        <v>45965</v>
      </c>
      <c r="G12" s="258"/>
      <c r="H12" s="258"/>
      <c r="I12" s="259"/>
      <c r="J12" s="254" t="s">
        <v>13</v>
      </c>
      <c r="K12" s="255"/>
      <c r="L12" s="256"/>
      <c r="M12" s="260">
        <v>45965</v>
      </c>
      <c r="N12" s="261"/>
      <c r="O12" s="261"/>
      <c r="P12" s="261"/>
      <c r="Q12" s="262"/>
    </row>
    <row r="13" spans="2:17" ht="15" customHeight="1" x14ac:dyDescent="0.2">
      <c r="B13" s="254" t="s">
        <v>14</v>
      </c>
      <c r="C13" s="255"/>
      <c r="D13" s="255"/>
      <c r="E13" s="256"/>
      <c r="F13" s="257">
        <v>46045</v>
      </c>
      <c r="G13" s="258"/>
      <c r="H13" s="258"/>
      <c r="I13" s="259"/>
      <c r="J13" s="254" t="s">
        <v>14</v>
      </c>
      <c r="K13" s="255"/>
      <c r="L13" s="256"/>
      <c r="M13" s="260">
        <v>46045</v>
      </c>
      <c r="N13" s="261"/>
      <c r="O13" s="261"/>
      <c r="P13" s="261"/>
      <c r="Q13" s="262"/>
    </row>
    <row r="14" spans="2:17" ht="15" customHeight="1" x14ac:dyDescent="0.2">
      <c r="B14" s="254" t="s">
        <v>15</v>
      </c>
      <c r="C14" s="255"/>
      <c r="D14" s="255"/>
      <c r="E14" s="256"/>
      <c r="F14" s="264">
        <v>1931186386.4100001</v>
      </c>
      <c r="G14" s="265"/>
      <c r="H14" s="265"/>
      <c r="I14" s="266"/>
      <c r="J14" s="254" t="s">
        <v>16</v>
      </c>
      <c r="K14" s="255"/>
      <c r="L14" s="256"/>
      <c r="M14" s="264">
        <v>199999998</v>
      </c>
      <c r="N14" s="265"/>
      <c r="O14" s="265"/>
      <c r="P14" s="265"/>
      <c r="Q14" s="266"/>
    </row>
    <row r="15" spans="2:17" ht="15" customHeight="1" x14ac:dyDescent="0.2">
      <c r="B15" s="254" t="s">
        <v>17</v>
      </c>
      <c r="C15" s="255"/>
      <c r="D15" s="255"/>
      <c r="E15" s="256"/>
      <c r="F15" s="264">
        <v>2020478110.7613764</v>
      </c>
      <c r="G15" s="265"/>
      <c r="H15" s="265"/>
      <c r="I15" s="266"/>
      <c r="J15" s="254" t="s">
        <v>18</v>
      </c>
      <c r="K15" s="255"/>
      <c r="L15" s="256"/>
      <c r="M15" s="264">
        <v>199999998</v>
      </c>
      <c r="N15" s="265"/>
      <c r="O15" s="265"/>
      <c r="P15" s="265"/>
      <c r="Q15" s="266"/>
    </row>
    <row r="16" spans="2:17" ht="15" customHeight="1" x14ac:dyDescent="0.2">
      <c r="B16" s="254" t="s">
        <v>19</v>
      </c>
      <c r="C16" s="255"/>
      <c r="D16" s="255"/>
      <c r="E16" s="256"/>
      <c r="F16" s="263" t="s">
        <v>116</v>
      </c>
      <c r="G16" s="261"/>
      <c r="H16" s="261"/>
      <c r="I16" s="262"/>
      <c r="J16" s="254" t="s">
        <v>19</v>
      </c>
      <c r="K16" s="255"/>
      <c r="L16" s="256"/>
      <c r="M16" s="267" t="s">
        <v>116</v>
      </c>
      <c r="N16" s="268"/>
      <c r="O16" s="268"/>
      <c r="P16" s="268"/>
      <c r="Q16" s="269"/>
    </row>
    <row r="17" spans="2:17" ht="15" customHeight="1" x14ac:dyDescent="0.2">
      <c r="B17" s="254" t="s">
        <v>20</v>
      </c>
      <c r="C17" s="255"/>
      <c r="D17" s="255"/>
      <c r="E17" s="256"/>
      <c r="F17" s="279" t="s">
        <v>117</v>
      </c>
      <c r="G17" s="258"/>
      <c r="H17" s="258"/>
      <c r="I17" s="259"/>
      <c r="J17" s="254" t="s">
        <v>20</v>
      </c>
      <c r="K17" s="255"/>
      <c r="L17" s="256"/>
      <c r="M17" s="279" t="s">
        <v>117</v>
      </c>
      <c r="N17" s="258"/>
      <c r="O17" s="258"/>
      <c r="P17" s="258"/>
      <c r="Q17" s="259"/>
    </row>
    <row r="18" spans="2:17" ht="12.75" customHeight="1" thickBot="1" x14ac:dyDescent="0.25">
      <c r="B18" s="270" t="s">
        <v>21</v>
      </c>
      <c r="C18" s="271"/>
      <c r="D18" s="271"/>
      <c r="E18" s="272"/>
      <c r="F18" s="273" t="s">
        <v>118</v>
      </c>
      <c r="G18" s="274"/>
      <c r="H18" s="274"/>
      <c r="I18" s="275"/>
      <c r="J18" s="270" t="s">
        <v>21</v>
      </c>
      <c r="K18" s="271"/>
      <c r="L18" s="272"/>
      <c r="M18" s="273" t="s">
        <v>118</v>
      </c>
      <c r="N18" s="274"/>
      <c r="O18" s="274"/>
      <c r="P18" s="274"/>
      <c r="Q18" s="275"/>
    </row>
    <row r="19" spans="2:17" ht="13.5" thickBot="1" x14ac:dyDescent="0.25">
      <c r="B19" s="276"/>
      <c r="C19" s="277"/>
      <c r="D19" s="277"/>
      <c r="E19" s="277"/>
      <c r="F19" s="277"/>
      <c r="G19" s="277"/>
      <c r="H19" s="277"/>
      <c r="I19" s="277"/>
      <c r="J19" s="277"/>
      <c r="K19" s="277"/>
      <c r="L19" s="277"/>
      <c r="M19" s="277"/>
      <c r="N19" s="277"/>
      <c r="O19" s="277"/>
      <c r="P19" s="277"/>
      <c r="Q19" s="278"/>
    </row>
    <row r="20" spans="2:17" ht="18" customHeight="1" thickBot="1" x14ac:dyDescent="0.25">
      <c r="B20" s="230" t="s">
        <v>22</v>
      </c>
      <c r="C20" s="231"/>
      <c r="D20" s="231"/>
      <c r="E20" s="231"/>
      <c r="F20" s="231"/>
      <c r="G20" s="231"/>
      <c r="H20" s="231"/>
      <c r="I20" s="231"/>
      <c r="J20" s="231"/>
      <c r="K20" s="231"/>
      <c r="L20" s="231"/>
      <c r="M20" s="231"/>
      <c r="N20" s="231"/>
      <c r="O20" s="231"/>
      <c r="P20" s="231"/>
      <c r="Q20" s="232"/>
    </row>
    <row r="21" spans="2:17" ht="14.25" customHeight="1" x14ac:dyDescent="0.2">
      <c r="B21" s="291" t="s">
        <v>128</v>
      </c>
      <c r="C21" s="292"/>
      <c r="D21" s="292"/>
      <c r="E21" s="292"/>
      <c r="F21" s="292"/>
      <c r="G21" s="292"/>
      <c r="H21" s="292"/>
      <c r="I21" s="292"/>
      <c r="J21" s="292"/>
      <c r="K21" s="292"/>
      <c r="L21" s="292"/>
      <c r="M21" s="292"/>
      <c r="N21" s="292"/>
      <c r="O21" s="292"/>
      <c r="P21" s="292"/>
      <c r="Q21" s="293"/>
    </row>
    <row r="22" spans="2:17" ht="6.75" customHeight="1" x14ac:dyDescent="0.2">
      <c r="B22" s="294"/>
      <c r="C22" s="295"/>
      <c r="D22" s="295"/>
      <c r="E22" s="295"/>
      <c r="F22" s="295"/>
      <c r="G22" s="295"/>
      <c r="H22" s="295"/>
      <c r="I22" s="295"/>
      <c r="J22" s="295"/>
      <c r="K22" s="295"/>
      <c r="L22" s="295"/>
      <c r="M22" s="295"/>
      <c r="N22" s="295"/>
      <c r="O22" s="295"/>
      <c r="P22" s="295"/>
      <c r="Q22" s="296"/>
    </row>
    <row r="23" spans="2:17" ht="3.75" customHeight="1" thickBot="1" x14ac:dyDescent="0.25">
      <c r="B23" s="297"/>
      <c r="C23" s="298"/>
      <c r="D23" s="298"/>
      <c r="E23" s="298"/>
      <c r="F23" s="298"/>
      <c r="G23" s="298"/>
      <c r="H23" s="298"/>
      <c r="I23" s="298"/>
      <c r="J23" s="298"/>
      <c r="K23" s="298"/>
      <c r="L23" s="298"/>
      <c r="M23" s="298"/>
      <c r="N23" s="298"/>
      <c r="O23" s="298"/>
      <c r="P23" s="298"/>
      <c r="Q23" s="299"/>
    </row>
    <row r="24" spans="2:17" ht="13.5" thickBot="1" x14ac:dyDescent="0.25">
      <c r="B24" s="230" t="s">
        <v>23</v>
      </c>
      <c r="C24" s="231"/>
      <c r="D24" s="231"/>
      <c r="E24" s="231"/>
      <c r="F24" s="231"/>
      <c r="G24" s="231"/>
      <c r="H24" s="231"/>
      <c r="I24" s="231"/>
      <c r="J24" s="231"/>
      <c r="K24" s="231"/>
      <c r="L24" s="231"/>
      <c r="M24" s="231"/>
      <c r="N24" s="231"/>
      <c r="O24" s="231"/>
      <c r="P24" s="231"/>
      <c r="Q24" s="232"/>
    </row>
    <row r="25" spans="2:17" x14ac:dyDescent="0.2">
      <c r="B25" s="291" t="s">
        <v>129</v>
      </c>
      <c r="C25" s="292"/>
      <c r="D25" s="292"/>
      <c r="E25" s="292"/>
      <c r="F25" s="292"/>
      <c r="G25" s="292"/>
      <c r="H25" s="292"/>
      <c r="I25" s="292"/>
      <c r="J25" s="292"/>
      <c r="K25" s="292"/>
      <c r="L25" s="292"/>
      <c r="M25" s="292"/>
      <c r="N25" s="292"/>
      <c r="O25" s="292"/>
      <c r="P25" s="292"/>
      <c r="Q25" s="293"/>
    </row>
    <row r="26" spans="2:17" ht="12.75" customHeight="1" thickBot="1" x14ac:dyDescent="0.25">
      <c r="B26" s="294"/>
      <c r="C26" s="295"/>
      <c r="D26" s="295"/>
      <c r="E26" s="295"/>
      <c r="F26" s="295"/>
      <c r="G26" s="295"/>
      <c r="H26" s="295"/>
      <c r="I26" s="295"/>
      <c r="J26" s="295"/>
      <c r="K26" s="295"/>
      <c r="L26" s="295"/>
      <c r="M26" s="295"/>
      <c r="N26" s="295"/>
      <c r="O26" s="295"/>
      <c r="P26" s="295"/>
      <c r="Q26" s="296"/>
    </row>
    <row r="27" spans="2:17" ht="13.5" hidden="1" thickBot="1" x14ac:dyDescent="0.25">
      <c r="B27" s="297"/>
      <c r="C27" s="298"/>
      <c r="D27" s="298"/>
      <c r="E27" s="298"/>
      <c r="F27" s="298"/>
      <c r="G27" s="298"/>
      <c r="H27" s="298"/>
      <c r="I27" s="298"/>
      <c r="J27" s="298"/>
      <c r="K27" s="298"/>
      <c r="L27" s="298"/>
      <c r="M27" s="298"/>
      <c r="N27" s="298"/>
      <c r="O27" s="298"/>
      <c r="P27" s="298"/>
      <c r="Q27" s="299"/>
    </row>
    <row r="28" spans="2:17" ht="26.25" customHeight="1" thickBot="1" x14ac:dyDescent="0.25">
      <c r="B28" s="233" t="s">
        <v>24</v>
      </c>
      <c r="C28" s="234"/>
      <c r="D28" s="234"/>
      <c r="E28" s="234"/>
      <c r="F28" s="234"/>
      <c r="G28" s="234"/>
      <c r="H28" s="234"/>
      <c r="I28" s="234"/>
      <c r="J28" s="234"/>
      <c r="K28" s="234"/>
      <c r="L28" s="234"/>
      <c r="M28" s="234"/>
      <c r="N28" s="234"/>
      <c r="O28" s="234"/>
      <c r="P28" s="234"/>
      <c r="Q28" s="235"/>
    </row>
    <row r="29" spans="2:17" ht="15" customHeight="1" x14ac:dyDescent="0.2">
      <c r="B29" s="300" t="s">
        <v>25</v>
      </c>
      <c r="C29" s="301"/>
      <c r="D29" s="301"/>
      <c r="E29" s="301"/>
      <c r="F29" s="301"/>
      <c r="G29" s="301"/>
      <c r="H29" s="301"/>
      <c r="I29" s="302"/>
      <c r="J29" s="303" t="s">
        <v>26</v>
      </c>
      <c r="K29" s="301"/>
      <c r="L29" s="301"/>
      <c r="M29" s="301"/>
      <c r="N29" s="301"/>
      <c r="O29" s="301"/>
      <c r="P29" s="301"/>
      <c r="Q29" s="304"/>
    </row>
    <row r="30" spans="2:17" ht="19.5" customHeight="1" x14ac:dyDescent="0.2">
      <c r="B30" s="280" t="s">
        <v>27</v>
      </c>
      <c r="C30" s="281"/>
      <c r="D30" s="281"/>
      <c r="E30" s="281"/>
      <c r="F30" s="281"/>
      <c r="G30" s="281"/>
      <c r="H30" s="281"/>
      <c r="I30" s="282"/>
      <c r="J30" s="285" t="s">
        <v>138</v>
      </c>
      <c r="K30" s="286"/>
      <c r="L30" s="286"/>
      <c r="M30" s="286"/>
      <c r="N30" s="286"/>
      <c r="O30" s="286"/>
      <c r="P30" s="286"/>
      <c r="Q30" s="287"/>
    </row>
    <row r="31" spans="2:17" ht="19.5" customHeight="1" x14ac:dyDescent="0.2">
      <c r="B31" s="283" t="s">
        <v>144</v>
      </c>
      <c r="C31" s="284"/>
      <c r="D31" s="284"/>
      <c r="E31" s="284"/>
      <c r="F31" s="284"/>
      <c r="G31" s="284"/>
      <c r="H31" s="284"/>
      <c r="I31" s="284"/>
      <c r="J31" s="305" t="s">
        <v>145</v>
      </c>
      <c r="K31" s="305"/>
      <c r="L31" s="305"/>
      <c r="M31" s="305"/>
      <c r="N31" s="305"/>
      <c r="O31" s="305"/>
      <c r="P31" s="305"/>
      <c r="Q31" s="305"/>
    </row>
    <row r="32" spans="2:17" ht="19.5" customHeight="1" x14ac:dyDescent="0.2">
      <c r="B32" s="280" t="s">
        <v>28</v>
      </c>
      <c r="C32" s="281"/>
      <c r="D32" s="281"/>
      <c r="E32" s="281"/>
      <c r="F32" s="281"/>
      <c r="G32" s="281"/>
      <c r="H32" s="281"/>
      <c r="I32" s="282"/>
      <c r="J32" s="288" t="s">
        <v>130</v>
      </c>
      <c r="K32" s="289"/>
      <c r="L32" s="289"/>
      <c r="M32" s="289"/>
      <c r="N32" s="289"/>
      <c r="O32" s="289"/>
      <c r="P32" s="289"/>
      <c r="Q32" s="290"/>
    </row>
    <row r="33" spans="2:17" ht="19.5" customHeight="1" x14ac:dyDescent="0.2">
      <c r="B33" s="280" t="s">
        <v>147</v>
      </c>
      <c r="C33" s="281"/>
      <c r="D33" s="281"/>
      <c r="E33" s="281"/>
      <c r="F33" s="281"/>
      <c r="G33" s="281"/>
      <c r="H33" s="281"/>
      <c r="I33" s="282"/>
      <c r="J33" s="306" t="s">
        <v>146</v>
      </c>
      <c r="K33" s="307"/>
      <c r="L33" s="307"/>
      <c r="M33" s="307"/>
      <c r="N33" s="307"/>
      <c r="O33" s="307"/>
      <c r="P33" s="307"/>
      <c r="Q33" s="308"/>
    </row>
    <row r="34" spans="2:17" ht="19.5" customHeight="1" x14ac:dyDescent="0.2">
      <c r="B34" s="280" t="s">
        <v>148</v>
      </c>
      <c r="C34" s="281"/>
      <c r="D34" s="281"/>
      <c r="E34" s="281"/>
      <c r="F34" s="281"/>
      <c r="G34" s="281"/>
      <c r="H34" s="281"/>
      <c r="I34" s="282"/>
      <c r="J34" s="306" t="s">
        <v>149</v>
      </c>
      <c r="K34" s="307"/>
      <c r="L34" s="307"/>
      <c r="M34" s="307"/>
      <c r="N34" s="307"/>
      <c r="O34" s="307"/>
      <c r="P34" s="307"/>
      <c r="Q34" s="308"/>
    </row>
    <row r="35" spans="2:17" ht="19.5" customHeight="1" x14ac:dyDescent="0.2">
      <c r="B35" s="283" t="s">
        <v>150</v>
      </c>
      <c r="C35" s="284"/>
      <c r="D35" s="284"/>
      <c r="E35" s="284"/>
      <c r="F35" s="284"/>
      <c r="G35" s="284"/>
      <c r="H35" s="284"/>
      <c r="I35" s="315"/>
      <c r="J35" s="306" t="s">
        <v>151</v>
      </c>
      <c r="K35" s="307"/>
      <c r="L35" s="307"/>
      <c r="M35" s="307"/>
      <c r="N35" s="307"/>
      <c r="O35" s="307"/>
      <c r="P35" s="307"/>
      <c r="Q35" s="308"/>
    </row>
    <row r="36" spans="2:17" ht="19.5" customHeight="1" x14ac:dyDescent="0.2">
      <c r="B36" s="280" t="s">
        <v>152</v>
      </c>
      <c r="C36" s="281"/>
      <c r="D36" s="281"/>
      <c r="E36" s="281"/>
      <c r="F36" s="281"/>
      <c r="G36" s="281"/>
      <c r="H36" s="281"/>
      <c r="I36" s="282"/>
      <c r="J36" s="306" t="s">
        <v>153</v>
      </c>
      <c r="K36" s="307"/>
      <c r="L36" s="307"/>
      <c r="M36" s="307"/>
      <c r="N36" s="307"/>
      <c r="O36" s="307"/>
      <c r="P36" s="307"/>
      <c r="Q36" s="308"/>
    </row>
    <row r="37" spans="2:17" ht="13.5" thickBot="1" x14ac:dyDescent="0.25">
      <c r="B37" s="309"/>
      <c r="C37" s="310"/>
      <c r="D37" s="310"/>
      <c r="E37" s="310"/>
      <c r="F37" s="310"/>
      <c r="G37" s="310"/>
      <c r="H37" s="310"/>
      <c r="I37" s="311"/>
      <c r="J37" s="312"/>
      <c r="K37" s="313"/>
      <c r="L37" s="313"/>
      <c r="M37" s="313"/>
      <c r="N37" s="313"/>
      <c r="O37" s="313"/>
      <c r="P37" s="313"/>
      <c r="Q37" s="314"/>
    </row>
    <row r="38" spans="2:17" ht="28.5" customHeight="1" thickBot="1" x14ac:dyDescent="0.25">
      <c r="B38" s="233" t="s">
        <v>29</v>
      </c>
      <c r="C38" s="234"/>
      <c r="D38" s="234"/>
      <c r="E38" s="234"/>
      <c r="F38" s="234"/>
      <c r="G38" s="234"/>
      <c r="H38" s="234"/>
      <c r="I38" s="234"/>
      <c r="J38" s="234"/>
      <c r="K38" s="234"/>
      <c r="L38" s="234"/>
      <c r="M38" s="234"/>
      <c r="N38" s="234"/>
      <c r="O38" s="234"/>
      <c r="P38" s="234"/>
      <c r="Q38" s="235"/>
    </row>
    <row r="39" spans="2:17" ht="15" customHeight="1" x14ac:dyDescent="0.2">
      <c r="B39" s="300" t="s">
        <v>25</v>
      </c>
      <c r="C39" s="301"/>
      <c r="D39" s="301"/>
      <c r="E39" s="301"/>
      <c r="F39" s="301"/>
      <c r="G39" s="301"/>
      <c r="H39" s="301"/>
      <c r="I39" s="302"/>
      <c r="J39" s="303" t="s">
        <v>26</v>
      </c>
      <c r="K39" s="301"/>
      <c r="L39" s="301"/>
      <c r="M39" s="301"/>
      <c r="N39" s="301"/>
      <c r="O39" s="301"/>
      <c r="P39" s="301"/>
      <c r="Q39" s="304"/>
    </row>
    <row r="40" spans="2:17" ht="21" customHeight="1" x14ac:dyDescent="0.2">
      <c r="B40" s="280" t="s">
        <v>140</v>
      </c>
      <c r="C40" s="281"/>
      <c r="D40" s="281"/>
      <c r="E40" s="281"/>
      <c r="F40" s="281"/>
      <c r="G40" s="281"/>
      <c r="H40" s="281"/>
      <c r="I40" s="282"/>
      <c r="J40" s="306" t="s">
        <v>131</v>
      </c>
      <c r="K40" s="307"/>
      <c r="L40" s="307"/>
      <c r="M40" s="307"/>
      <c r="N40" s="307"/>
      <c r="O40" s="307"/>
      <c r="P40" s="307"/>
      <c r="Q40" s="308"/>
    </row>
    <row r="41" spans="2:17" ht="21" customHeight="1" x14ac:dyDescent="0.2">
      <c r="B41" s="283" t="s">
        <v>141</v>
      </c>
      <c r="C41" s="284"/>
      <c r="D41" s="284"/>
      <c r="E41" s="284"/>
      <c r="F41" s="284"/>
      <c r="G41" s="284"/>
      <c r="H41" s="284"/>
      <c r="I41" s="315"/>
      <c r="J41" s="306" t="s">
        <v>132</v>
      </c>
      <c r="K41" s="307"/>
      <c r="L41" s="307"/>
      <c r="M41" s="307"/>
      <c r="N41" s="307"/>
      <c r="O41" s="307"/>
      <c r="P41" s="307"/>
      <c r="Q41" s="308"/>
    </row>
    <row r="42" spans="2:17" ht="21" customHeight="1" x14ac:dyDescent="0.2">
      <c r="B42" s="280" t="s">
        <v>142</v>
      </c>
      <c r="C42" s="281"/>
      <c r="D42" s="281"/>
      <c r="E42" s="281"/>
      <c r="F42" s="281"/>
      <c r="G42" s="281"/>
      <c r="H42" s="281"/>
      <c r="I42" s="282"/>
      <c r="J42" s="306" t="s">
        <v>133</v>
      </c>
      <c r="K42" s="307"/>
      <c r="L42" s="307"/>
      <c r="M42" s="307"/>
      <c r="N42" s="307"/>
      <c r="O42" s="307"/>
      <c r="P42" s="307"/>
      <c r="Q42" s="308"/>
    </row>
    <row r="43" spans="2:17" ht="21" customHeight="1" x14ac:dyDescent="0.2">
      <c r="B43" s="280" t="s">
        <v>139</v>
      </c>
      <c r="C43" s="281"/>
      <c r="D43" s="281"/>
      <c r="E43" s="281"/>
      <c r="F43" s="281"/>
      <c r="G43" s="281"/>
      <c r="H43" s="281"/>
      <c r="I43" s="282"/>
      <c r="J43" s="306" t="s">
        <v>134</v>
      </c>
      <c r="K43" s="307"/>
      <c r="L43" s="307"/>
      <c r="M43" s="307"/>
      <c r="N43" s="307"/>
      <c r="O43" s="307"/>
      <c r="P43" s="307"/>
      <c r="Q43" s="308"/>
    </row>
    <row r="44" spans="2:17" ht="21" customHeight="1" x14ac:dyDescent="0.2">
      <c r="B44" s="280" t="s">
        <v>143</v>
      </c>
      <c r="C44" s="281"/>
      <c r="D44" s="281"/>
      <c r="E44" s="281"/>
      <c r="F44" s="281"/>
      <c r="G44" s="281"/>
      <c r="H44" s="281"/>
      <c r="I44" s="282"/>
      <c r="J44" s="306" t="s">
        <v>135</v>
      </c>
      <c r="K44" s="307"/>
      <c r="L44" s="307"/>
      <c r="M44" s="307"/>
      <c r="N44" s="307"/>
      <c r="O44" s="307"/>
      <c r="P44" s="307"/>
      <c r="Q44" s="308"/>
    </row>
    <row r="45" spans="2:17" ht="21" customHeight="1" x14ac:dyDescent="0.2">
      <c r="B45" s="283" t="s">
        <v>136</v>
      </c>
      <c r="C45" s="284"/>
      <c r="D45" s="284"/>
      <c r="E45" s="284"/>
      <c r="F45" s="284"/>
      <c r="G45" s="284"/>
      <c r="H45" s="284"/>
      <c r="I45" s="315"/>
      <c r="J45" s="306" t="s">
        <v>137</v>
      </c>
      <c r="K45" s="307"/>
      <c r="L45" s="307"/>
      <c r="M45" s="307"/>
      <c r="N45" s="307"/>
      <c r="O45" s="307"/>
      <c r="P45" s="307"/>
      <c r="Q45" s="308"/>
    </row>
    <row r="46" spans="2:17" ht="13.5" thickBot="1" x14ac:dyDescent="0.25">
      <c r="B46" s="330"/>
      <c r="C46" s="331"/>
      <c r="D46" s="331"/>
      <c r="E46" s="331"/>
      <c r="F46" s="331"/>
      <c r="G46" s="331"/>
      <c r="H46" s="331"/>
      <c r="I46" s="332"/>
      <c r="J46" s="312"/>
      <c r="K46" s="313"/>
      <c r="L46" s="313"/>
      <c r="M46" s="313"/>
      <c r="N46" s="313"/>
      <c r="O46" s="313"/>
      <c r="P46" s="313"/>
      <c r="Q46" s="314"/>
    </row>
    <row r="47" spans="2:17" ht="20.25" customHeight="1" thickBot="1" x14ac:dyDescent="0.25">
      <c r="B47" s="316" t="s">
        <v>30</v>
      </c>
      <c r="C47" s="317"/>
      <c r="D47" s="317"/>
      <c r="E47" s="317"/>
      <c r="F47" s="317"/>
      <c r="G47" s="317"/>
      <c r="H47" s="317"/>
      <c r="I47" s="317"/>
      <c r="J47" s="317"/>
      <c r="K47" s="317"/>
      <c r="L47" s="317"/>
      <c r="M47" s="317"/>
      <c r="N47" s="317"/>
      <c r="O47" s="317"/>
      <c r="P47" s="317"/>
      <c r="Q47" s="318"/>
    </row>
    <row r="48" spans="2:17" ht="20.25" customHeight="1" thickBot="1" x14ac:dyDescent="0.25">
      <c r="B48" s="319" t="s">
        <v>31</v>
      </c>
      <c r="C48" s="320"/>
      <c r="D48" s="320"/>
      <c r="E48" s="320"/>
      <c r="F48" s="320"/>
      <c r="G48" s="320"/>
      <c r="H48" s="320"/>
      <c r="I48" s="320"/>
      <c r="J48" s="320"/>
      <c r="K48" s="320"/>
      <c r="L48" s="320"/>
      <c r="M48" s="320"/>
      <c r="N48" s="320"/>
      <c r="O48" s="320"/>
      <c r="P48" s="320"/>
      <c r="Q48" s="321"/>
    </row>
    <row r="49" spans="2:21" ht="12" customHeight="1" thickBot="1" x14ac:dyDescent="0.25">
      <c r="B49" s="5"/>
      <c r="C49" s="6"/>
      <c r="D49" s="6"/>
      <c r="E49" s="6"/>
      <c r="F49" s="6"/>
      <c r="G49" s="6"/>
      <c r="H49" s="6"/>
      <c r="I49" s="6"/>
      <c r="J49" s="6"/>
      <c r="K49" s="6"/>
      <c r="L49" s="6"/>
      <c r="M49" s="6"/>
      <c r="N49" s="6"/>
      <c r="O49" s="6"/>
      <c r="P49" s="6"/>
      <c r="Q49" s="7"/>
    </row>
    <row r="50" spans="2:21" ht="20.25" hidden="1" customHeight="1" x14ac:dyDescent="0.2">
      <c r="B50" s="5"/>
      <c r="C50" s="6"/>
      <c r="D50" s="6"/>
      <c r="E50" s="6"/>
      <c r="F50" s="6"/>
      <c r="G50" s="6"/>
      <c r="H50" s="6"/>
      <c r="I50" s="6"/>
      <c r="J50" s="8"/>
      <c r="K50" s="8"/>
      <c r="L50" s="8"/>
      <c r="M50" s="8"/>
      <c r="N50" s="8"/>
      <c r="O50" s="8"/>
      <c r="P50" s="8"/>
      <c r="Q50" s="9"/>
    </row>
    <row r="51" spans="2:21" ht="22.5" customHeight="1" thickBot="1" x14ac:dyDescent="0.25">
      <c r="B51" s="5"/>
      <c r="C51" s="6"/>
      <c r="D51" s="6"/>
      <c r="E51" s="6"/>
      <c r="F51" s="6"/>
      <c r="G51" s="6"/>
      <c r="H51" s="6"/>
      <c r="I51" s="6"/>
      <c r="J51" s="8"/>
      <c r="K51" s="8"/>
      <c r="L51" s="133" t="s">
        <v>32</v>
      </c>
      <c r="M51" s="134" t="s">
        <v>33</v>
      </c>
      <c r="N51" s="134" t="s">
        <v>34</v>
      </c>
      <c r="O51" s="135" t="s">
        <v>35</v>
      </c>
      <c r="P51" s="135" t="s">
        <v>36</v>
      </c>
      <c r="Q51" s="128" t="s">
        <v>37</v>
      </c>
    </row>
    <row r="52" spans="2:21" ht="22.5" customHeight="1" x14ac:dyDescent="0.2">
      <c r="B52" s="13"/>
      <c r="C52" s="14"/>
      <c r="D52" s="14"/>
      <c r="E52" s="14"/>
      <c r="F52" s="14"/>
      <c r="G52" s="14"/>
      <c r="H52" s="14"/>
      <c r="I52" s="14"/>
      <c r="J52" s="15"/>
      <c r="K52" s="15"/>
      <c r="L52" s="129" t="s">
        <v>38</v>
      </c>
      <c r="M52" s="130">
        <f>M76/$F$14</f>
        <v>0</v>
      </c>
      <c r="N52" s="131">
        <f>+M52</f>
        <v>0</v>
      </c>
      <c r="O52" s="130">
        <v>0</v>
      </c>
      <c r="P52" s="132">
        <f>+O52</f>
        <v>0</v>
      </c>
      <c r="Q52" s="125">
        <f>+P52-N52</f>
        <v>0</v>
      </c>
    </row>
    <row r="53" spans="2:21" ht="22.5" customHeight="1" x14ac:dyDescent="0.2">
      <c r="B53" s="13"/>
      <c r="C53" s="14"/>
      <c r="D53" s="14"/>
      <c r="E53" s="14"/>
      <c r="F53" s="14"/>
      <c r="G53" s="14"/>
      <c r="H53" s="14"/>
      <c r="I53" s="14"/>
      <c r="J53" s="15"/>
      <c r="K53" s="15"/>
      <c r="L53" s="16" t="s">
        <v>39</v>
      </c>
      <c r="M53" s="17">
        <v>8.3161061218935614E-3</v>
      </c>
      <c r="N53" s="18">
        <f>+N52+M53</f>
        <v>8.3161061218935614E-3</v>
      </c>
      <c r="O53" s="17">
        <v>0</v>
      </c>
      <c r="P53" s="124">
        <f>+P52+O53</f>
        <v>0</v>
      </c>
      <c r="Q53" s="126">
        <f>+(N53-P53)</f>
        <v>8.3161061218935614E-3</v>
      </c>
    </row>
    <row r="54" spans="2:21" ht="22.5" customHeight="1" x14ac:dyDescent="0.2">
      <c r="B54" s="13"/>
      <c r="C54" s="14"/>
      <c r="D54" s="14"/>
      <c r="E54" s="14"/>
      <c r="F54" s="14"/>
      <c r="G54" s="14"/>
      <c r="H54" s="14"/>
      <c r="I54" s="14"/>
      <c r="J54" s="15"/>
      <c r="K54" s="15"/>
      <c r="L54" s="16" t="s">
        <v>40</v>
      </c>
      <c r="M54" s="17">
        <v>1.3024349725364856E-2</v>
      </c>
      <c r="N54" s="18">
        <f t="shared" ref="N54:N63" si="0">+N53+M54</f>
        <v>2.1340455847258417E-2</v>
      </c>
      <c r="O54" s="17">
        <v>2.6928053618819462E-3</v>
      </c>
      <c r="P54" s="124">
        <f>+P53+O54</f>
        <v>2.6928053618819462E-3</v>
      </c>
      <c r="Q54" s="126">
        <f>+(N54-P54)</f>
        <v>1.864765048537647E-2</v>
      </c>
    </row>
    <row r="55" spans="2:21" ht="22.5" customHeight="1" x14ac:dyDescent="0.2">
      <c r="B55" s="13"/>
      <c r="C55" s="14"/>
      <c r="D55" s="14"/>
      <c r="E55" s="14"/>
      <c r="F55" s="14"/>
      <c r="G55" s="14"/>
      <c r="H55" s="14"/>
      <c r="I55" s="14"/>
      <c r="J55" s="15"/>
      <c r="K55" s="15"/>
      <c r="L55" s="16" t="s">
        <v>41</v>
      </c>
      <c r="M55" s="17">
        <v>4.3032466408492176E-2</v>
      </c>
      <c r="N55" s="18">
        <f>+N54+M55</f>
        <v>6.4372922255750586E-2</v>
      </c>
      <c r="O55" s="17">
        <v>1.3507512214270625E-3</v>
      </c>
      <c r="P55" s="124">
        <f t="shared" ref="P55:P66" si="1">+P54+O55</f>
        <v>4.043556583309009E-3</v>
      </c>
      <c r="Q55" s="126">
        <f t="shared" ref="Q55:Q66" si="2">+(N55-P55)</f>
        <v>6.0329365672441577E-2</v>
      </c>
      <c r="T55" s="140"/>
    </row>
    <row r="56" spans="2:21" ht="22.5" customHeight="1" x14ac:dyDescent="0.2">
      <c r="B56" s="13"/>
      <c r="C56" s="14"/>
      <c r="D56" s="14"/>
      <c r="E56" s="14"/>
      <c r="F56" s="14"/>
      <c r="G56" s="14"/>
      <c r="H56" s="14"/>
      <c r="I56" s="14"/>
      <c r="J56" s="15"/>
      <c r="K56" s="15"/>
      <c r="L56" s="16" t="s">
        <v>42</v>
      </c>
      <c r="M56" s="17">
        <v>4.9626847745225737E-2</v>
      </c>
      <c r="N56" s="18">
        <f>+N55+M56</f>
        <v>0.11399977000097633</v>
      </c>
      <c r="O56" s="17">
        <v>1.0813766858901899E-3</v>
      </c>
      <c r="P56" s="124">
        <f t="shared" si="1"/>
        <v>5.1249332691991993E-3</v>
      </c>
      <c r="Q56" s="126">
        <f t="shared" si="2"/>
        <v>0.10887483673177713</v>
      </c>
    </row>
    <row r="57" spans="2:21" ht="22.5" customHeight="1" x14ac:dyDescent="0.2">
      <c r="B57" s="13"/>
      <c r="C57" s="14"/>
      <c r="D57" s="14"/>
      <c r="E57" s="14"/>
      <c r="F57" s="14"/>
      <c r="G57" s="14"/>
      <c r="H57" s="14"/>
      <c r="I57" s="14"/>
      <c r="J57" s="15"/>
      <c r="K57" s="15"/>
      <c r="L57" s="16" t="s">
        <v>43</v>
      </c>
      <c r="M57" s="17">
        <v>7.2783487613682571E-2</v>
      </c>
      <c r="N57" s="18">
        <f t="shared" si="0"/>
        <v>0.18678325761465892</v>
      </c>
      <c r="O57" s="17">
        <v>0</v>
      </c>
      <c r="P57" s="124">
        <f t="shared" si="1"/>
        <v>5.1249332691991993E-3</v>
      </c>
      <c r="Q57" s="126">
        <f t="shared" si="2"/>
        <v>0.18165832434545973</v>
      </c>
      <c r="S57" s="117"/>
      <c r="T57" s="97"/>
    </row>
    <row r="58" spans="2:21" ht="22.5" customHeight="1" x14ac:dyDescent="0.2">
      <c r="B58" s="13"/>
      <c r="C58" s="14"/>
      <c r="D58" s="14"/>
      <c r="E58" s="14"/>
      <c r="F58" s="14"/>
      <c r="G58" s="14"/>
      <c r="H58" s="14"/>
      <c r="I58" s="14"/>
      <c r="J58" s="15"/>
      <c r="K58" s="15"/>
      <c r="L58" s="16" t="s">
        <v>44</v>
      </c>
      <c r="M58" s="17">
        <v>8.5189941851827003E-2</v>
      </c>
      <c r="N58" s="18">
        <f t="shared" si="0"/>
        <v>0.2719731994664859</v>
      </c>
      <c r="O58" s="17">
        <v>2.5999999999999999E-3</v>
      </c>
      <c r="P58" s="124">
        <f t="shared" si="1"/>
        <v>7.7249332691991992E-3</v>
      </c>
      <c r="Q58" s="126">
        <f t="shared" si="2"/>
        <v>0.2642482661972867</v>
      </c>
      <c r="S58" s="137"/>
      <c r="T58" s="141"/>
      <c r="U58" s="97"/>
    </row>
    <row r="59" spans="2:21" ht="22.5" customHeight="1" x14ac:dyDescent="0.2">
      <c r="B59" s="13"/>
      <c r="C59" s="14"/>
      <c r="D59" s="14"/>
      <c r="E59" s="14"/>
      <c r="F59" s="14"/>
      <c r="G59" s="14"/>
      <c r="H59" s="14"/>
      <c r="I59" s="14"/>
      <c r="J59" s="15"/>
      <c r="K59" s="15"/>
      <c r="L59" s="16" t="s">
        <v>45</v>
      </c>
      <c r="M59" s="17">
        <v>0.10312181983282236</v>
      </c>
      <c r="N59" s="18">
        <f t="shared" si="0"/>
        <v>0.37509501929930827</v>
      </c>
      <c r="O59" s="17">
        <v>9.8688982582251561E-2</v>
      </c>
      <c r="P59" s="124">
        <v>0.10358054822146093</v>
      </c>
      <c r="Q59" s="126">
        <f t="shared" si="2"/>
        <v>0.27151447107784732</v>
      </c>
      <c r="S59" s="97"/>
      <c r="T59" s="137"/>
      <c r="U59" s="97"/>
    </row>
    <row r="60" spans="2:21" ht="22.5" customHeight="1" x14ac:dyDescent="0.2">
      <c r="B60" s="13"/>
      <c r="C60" s="14"/>
      <c r="D60" s="14"/>
      <c r="E60" s="14"/>
      <c r="F60" s="14"/>
      <c r="G60" s="14"/>
      <c r="H60" s="14"/>
      <c r="I60" s="14"/>
      <c r="J60" s="15"/>
      <c r="K60" s="15"/>
      <c r="L60" s="16" t="s">
        <v>119</v>
      </c>
      <c r="M60" s="17">
        <v>9.7940837420771171E-2</v>
      </c>
      <c r="N60" s="18">
        <f t="shared" si="0"/>
        <v>0.47303585672007942</v>
      </c>
      <c r="O60" s="17">
        <v>7.6903392627363128E-3</v>
      </c>
      <c r="P60" s="124">
        <f>+P59+O60</f>
        <v>0.11127088748419724</v>
      </c>
      <c r="Q60" s="126">
        <f t="shared" si="2"/>
        <v>0.36176496923588219</v>
      </c>
      <c r="S60" s="143"/>
      <c r="T60" s="97"/>
      <c r="U60" s="142"/>
    </row>
    <row r="61" spans="2:21" ht="22.5" customHeight="1" x14ac:dyDescent="0.2">
      <c r="B61" s="13"/>
      <c r="C61" s="14"/>
      <c r="D61" s="14"/>
      <c r="E61" s="14"/>
      <c r="F61" s="14"/>
      <c r="G61" s="14"/>
      <c r="H61" s="14"/>
      <c r="I61" s="14"/>
      <c r="J61" s="15"/>
      <c r="K61" s="15"/>
      <c r="L61" s="16" t="s">
        <v>120</v>
      </c>
      <c r="M61" s="17">
        <v>0.12144782075202218</v>
      </c>
      <c r="N61" s="18">
        <f t="shared" si="0"/>
        <v>0.59448367747210162</v>
      </c>
      <c r="O61" s="148">
        <v>7.6903392627363128E-3</v>
      </c>
      <c r="P61" s="124">
        <f t="shared" si="1"/>
        <v>0.11896122674693355</v>
      </c>
      <c r="Q61" s="126">
        <f t="shared" si="2"/>
        <v>0.47552245072516808</v>
      </c>
      <c r="S61" s="97"/>
      <c r="T61" s="97"/>
      <c r="U61" s="140"/>
    </row>
    <row r="62" spans="2:21" ht="22.5" customHeight="1" x14ac:dyDescent="0.2">
      <c r="B62" s="13"/>
      <c r="C62" s="14"/>
      <c r="D62" s="14"/>
      <c r="E62" s="14"/>
      <c r="F62" s="14"/>
      <c r="G62" s="14"/>
      <c r="H62" s="14"/>
      <c r="I62" s="14"/>
      <c r="J62" s="15"/>
      <c r="K62" s="15"/>
      <c r="L62" s="16" t="s">
        <v>121</v>
      </c>
      <c r="M62" s="17">
        <v>0.11769227358123716</v>
      </c>
      <c r="N62" s="18">
        <f t="shared" si="0"/>
        <v>0.71217595105333875</v>
      </c>
      <c r="O62" s="17">
        <v>2.7378137673763233E-2</v>
      </c>
      <c r="P62" s="124">
        <f t="shared" si="1"/>
        <v>0.14633936442069678</v>
      </c>
      <c r="Q62" s="126">
        <f t="shared" si="2"/>
        <v>0.56583658663264202</v>
      </c>
      <c r="S62" s="137"/>
      <c r="T62" s="97"/>
      <c r="U62" s="97"/>
    </row>
    <row r="63" spans="2:21" ht="22.5" customHeight="1" x14ac:dyDescent="0.2">
      <c r="B63" s="13"/>
      <c r="C63" s="14"/>
      <c r="D63" s="14"/>
      <c r="E63" s="14"/>
      <c r="F63" s="14"/>
      <c r="G63" s="14"/>
      <c r="H63" s="14"/>
      <c r="I63" s="14"/>
      <c r="J63" s="15"/>
      <c r="K63" s="15"/>
      <c r="L63" s="16" t="s">
        <v>122</v>
      </c>
      <c r="M63" s="17">
        <v>9.4143916779857645E-2</v>
      </c>
      <c r="N63" s="18">
        <f t="shared" si="0"/>
        <v>0.80631986783319642</v>
      </c>
      <c r="O63" s="17">
        <v>0</v>
      </c>
      <c r="P63" s="124">
        <f t="shared" si="1"/>
        <v>0.14633936442069678</v>
      </c>
      <c r="Q63" s="126">
        <f t="shared" si="2"/>
        <v>0.6599805034124997</v>
      </c>
      <c r="S63" s="97"/>
      <c r="T63" s="97"/>
      <c r="U63" s="97"/>
    </row>
    <row r="64" spans="2:21" ht="22.5" customHeight="1" x14ac:dyDescent="0.2">
      <c r="B64" s="13"/>
      <c r="C64" s="14"/>
      <c r="D64" s="14"/>
      <c r="E64" s="14"/>
      <c r="F64" s="14"/>
      <c r="G64" s="14"/>
      <c r="H64" s="14"/>
      <c r="I64" s="14"/>
      <c r="J64" s="15"/>
      <c r="K64" s="15"/>
      <c r="L64" s="16" t="s">
        <v>123</v>
      </c>
      <c r="M64" s="17">
        <v>0.109525963219939</v>
      </c>
      <c r="N64" s="18">
        <f>+N63+M64</f>
        <v>0.91584583105313544</v>
      </c>
      <c r="O64" s="17">
        <v>0</v>
      </c>
      <c r="P64" s="124">
        <f t="shared" si="1"/>
        <v>0.14633936442069678</v>
      </c>
      <c r="Q64" s="126">
        <f t="shared" si="2"/>
        <v>0.76950646663243871</v>
      </c>
    </row>
    <row r="65" spans="2:20" ht="22.5" customHeight="1" x14ac:dyDescent="0.2">
      <c r="B65" s="13"/>
      <c r="C65" s="14"/>
      <c r="D65" s="14"/>
      <c r="E65" s="14"/>
      <c r="F65" s="14"/>
      <c r="G65" s="14"/>
      <c r="H65" s="14"/>
      <c r="I65" s="14"/>
      <c r="J65" s="15"/>
      <c r="K65" s="15"/>
      <c r="L65" s="16" t="s">
        <v>124</v>
      </c>
      <c r="M65" s="17">
        <v>5.4587085230318078E-2</v>
      </c>
      <c r="N65" s="18">
        <f>+N64+M65</f>
        <v>0.97043291628345352</v>
      </c>
      <c r="O65" s="17">
        <v>0</v>
      </c>
      <c r="P65" s="124">
        <f t="shared" si="1"/>
        <v>0.14633936442069678</v>
      </c>
      <c r="Q65" s="126">
        <f t="shared" si="2"/>
        <v>0.82409355186275679</v>
      </c>
    </row>
    <row r="66" spans="2:20" ht="22.5" customHeight="1" x14ac:dyDescent="0.2">
      <c r="B66" s="13"/>
      <c r="C66" s="14"/>
      <c r="D66" s="14"/>
      <c r="E66" s="14"/>
      <c r="F66" s="14"/>
      <c r="G66" s="14"/>
      <c r="H66" s="14"/>
      <c r="I66" s="14"/>
      <c r="J66" s="15"/>
      <c r="K66" s="15"/>
      <c r="L66" s="16" t="s">
        <v>125</v>
      </c>
      <c r="M66" s="17">
        <v>2.9567083716546073E-2</v>
      </c>
      <c r="N66" s="18">
        <f>+N65+M66</f>
        <v>0.99999999999999956</v>
      </c>
      <c r="O66" s="17">
        <v>0</v>
      </c>
      <c r="P66" s="124">
        <f t="shared" si="1"/>
        <v>0.14633936442069678</v>
      </c>
      <c r="Q66" s="126">
        <f t="shared" si="2"/>
        <v>0.85366063557930283</v>
      </c>
    </row>
    <row r="67" spans="2:20" ht="22.5" customHeight="1" thickBot="1" x14ac:dyDescent="0.25">
      <c r="B67" s="13"/>
      <c r="C67" s="14"/>
      <c r="D67" s="14"/>
      <c r="E67" s="14"/>
      <c r="F67" s="14"/>
      <c r="G67" s="14"/>
      <c r="H67" s="14"/>
      <c r="I67" s="14"/>
      <c r="J67" s="15"/>
      <c r="K67" s="15"/>
      <c r="L67" s="322" t="s">
        <v>46</v>
      </c>
      <c r="M67" s="323"/>
      <c r="N67" s="323"/>
      <c r="O67" s="323"/>
      <c r="P67" s="323"/>
      <c r="Q67" s="127">
        <f>+Q66</f>
        <v>0.85366063557930283</v>
      </c>
    </row>
    <row r="68" spans="2:20" ht="22.5" customHeight="1" x14ac:dyDescent="0.2">
      <c r="B68" s="13"/>
      <c r="C68" s="14"/>
      <c r="D68" s="14"/>
      <c r="E68" s="14"/>
      <c r="F68" s="14"/>
      <c r="G68" s="14"/>
      <c r="H68" s="14"/>
      <c r="I68" s="14"/>
      <c r="J68" s="15"/>
      <c r="K68" s="15"/>
      <c r="L68" s="324" t="s">
        <v>177</v>
      </c>
      <c r="M68" s="325"/>
      <c r="N68" s="325"/>
      <c r="O68" s="325"/>
      <c r="P68" s="325"/>
      <c r="Q68" s="326"/>
    </row>
    <row r="69" spans="2:20" ht="33" customHeight="1" x14ac:dyDescent="0.2">
      <c r="B69" s="13"/>
      <c r="C69" s="14"/>
      <c r="D69" s="14"/>
      <c r="E69" s="14"/>
      <c r="F69" s="14"/>
      <c r="G69" s="14"/>
      <c r="H69" s="14"/>
      <c r="I69" s="14"/>
      <c r="J69" s="15"/>
      <c r="K69" s="15"/>
      <c r="L69" s="327"/>
      <c r="M69" s="328"/>
      <c r="N69" s="328"/>
      <c r="O69" s="328"/>
      <c r="P69" s="328"/>
      <c r="Q69" s="329"/>
    </row>
    <row r="70" spans="2:20" ht="22.5" customHeight="1" thickBot="1" x14ac:dyDescent="0.25">
      <c r="B70" s="5"/>
      <c r="C70" s="6"/>
      <c r="D70" s="6"/>
      <c r="E70" s="6"/>
      <c r="F70" s="6"/>
      <c r="G70" s="6"/>
      <c r="H70" s="6"/>
      <c r="I70" s="6"/>
      <c r="J70" s="6"/>
      <c r="K70" s="6"/>
      <c r="L70" s="6"/>
      <c r="M70" s="6"/>
      <c r="N70" s="6"/>
      <c r="O70" s="6"/>
      <c r="P70" s="6"/>
      <c r="Q70" s="7"/>
    </row>
    <row r="71" spans="2:20" ht="22.5" customHeight="1" thickBot="1" x14ac:dyDescent="0.25">
      <c r="B71" s="316" t="s">
        <v>47</v>
      </c>
      <c r="C71" s="317"/>
      <c r="D71" s="317"/>
      <c r="E71" s="317"/>
      <c r="F71" s="317"/>
      <c r="G71" s="317"/>
      <c r="H71" s="317"/>
      <c r="I71" s="317"/>
      <c r="J71" s="317"/>
      <c r="K71" s="317"/>
      <c r="L71" s="317"/>
      <c r="M71" s="317"/>
      <c r="N71" s="317"/>
      <c r="O71" s="317"/>
      <c r="P71" s="317"/>
      <c r="Q71" s="318"/>
    </row>
    <row r="72" spans="2:20" ht="22.5" customHeight="1" thickBot="1" x14ac:dyDescent="0.25">
      <c r="B72" s="319" t="s">
        <v>48</v>
      </c>
      <c r="C72" s="320"/>
      <c r="D72" s="320"/>
      <c r="E72" s="320"/>
      <c r="F72" s="320"/>
      <c r="G72" s="320"/>
      <c r="H72" s="320"/>
      <c r="I72" s="320"/>
      <c r="J72" s="320"/>
      <c r="K72" s="320"/>
      <c r="L72" s="320"/>
      <c r="M72" s="320"/>
      <c r="N72" s="320"/>
      <c r="O72" s="320"/>
      <c r="P72" s="320"/>
      <c r="Q72" s="321"/>
    </row>
    <row r="73" spans="2:20" ht="22.5" customHeight="1" x14ac:dyDescent="0.2">
      <c r="B73" s="19"/>
      <c r="C73" s="118"/>
      <c r="D73" s="118"/>
      <c r="E73" s="118"/>
      <c r="F73" s="118"/>
      <c r="G73" s="118"/>
      <c r="H73" s="118"/>
      <c r="I73" s="118"/>
      <c r="J73" s="118"/>
      <c r="K73" s="118"/>
      <c r="L73" s="118"/>
      <c r="M73" s="119"/>
      <c r="N73" s="119"/>
      <c r="O73" s="119"/>
      <c r="P73" s="119"/>
      <c r="Q73" s="20"/>
    </row>
    <row r="74" spans="2:20" ht="22.5" customHeight="1" x14ac:dyDescent="0.2">
      <c r="B74" s="5"/>
      <c r="C74" s="6"/>
      <c r="D74" s="6"/>
      <c r="E74" s="6"/>
      <c r="F74" s="6"/>
      <c r="G74" s="6"/>
      <c r="H74" s="6"/>
      <c r="I74" s="6"/>
      <c r="J74" s="8"/>
      <c r="K74" s="8"/>
      <c r="L74" s="8"/>
      <c r="M74" s="8"/>
      <c r="N74" s="8"/>
      <c r="O74" s="8"/>
      <c r="P74" s="8"/>
      <c r="Q74" s="20"/>
    </row>
    <row r="75" spans="2:20" ht="22.5" customHeight="1" x14ac:dyDescent="0.2">
      <c r="B75" s="5"/>
      <c r="C75" s="6"/>
      <c r="D75" s="6"/>
      <c r="E75" s="6"/>
      <c r="F75" s="6"/>
      <c r="G75" s="6"/>
      <c r="H75" s="6"/>
      <c r="I75" s="6"/>
      <c r="J75" s="8"/>
      <c r="K75" s="8"/>
      <c r="L75" s="10" t="s">
        <v>32</v>
      </c>
      <c r="M75" s="11" t="s">
        <v>33</v>
      </c>
      <c r="N75" s="11" t="s">
        <v>34</v>
      </c>
      <c r="O75" s="12" t="s">
        <v>35</v>
      </c>
      <c r="P75" s="12" t="s">
        <v>36</v>
      </c>
      <c r="Q75" s="120" t="s">
        <v>37</v>
      </c>
    </row>
    <row r="76" spans="2:20" ht="22.5" customHeight="1" x14ac:dyDescent="0.2">
      <c r="B76" s="13"/>
      <c r="C76" s="14"/>
      <c r="D76" s="14"/>
      <c r="E76" s="14"/>
      <c r="F76" s="14"/>
      <c r="G76" s="14"/>
      <c r="H76" s="14"/>
      <c r="I76" s="14"/>
      <c r="J76" s="121"/>
      <c r="K76" s="121"/>
      <c r="L76" s="16" t="s">
        <v>38</v>
      </c>
      <c r="M76" s="101">
        <v>0</v>
      </c>
      <c r="N76" s="114">
        <f>(M76)</f>
        <v>0</v>
      </c>
      <c r="O76" s="101">
        <v>0</v>
      </c>
      <c r="P76" s="115">
        <f>(O76)</f>
        <v>0</v>
      </c>
      <c r="Q76" s="122">
        <f>+P76-N76</f>
        <v>0</v>
      </c>
    </row>
    <row r="77" spans="2:20" ht="22.5" customHeight="1" x14ac:dyDescent="0.2">
      <c r="B77" s="13"/>
      <c r="C77" s="14"/>
      <c r="D77" s="14"/>
      <c r="E77" s="14"/>
      <c r="F77" s="14"/>
      <c r="G77" s="14"/>
      <c r="H77" s="14"/>
      <c r="I77" s="14"/>
      <c r="J77" s="121"/>
      <c r="K77" s="121"/>
      <c r="L77" s="16" t="s">
        <v>39</v>
      </c>
      <c r="M77" s="101">
        <v>30222903.753250003</v>
      </c>
      <c r="N77" s="114">
        <f>N76+M77</f>
        <v>30222903.753250003</v>
      </c>
      <c r="O77" s="101">
        <v>0</v>
      </c>
      <c r="P77" s="115">
        <f>P76+O77</f>
        <v>0</v>
      </c>
      <c r="Q77" s="122">
        <f>+N77-P77</f>
        <v>30222903.753250003</v>
      </c>
      <c r="R77" s="113"/>
    </row>
    <row r="78" spans="2:20" ht="22.5" customHeight="1" x14ac:dyDescent="0.2">
      <c r="B78" s="13"/>
      <c r="C78" s="14"/>
      <c r="D78" s="14"/>
      <c r="E78" s="14"/>
      <c r="F78" s="14"/>
      <c r="G78" s="14"/>
      <c r="H78" s="14"/>
      <c r="I78" s="14"/>
      <c r="J78" s="121"/>
      <c r="K78" s="121"/>
      <c r="L78" s="16" t="s">
        <v>40</v>
      </c>
      <c r="M78" s="101">
        <v>24575277.8055625</v>
      </c>
      <c r="N78" s="114">
        <f t="shared" ref="N78:N87" si="3">N77+M78</f>
        <v>54798181.558812499</v>
      </c>
      <c r="O78" s="101">
        <v>5200309.0561250001</v>
      </c>
      <c r="P78" s="115">
        <f t="shared" ref="P78:P88" si="4">P77+O78</f>
        <v>5200309.0561250001</v>
      </c>
      <c r="Q78" s="122">
        <f>+N78-P78</f>
        <v>49597872.502687499</v>
      </c>
      <c r="R78" s="117"/>
      <c r="S78" s="136"/>
    </row>
    <row r="79" spans="2:20" ht="22.5" customHeight="1" x14ac:dyDescent="0.2">
      <c r="B79" s="13"/>
      <c r="C79" s="14"/>
      <c r="D79" s="14"/>
      <c r="E79" s="14"/>
      <c r="F79" s="14"/>
      <c r="G79" s="14"/>
      <c r="H79" s="14"/>
      <c r="I79" s="14"/>
      <c r="J79" s="121"/>
      <c r="K79" s="121"/>
      <c r="L79" s="16" t="s">
        <v>41</v>
      </c>
      <c r="M79" s="101">
        <v>103648014.94295834</v>
      </c>
      <c r="N79" s="114">
        <f t="shared" si="3"/>
        <v>158446196.50177085</v>
      </c>
      <c r="O79" s="101">
        <v>2608552.3702499997</v>
      </c>
      <c r="P79" s="115">
        <f t="shared" si="4"/>
        <v>7808861.4263749998</v>
      </c>
      <c r="Q79" s="122">
        <f t="shared" ref="Q79:Q88" si="5">+N79-P79</f>
        <v>150637335.07539585</v>
      </c>
      <c r="R79" s="113"/>
      <c r="S79" s="138"/>
      <c r="T79" s="97"/>
    </row>
    <row r="80" spans="2:20" ht="22.5" customHeight="1" x14ac:dyDescent="0.2">
      <c r="B80" s="13"/>
      <c r="C80" s="14"/>
      <c r="D80" s="14"/>
      <c r="E80" s="14"/>
      <c r="F80" s="14"/>
      <c r="G80" s="14"/>
      <c r="H80" s="14"/>
      <c r="I80" s="14"/>
      <c r="J80" s="121"/>
      <c r="K80" s="121"/>
      <c r="L80" s="16" t="s">
        <v>42</v>
      </c>
      <c r="M80" s="101">
        <v>121397448.50727084</v>
      </c>
      <c r="N80" s="114">
        <f t="shared" si="3"/>
        <v>279843645.00904167</v>
      </c>
      <c r="O80" s="101">
        <v>2088339.9343750011</v>
      </c>
      <c r="P80" s="115">
        <f t="shared" si="4"/>
        <v>9897201.3607500009</v>
      </c>
      <c r="Q80" s="122">
        <f t="shared" si="5"/>
        <v>269946443.64829165</v>
      </c>
      <c r="R80" s="113"/>
      <c r="S80" s="138"/>
      <c r="T80" s="97"/>
    </row>
    <row r="81" spans="2:20" ht="22.5" customHeight="1" x14ac:dyDescent="0.2">
      <c r="B81" s="13"/>
      <c r="C81" s="14"/>
      <c r="D81" s="14"/>
      <c r="E81" s="14"/>
      <c r="F81" s="14"/>
      <c r="G81" s="14"/>
      <c r="H81" s="14"/>
      <c r="I81" s="14"/>
      <c r="J81" s="121"/>
      <c r="K81" s="121"/>
      <c r="L81" s="16" t="s">
        <v>43</v>
      </c>
      <c r="M81" s="101">
        <v>105851225.97135419</v>
      </c>
      <c r="N81" s="114">
        <f t="shared" si="3"/>
        <v>385694870.98039585</v>
      </c>
      <c r="O81" s="101">
        <v>0</v>
      </c>
      <c r="P81" s="115">
        <f>P80+O81</f>
        <v>9897201.3607500009</v>
      </c>
      <c r="Q81" s="122">
        <f t="shared" si="5"/>
        <v>375797669.61964583</v>
      </c>
      <c r="R81" s="113"/>
      <c r="S81" s="137"/>
      <c r="T81" s="139"/>
    </row>
    <row r="82" spans="2:20" ht="22.5" customHeight="1" x14ac:dyDescent="0.2">
      <c r="B82" s="13"/>
      <c r="C82" s="14"/>
      <c r="D82" s="14"/>
      <c r="E82" s="14"/>
      <c r="F82" s="14"/>
      <c r="G82" s="14"/>
      <c r="H82" s="14"/>
      <c r="I82" s="14"/>
      <c r="J82" s="121"/>
      <c r="K82" s="121"/>
      <c r="L82" s="16" t="s">
        <v>44</v>
      </c>
      <c r="M82" s="101">
        <v>139536069.29833335</v>
      </c>
      <c r="N82" s="114">
        <f t="shared" si="3"/>
        <v>525230940.2787292</v>
      </c>
      <c r="O82" s="101">
        <v>5059091.7272500005</v>
      </c>
      <c r="P82" s="115">
        <f>P81+O82</f>
        <v>14956293.088000001</v>
      </c>
      <c r="Q82" s="122">
        <f t="shared" si="5"/>
        <v>510274647.1907292</v>
      </c>
      <c r="R82" s="113"/>
      <c r="S82" s="97"/>
      <c r="T82" s="139"/>
    </row>
    <row r="83" spans="2:20" ht="22.5" customHeight="1" x14ac:dyDescent="0.2">
      <c r="B83" s="13"/>
      <c r="C83" s="14"/>
      <c r="D83" s="14"/>
      <c r="E83" s="14"/>
      <c r="F83" s="14"/>
      <c r="G83" s="14"/>
      <c r="H83" s="14"/>
      <c r="I83" s="14"/>
      <c r="J83" s="121"/>
      <c r="K83" s="121"/>
      <c r="L83" s="16" t="s">
        <v>45</v>
      </c>
      <c r="M83" s="101">
        <v>199147454.60322917</v>
      </c>
      <c r="N83" s="114">
        <f t="shared" si="3"/>
        <v>724378394.88195837</v>
      </c>
      <c r="O83" s="101">
        <v>199398929.08075002</v>
      </c>
      <c r="P83" s="115">
        <v>209282230.38212502</v>
      </c>
      <c r="Q83" s="122">
        <f t="shared" si="5"/>
        <v>515096164.49983335</v>
      </c>
      <c r="R83" s="113"/>
      <c r="S83" s="97"/>
      <c r="T83" s="97"/>
    </row>
    <row r="84" spans="2:20" ht="22.5" customHeight="1" x14ac:dyDescent="0.2">
      <c r="B84" s="13"/>
      <c r="C84" s="14"/>
      <c r="D84" s="14"/>
      <c r="E84" s="14"/>
      <c r="F84" s="14"/>
      <c r="G84" s="14"/>
      <c r="H84" s="14"/>
      <c r="I84" s="14"/>
      <c r="J84" s="121"/>
      <c r="K84" s="121"/>
      <c r="L84" s="16" t="s">
        <v>119</v>
      </c>
      <c r="M84" s="101">
        <v>245265221.16958332</v>
      </c>
      <c r="N84" s="114">
        <f t="shared" si="3"/>
        <v>969643616.05154169</v>
      </c>
      <c r="O84" s="101">
        <v>15538162.1446875</v>
      </c>
      <c r="P84" s="115">
        <f>P83+O84</f>
        <v>224820392.52681252</v>
      </c>
      <c r="Q84" s="122">
        <f t="shared" si="5"/>
        <v>744823223.52472913</v>
      </c>
      <c r="R84" s="113"/>
      <c r="S84" s="97"/>
      <c r="T84" s="97"/>
    </row>
    <row r="85" spans="2:20" ht="22.5" customHeight="1" x14ac:dyDescent="0.2">
      <c r="B85" s="13"/>
      <c r="C85" s="14"/>
      <c r="D85" s="14"/>
      <c r="E85" s="14"/>
      <c r="F85" s="14"/>
      <c r="G85" s="14"/>
      <c r="H85" s="14"/>
      <c r="I85" s="14"/>
      <c r="J85" s="121"/>
      <c r="K85" s="121"/>
      <c r="L85" s="16" t="s">
        <v>120</v>
      </c>
      <c r="M85" s="101">
        <v>261325047.51764584</v>
      </c>
      <c r="N85" s="114">
        <f t="shared" si="3"/>
        <v>1230968663.5691876</v>
      </c>
      <c r="O85" s="149">
        <v>15538162.1446875</v>
      </c>
      <c r="P85" s="115">
        <f>P84+O85</f>
        <v>240358554.67150003</v>
      </c>
      <c r="Q85" s="122">
        <f t="shared" si="5"/>
        <v>990610108.89768767</v>
      </c>
      <c r="R85" s="113"/>
    </row>
    <row r="86" spans="2:20" ht="22.5" customHeight="1" x14ac:dyDescent="0.2">
      <c r="B86" s="13"/>
      <c r="C86" s="14"/>
      <c r="D86" s="14"/>
      <c r="E86" s="14"/>
      <c r="F86" s="14"/>
      <c r="G86" s="14"/>
      <c r="H86" s="14"/>
      <c r="I86" s="14"/>
      <c r="J86" s="121"/>
      <c r="K86" s="121"/>
      <c r="L86" s="16" t="s">
        <v>121</v>
      </c>
      <c r="M86" s="101">
        <v>246877080.81220832</v>
      </c>
      <c r="N86" s="114">
        <f t="shared" si="3"/>
        <v>1477845744.3813961</v>
      </c>
      <c r="O86" s="149">
        <v>55316927.883249998</v>
      </c>
      <c r="P86" s="115">
        <f t="shared" si="4"/>
        <v>295675482.55475003</v>
      </c>
      <c r="Q86" s="122">
        <f t="shared" si="5"/>
        <v>1182170261.8266461</v>
      </c>
      <c r="R86" s="113"/>
    </row>
    <row r="87" spans="2:20" ht="22.5" customHeight="1" x14ac:dyDescent="0.2">
      <c r="B87" s="13"/>
      <c r="C87" s="14"/>
      <c r="D87" s="14"/>
      <c r="E87" s="14"/>
      <c r="F87" s="14"/>
      <c r="G87" s="14"/>
      <c r="H87" s="14"/>
      <c r="I87" s="14"/>
      <c r="J87" s="121"/>
      <c r="K87" s="121"/>
      <c r="L87" s="16" t="s">
        <v>122</v>
      </c>
      <c r="M87" s="101">
        <v>262505473.13202083</v>
      </c>
      <c r="N87" s="114">
        <f t="shared" si="3"/>
        <v>1740351217.5134168</v>
      </c>
      <c r="O87" s="101"/>
      <c r="P87" s="115">
        <f t="shared" si="4"/>
        <v>295675482.55475003</v>
      </c>
      <c r="Q87" s="122">
        <f t="shared" si="5"/>
        <v>1444675734.9586668</v>
      </c>
      <c r="R87" s="113"/>
    </row>
    <row r="88" spans="2:20" ht="22.5" customHeight="1" x14ac:dyDescent="0.2">
      <c r="B88" s="13"/>
      <c r="C88" s="14"/>
      <c r="D88" s="14"/>
      <c r="E88" s="14"/>
      <c r="F88" s="14"/>
      <c r="G88" s="14"/>
      <c r="H88" s="14"/>
      <c r="I88" s="14"/>
      <c r="J88" s="121"/>
      <c r="K88" s="121"/>
      <c r="L88" s="16" t="s">
        <v>123</v>
      </c>
      <c r="M88" s="101">
        <v>190835168.89908338</v>
      </c>
      <c r="N88" s="114">
        <f>N87+M88</f>
        <v>1931186386.4125001</v>
      </c>
      <c r="O88" s="101"/>
      <c r="P88" s="115">
        <f t="shared" si="4"/>
        <v>295675482.55475003</v>
      </c>
      <c r="Q88" s="122">
        <f t="shared" si="5"/>
        <v>1635510903.8577502</v>
      </c>
      <c r="R88" s="113"/>
    </row>
    <row r="89" spans="2:20" ht="17.25" customHeight="1" x14ac:dyDescent="0.2">
      <c r="B89" s="13"/>
      <c r="C89" s="14"/>
      <c r="D89" s="14"/>
      <c r="E89" s="14"/>
      <c r="F89" s="14"/>
      <c r="G89" s="14"/>
      <c r="H89" s="14"/>
      <c r="I89" s="14"/>
      <c r="J89" s="121"/>
      <c r="K89" s="121"/>
      <c r="L89" s="322" t="s">
        <v>46</v>
      </c>
      <c r="M89" s="323"/>
      <c r="N89" s="323"/>
      <c r="O89" s="323"/>
      <c r="P89" s="333"/>
      <c r="Q89" s="122">
        <f>Q88</f>
        <v>1635510903.8577502</v>
      </c>
    </row>
    <row r="90" spans="2:20" ht="17.25" customHeight="1" x14ac:dyDescent="0.2">
      <c r="B90" s="13"/>
      <c r="C90" s="14"/>
      <c r="D90" s="14"/>
      <c r="E90" s="14"/>
      <c r="F90" s="14"/>
      <c r="G90" s="14"/>
      <c r="H90" s="14"/>
      <c r="I90" s="14"/>
      <c r="J90" s="121"/>
      <c r="K90" s="121"/>
      <c r="L90" s="334" t="s">
        <v>171</v>
      </c>
      <c r="M90" s="325"/>
      <c r="N90" s="325"/>
      <c r="O90" s="325"/>
      <c r="P90" s="325"/>
      <c r="Q90" s="335"/>
    </row>
    <row r="91" spans="2:20" ht="17.25" customHeight="1" x14ac:dyDescent="0.2">
      <c r="B91" s="13"/>
      <c r="C91" s="14"/>
      <c r="D91" s="14"/>
      <c r="E91" s="14"/>
      <c r="F91" s="14"/>
      <c r="G91" s="14"/>
      <c r="H91" s="14"/>
      <c r="I91" s="14"/>
      <c r="J91" s="121"/>
      <c r="K91" s="121"/>
      <c r="L91" s="327"/>
      <c r="M91" s="328"/>
      <c r="N91" s="328"/>
      <c r="O91" s="328"/>
      <c r="P91" s="328"/>
      <c r="Q91" s="329"/>
    </row>
    <row r="92" spans="2:20" ht="17.25" customHeight="1" thickBot="1" x14ac:dyDescent="0.25">
      <c r="B92" s="21"/>
      <c r="C92" s="123"/>
      <c r="D92" s="123"/>
      <c r="E92" s="123"/>
      <c r="F92" s="123"/>
      <c r="G92" s="123"/>
      <c r="H92" s="123"/>
      <c r="I92" s="123"/>
      <c r="J92" s="22"/>
      <c r="K92" s="22"/>
      <c r="L92" s="22"/>
      <c r="M92" s="23"/>
      <c r="N92" s="22"/>
      <c r="O92" s="22"/>
      <c r="P92" s="22"/>
      <c r="Q92" s="24"/>
    </row>
    <row r="93" spans="2:20" ht="27" customHeight="1" x14ac:dyDescent="0.2">
      <c r="B93" s="336" t="s">
        <v>50</v>
      </c>
      <c r="C93" s="337"/>
      <c r="D93" s="337"/>
      <c r="E93" s="337"/>
      <c r="F93" s="337"/>
      <c r="G93" s="337"/>
      <c r="H93" s="337"/>
      <c r="I93" s="337"/>
      <c r="J93" s="337"/>
      <c r="K93" s="337"/>
      <c r="L93" s="337"/>
      <c r="M93" s="337"/>
      <c r="N93" s="337"/>
      <c r="O93" s="337"/>
      <c r="P93" s="337"/>
      <c r="Q93" s="338"/>
    </row>
    <row r="94" spans="2:20" ht="27" customHeight="1" thickBot="1" x14ac:dyDescent="0.25">
      <c r="B94" s="339"/>
      <c r="C94" s="340"/>
      <c r="D94" s="340"/>
      <c r="E94" s="340"/>
      <c r="F94" s="340"/>
      <c r="G94" s="340"/>
      <c r="H94" s="340"/>
      <c r="I94" s="340"/>
      <c r="J94" s="340"/>
      <c r="K94" s="340"/>
      <c r="L94" s="340"/>
      <c r="M94" s="340"/>
      <c r="N94" s="340"/>
      <c r="O94" s="340"/>
      <c r="P94" s="340"/>
      <c r="Q94" s="341"/>
    </row>
    <row r="95" spans="2:20" ht="27" customHeight="1" thickBot="1" x14ac:dyDescent="0.25">
      <c r="B95" s="342" t="s">
        <v>51</v>
      </c>
      <c r="C95" s="343"/>
      <c r="D95" s="343"/>
      <c r="E95" s="343"/>
      <c r="F95" s="343"/>
      <c r="G95" s="343"/>
      <c r="H95" s="343"/>
      <c r="I95" s="343"/>
      <c r="J95" s="343"/>
      <c r="K95" s="343"/>
      <c r="L95" s="343"/>
      <c r="M95" s="343"/>
      <c r="N95" s="343"/>
      <c r="O95" s="343"/>
      <c r="P95" s="343"/>
      <c r="Q95" s="344"/>
    </row>
    <row r="96" spans="2:20" ht="27" customHeight="1" x14ac:dyDescent="0.2">
      <c r="B96" s="336" t="s">
        <v>52</v>
      </c>
      <c r="C96" s="338"/>
      <c r="D96" s="345" t="s">
        <v>53</v>
      </c>
      <c r="E96" s="346"/>
      <c r="F96" s="346"/>
      <c r="G96" s="346"/>
      <c r="H96" s="346"/>
      <c r="I96" s="346"/>
      <c r="J96" s="347"/>
      <c r="K96" s="351" t="s">
        <v>54</v>
      </c>
      <c r="L96" s="351" t="s">
        <v>55</v>
      </c>
      <c r="M96" s="351" t="s">
        <v>56</v>
      </c>
      <c r="N96" s="351" t="s">
        <v>57</v>
      </c>
      <c r="O96" s="351" t="s">
        <v>58</v>
      </c>
      <c r="P96" s="351" t="s">
        <v>59</v>
      </c>
      <c r="Q96" s="351" t="s">
        <v>60</v>
      </c>
    </row>
    <row r="97" spans="2:21" ht="27" customHeight="1" thickBot="1" x14ac:dyDescent="0.25">
      <c r="B97" s="339"/>
      <c r="C97" s="341"/>
      <c r="D97" s="348"/>
      <c r="E97" s="349"/>
      <c r="F97" s="349"/>
      <c r="G97" s="349"/>
      <c r="H97" s="349"/>
      <c r="I97" s="349"/>
      <c r="J97" s="350"/>
      <c r="K97" s="352"/>
      <c r="L97" s="352"/>
      <c r="M97" s="352"/>
      <c r="N97" s="352"/>
      <c r="O97" s="352"/>
      <c r="P97" s="352"/>
      <c r="Q97" s="352"/>
    </row>
    <row r="98" spans="2:21" ht="27" customHeight="1" thickBot="1" x14ac:dyDescent="0.25">
      <c r="B98" s="362"/>
      <c r="C98" s="363"/>
      <c r="D98" s="364" t="s">
        <v>61</v>
      </c>
      <c r="E98" s="365"/>
      <c r="F98" s="365"/>
      <c r="G98" s="365"/>
      <c r="H98" s="365"/>
      <c r="I98" s="365"/>
      <c r="J98" s="365"/>
      <c r="K98" s="25">
        <v>45936</v>
      </c>
      <c r="L98" s="26">
        <v>46059</v>
      </c>
      <c r="M98" s="100">
        <f>IF(L98&lt;&gt;"", L98 - K98, 0)</f>
        <v>123</v>
      </c>
      <c r="N98" s="26"/>
      <c r="O98" s="26"/>
      <c r="P98" s="26"/>
      <c r="Q98" s="27"/>
    </row>
    <row r="99" spans="2:21" ht="32.25" customHeight="1" thickBot="1" x14ac:dyDescent="0.25">
      <c r="B99" s="366">
        <v>1</v>
      </c>
      <c r="C99" s="367"/>
      <c r="D99" s="368" t="s">
        <v>174</v>
      </c>
      <c r="E99" s="369"/>
      <c r="F99" s="369"/>
      <c r="G99" s="369"/>
      <c r="H99" s="369"/>
      <c r="I99" s="369"/>
      <c r="J99" s="370"/>
      <c r="K99" s="28">
        <v>45964</v>
      </c>
      <c r="L99" s="29">
        <v>45977</v>
      </c>
      <c r="M99" s="99">
        <f>+L99-K99</f>
        <v>13</v>
      </c>
      <c r="N99" s="99">
        <f ca="1">TODAY()-K99</f>
        <v>88</v>
      </c>
      <c r="O99" s="30">
        <f ca="1">IF(N99&gt;M99,1,N99/M99)</f>
        <v>1</v>
      </c>
      <c r="P99" s="31">
        <v>0.93689229966844245</v>
      </c>
      <c r="Q99" s="30">
        <f ca="1">+P99-O99</f>
        <v>-6.3107700331557548E-2</v>
      </c>
    </row>
    <row r="100" spans="2:21" ht="28.5" customHeight="1" thickBot="1" x14ac:dyDescent="0.25">
      <c r="B100" s="353">
        <v>2</v>
      </c>
      <c r="C100" s="354">
        <v>1</v>
      </c>
      <c r="D100" s="357" t="s">
        <v>179</v>
      </c>
      <c r="E100" s="358"/>
      <c r="F100" s="358"/>
      <c r="G100" s="358"/>
      <c r="H100" s="358"/>
      <c r="I100" s="358"/>
      <c r="J100" s="359"/>
      <c r="K100" s="28">
        <v>45978</v>
      </c>
      <c r="L100" s="29">
        <v>45991</v>
      </c>
      <c r="M100" s="99">
        <f>+L100-K100</f>
        <v>13</v>
      </c>
      <c r="N100" s="99">
        <f t="shared" ref="N100:N104" ca="1" si="6">TODAY()-K100</f>
        <v>74</v>
      </c>
      <c r="O100" s="30">
        <f t="shared" ref="O100:O104" ca="1" si="7">IF(N100&gt;M100,1,N100/M100)</f>
        <v>1</v>
      </c>
      <c r="P100" s="31">
        <v>0.37493566649511062</v>
      </c>
      <c r="Q100" s="30">
        <f ca="1">+P100-O100</f>
        <v>-0.62506433350488932</v>
      </c>
      <c r="U100" s="156">
        <f>M98-U102-U103</f>
        <v>83</v>
      </c>
    </row>
    <row r="101" spans="2:21" ht="22.5" customHeight="1" x14ac:dyDescent="0.2">
      <c r="B101" s="355">
        <v>3</v>
      </c>
      <c r="C101" s="356">
        <v>1</v>
      </c>
      <c r="D101" s="357" t="s">
        <v>180</v>
      </c>
      <c r="E101" s="358"/>
      <c r="F101" s="358"/>
      <c r="G101" s="358"/>
      <c r="H101" s="358"/>
      <c r="I101" s="358"/>
      <c r="J101" s="359"/>
      <c r="K101" s="28">
        <v>45978</v>
      </c>
      <c r="L101" s="29">
        <v>45991</v>
      </c>
      <c r="M101" s="99">
        <f t="shared" ref="M101:M104" si="8">+L101-K101</f>
        <v>13</v>
      </c>
      <c r="N101" s="99">
        <f t="shared" ca="1" si="6"/>
        <v>74</v>
      </c>
      <c r="O101" s="30">
        <f t="shared" ca="1" si="7"/>
        <v>1</v>
      </c>
      <c r="P101" s="31">
        <v>9.5994945076309901E-2</v>
      </c>
      <c r="Q101" s="30">
        <f t="shared" ref="Q101:Q104" ca="1" si="9">+P101-O101</f>
        <v>-0.9040050549236901</v>
      </c>
    </row>
    <row r="102" spans="2:21" ht="30.75" customHeight="1" x14ac:dyDescent="0.2">
      <c r="B102" s="360">
        <v>4</v>
      </c>
      <c r="C102" s="361">
        <v>1</v>
      </c>
      <c r="D102" s="357" t="s">
        <v>181</v>
      </c>
      <c r="E102" s="358"/>
      <c r="F102" s="358"/>
      <c r="G102" s="358"/>
      <c r="H102" s="358"/>
      <c r="I102" s="358"/>
      <c r="J102" s="359"/>
      <c r="K102" s="28">
        <v>45992</v>
      </c>
      <c r="L102" s="29">
        <v>46006</v>
      </c>
      <c r="M102" s="99">
        <f t="shared" si="8"/>
        <v>14</v>
      </c>
      <c r="N102" s="99">
        <f t="shared" ca="1" si="6"/>
        <v>60</v>
      </c>
      <c r="O102" s="30">
        <f t="shared" ca="1" si="7"/>
        <v>1</v>
      </c>
      <c r="P102" s="31">
        <v>0.46895006402048661</v>
      </c>
      <c r="Q102" s="30">
        <f t="shared" ca="1" si="9"/>
        <v>-0.53104993597951333</v>
      </c>
      <c r="U102" s="1">
        <v>25</v>
      </c>
    </row>
    <row r="103" spans="2:21" ht="22.5" customHeight="1" x14ac:dyDescent="0.2">
      <c r="B103" s="360">
        <v>5</v>
      </c>
      <c r="C103" s="361"/>
      <c r="D103" s="357" t="s">
        <v>182</v>
      </c>
      <c r="E103" s="358"/>
      <c r="F103" s="358"/>
      <c r="G103" s="358"/>
      <c r="H103" s="358"/>
      <c r="I103" s="358"/>
      <c r="J103" s="359"/>
      <c r="K103" s="28">
        <v>45999</v>
      </c>
      <c r="L103" s="29">
        <v>46012</v>
      </c>
      <c r="M103" s="99">
        <f t="shared" si="8"/>
        <v>13</v>
      </c>
      <c r="N103" s="99">
        <f t="shared" ca="1" si="6"/>
        <v>53</v>
      </c>
      <c r="O103" s="30">
        <f t="shared" ca="1" si="7"/>
        <v>1</v>
      </c>
      <c r="P103" s="31">
        <v>0.36178861788617889</v>
      </c>
      <c r="Q103" s="30">
        <f t="shared" ca="1" si="9"/>
        <v>-0.63821138211382111</v>
      </c>
      <c r="U103" s="1">
        <v>15</v>
      </c>
    </row>
    <row r="104" spans="2:21" ht="22.5" customHeight="1" x14ac:dyDescent="0.2">
      <c r="B104" s="360">
        <v>6</v>
      </c>
      <c r="C104" s="361">
        <v>1</v>
      </c>
      <c r="D104" s="357" t="s">
        <v>175</v>
      </c>
      <c r="E104" s="358"/>
      <c r="F104" s="358"/>
      <c r="G104" s="358"/>
      <c r="H104" s="358"/>
      <c r="I104" s="358"/>
      <c r="J104" s="359"/>
      <c r="K104" s="28">
        <v>45992</v>
      </c>
      <c r="L104" s="29">
        <v>46005</v>
      </c>
      <c r="M104" s="99">
        <f t="shared" si="8"/>
        <v>13</v>
      </c>
      <c r="N104" s="99">
        <f t="shared" ca="1" si="6"/>
        <v>60</v>
      </c>
      <c r="O104" s="30">
        <f t="shared" ca="1" si="7"/>
        <v>1</v>
      </c>
      <c r="P104" s="31">
        <v>0.44121605911351058</v>
      </c>
      <c r="Q104" s="30">
        <f t="shared" ca="1" si="9"/>
        <v>-0.55878394088648942</v>
      </c>
    </row>
    <row r="105" spans="2:21" ht="22.5" customHeight="1" x14ac:dyDescent="0.2">
      <c r="B105" s="360">
        <v>7</v>
      </c>
      <c r="C105" s="361">
        <v>1</v>
      </c>
      <c r="D105" s="152"/>
      <c r="E105" s="153"/>
      <c r="F105" s="153"/>
      <c r="G105" s="153"/>
      <c r="H105" s="153"/>
      <c r="I105" s="153"/>
      <c r="J105" s="153"/>
      <c r="K105" s="28"/>
      <c r="L105" s="29"/>
      <c r="M105" s="99"/>
      <c r="N105" s="99"/>
      <c r="O105" s="30"/>
      <c r="P105" s="31"/>
      <c r="Q105" s="30"/>
    </row>
    <row r="106" spans="2:21" ht="22.5" customHeight="1" x14ac:dyDescent="0.2">
      <c r="B106" s="360">
        <v>8</v>
      </c>
      <c r="C106" s="361">
        <v>1</v>
      </c>
      <c r="D106" s="154"/>
      <c r="E106" s="155"/>
      <c r="F106" s="155"/>
      <c r="G106" s="155"/>
      <c r="H106" s="155"/>
      <c r="I106" s="155"/>
      <c r="J106" s="155"/>
      <c r="K106" s="28"/>
      <c r="L106" s="29"/>
      <c r="M106" s="99"/>
      <c r="N106" s="99"/>
      <c r="O106" s="30"/>
      <c r="P106" s="31"/>
      <c r="Q106" s="30"/>
    </row>
    <row r="107" spans="2:21" ht="22.5" customHeight="1" x14ac:dyDescent="0.2">
      <c r="B107" s="360">
        <v>9</v>
      </c>
      <c r="C107" s="361"/>
      <c r="D107" s="154"/>
      <c r="E107" s="155"/>
      <c r="F107" s="155"/>
      <c r="G107" s="155"/>
      <c r="H107" s="155"/>
      <c r="I107" s="155"/>
      <c r="J107" s="155"/>
      <c r="K107" s="28"/>
      <c r="L107" s="29"/>
      <c r="M107" s="99"/>
      <c r="N107" s="99"/>
      <c r="O107" s="30"/>
      <c r="P107" s="31"/>
      <c r="Q107" s="30"/>
    </row>
    <row r="108" spans="2:21" ht="22.5" customHeight="1" x14ac:dyDescent="0.2">
      <c r="B108" s="360">
        <v>10</v>
      </c>
      <c r="C108" s="361">
        <v>1</v>
      </c>
      <c r="D108" s="154"/>
      <c r="E108" s="155"/>
      <c r="F108" s="155"/>
      <c r="G108" s="155"/>
      <c r="H108" s="155"/>
      <c r="I108" s="155"/>
      <c r="J108" s="155"/>
      <c r="K108" s="28"/>
      <c r="L108" s="29"/>
      <c r="M108" s="99"/>
      <c r="N108" s="99"/>
      <c r="O108" s="30"/>
      <c r="P108" s="31"/>
      <c r="Q108" s="30"/>
    </row>
    <row r="109" spans="2:21" ht="22.5" customHeight="1" x14ac:dyDescent="0.2">
      <c r="B109" s="360">
        <v>11</v>
      </c>
      <c r="C109" s="361">
        <v>1</v>
      </c>
      <c r="D109" s="154"/>
      <c r="E109" s="155"/>
      <c r="F109" s="155"/>
      <c r="G109" s="155"/>
      <c r="H109" s="155"/>
      <c r="I109" s="155"/>
      <c r="J109" s="155"/>
      <c r="K109" s="28"/>
      <c r="L109" s="29"/>
      <c r="M109" s="99"/>
      <c r="N109" s="99"/>
      <c r="O109" s="30"/>
      <c r="P109" s="31"/>
      <c r="Q109" s="30"/>
    </row>
    <row r="110" spans="2:21" ht="22.5" customHeight="1" x14ac:dyDescent="0.2">
      <c r="B110" s="360">
        <v>12</v>
      </c>
      <c r="C110" s="361">
        <v>1</v>
      </c>
      <c r="D110" s="385"/>
      <c r="E110" s="386"/>
      <c r="F110" s="386"/>
      <c r="G110" s="386"/>
      <c r="H110" s="386"/>
      <c r="I110" s="386"/>
      <c r="J110" s="386"/>
      <c r="K110" s="28"/>
      <c r="L110" s="29"/>
      <c r="M110" s="99"/>
      <c r="N110" s="99"/>
      <c r="O110" s="30"/>
      <c r="P110" s="31"/>
      <c r="Q110" s="30"/>
    </row>
    <row r="111" spans="2:21" ht="22.5" customHeight="1" thickBot="1" x14ac:dyDescent="0.25">
      <c r="B111" s="387">
        <v>13</v>
      </c>
      <c r="C111" s="388"/>
      <c r="D111" s="389"/>
      <c r="E111" s="390"/>
      <c r="F111" s="390"/>
      <c r="G111" s="390"/>
      <c r="H111" s="390"/>
      <c r="I111" s="390"/>
      <c r="J111" s="390"/>
      <c r="K111" s="28"/>
      <c r="L111" s="29"/>
      <c r="M111" s="99"/>
      <c r="N111" s="99"/>
      <c r="O111" s="30"/>
      <c r="P111" s="31"/>
      <c r="Q111" s="30"/>
    </row>
    <row r="112" spans="2:21" ht="53.25" customHeight="1" thickBot="1" x14ac:dyDescent="0.25">
      <c r="B112" s="362"/>
      <c r="C112" s="363"/>
      <c r="D112" s="371" t="s">
        <v>62</v>
      </c>
      <c r="E112" s="372"/>
      <c r="F112" s="372"/>
      <c r="G112" s="372"/>
      <c r="H112" s="372"/>
      <c r="I112" s="372"/>
      <c r="J112" s="372"/>
      <c r="K112" s="373">
        <v>46059</v>
      </c>
      <c r="L112" s="374"/>
      <c r="M112" s="374"/>
      <c r="N112" s="374"/>
      <c r="O112" s="374"/>
      <c r="P112" s="374"/>
      <c r="Q112" s="375"/>
      <c r="R112" s="116"/>
      <c r="U112" s="1">
        <f>87-55</f>
        <v>32</v>
      </c>
    </row>
    <row r="113" spans="2:24" ht="27" customHeight="1" thickBot="1" x14ac:dyDescent="0.25">
      <c r="B113" s="376" t="s">
        <v>63</v>
      </c>
      <c r="C113" s="377"/>
      <c r="D113" s="377"/>
      <c r="E113" s="377"/>
      <c r="F113" s="377"/>
      <c r="G113" s="377"/>
      <c r="H113" s="377"/>
      <c r="I113" s="377"/>
      <c r="J113" s="378"/>
      <c r="K113" s="379">
        <f ca="1">K112-TODAY()</f>
        <v>7</v>
      </c>
      <c r="L113" s="380"/>
      <c r="M113" s="380"/>
      <c r="N113" s="380"/>
      <c r="O113" s="380"/>
      <c r="P113" s="380"/>
      <c r="Q113" s="381"/>
    </row>
    <row r="114" spans="2:24" ht="27" customHeight="1" thickBot="1" x14ac:dyDescent="0.25">
      <c r="B114" s="382"/>
      <c r="C114" s="383"/>
      <c r="D114" s="383"/>
      <c r="E114" s="383"/>
      <c r="F114" s="383"/>
      <c r="G114" s="383"/>
      <c r="H114" s="383"/>
      <c r="I114" s="383"/>
      <c r="J114" s="383"/>
      <c r="K114" s="383"/>
      <c r="L114" s="383"/>
      <c r="M114" s="383"/>
      <c r="N114" s="383"/>
      <c r="O114" s="383"/>
      <c r="P114" s="383"/>
      <c r="Q114" s="384"/>
      <c r="T114" s="1">
        <v>2.27</v>
      </c>
      <c r="U114" s="157">
        <v>1</v>
      </c>
    </row>
    <row r="115" spans="2:24" ht="20.25" customHeight="1" thickBot="1" x14ac:dyDescent="0.25">
      <c r="B115" s="392" t="s">
        <v>64</v>
      </c>
      <c r="C115" s="393"/>
      <c r="D115" s="393"/>
      <c r="E115" s="393"/>
      <c r="F115" s="393"/>
      <c r="G115" s="394"/>
      <c r="H115" s="395"/>
      <c r="I115" s="396"/>
      <c r="J115" s="396"/>
      <c r="K115" s="396"/>
      <c r="L115" s="396"/>
      <c r="M115" s="396"/>
      <c r="N115" s="396"/>
      <c r="O115" s="396"/>
      <c r="P115" s="396"/>
      <c r="Q115" s="397"/>
      <c r="T115" s="1">
        <v>1.25</v>
      </c>
      <c r="U115" s="1">
        <f>T115*U114/T114</f>
        <v>0.5506607929515418</v>
      </c>
    </row>
    <row r="116" spans="2:24" ht="28.5" customHeight="1" thickBot="1" x14ac:dyDescent="0.25">
      <c r="B116" s="398" t="s">
        <v>65</v>
      </c>
      <c r="C116" s="399"/>
      <c r="D116" s="399"/>
      <c r="E116" s="399"/>
      <c r="F116" s="399"/>
      <c r="G116" s="399"/>
      <c r="H116" s="399"/>
      <c r="I116" s="399"/>
      <c r="J116" s="399"/>
      <c r="K116" s="399"/>
      <c r="L116" s="399"/>
      <c r="M116" s="399"/>
      <c r="N116" s="399"/>
      <c r="O116" s="399"/>
      <c r="P116" s="399"/>
      <c r="Q116" s="400"/>
    </row>
    <row r="117" spans="2:24" ht="20.25" customHeight="1" thickBot="1" x14ac:dyDescent="0.25">
      <c r="B117" s="401" t="s">
        <v>66</v>
      </c>
      <c r="C117" s="402"/>
      <c r="D117" s="402"/>
      <c r="E117" s="402"/>
      <c r="F117" s="402"/>
      <c r="G117" s="402"/>
      <c r="H117" s="402"/>
      <c r="I117" s="402"/>
      <c r="J117" s="402"/>
      <c r="K117" s="402"/>
      <c r="L117" s="402"/>
      <c r="M117" s="402"/>
      <c r="N117" s="402"/>
      <c r="O117" s="402"/>
      <c r="P117" s="402"/>
      <c r="Q117" s="403"/>
    </row>
    <row r="118" spans="2:24" ht="15" customHeight="1" x14ac:dyDescent="0.2">
      <c r="B118" s="32"/>
      <c r="C118" s="404" t="s">
        <v>67</v>
      </c>
      <c r="D118" s="404"/>
      <c r="E118" s="404"/>
      <c r="F118" s="404"/>
      <c r="G118" s="404"/>
      <c r="H118" s="404"/>
      <c r="I118" s="404"/>
      <c r="J118" s="404"/>
      <c r="K118" s="404"/>
      <c r="L118" s="404"/>
      <c r="M118" s="404"/>
      <c r="N118" s="34"/>
      <c r="O118" s="33" t="s">
        <v>68</v>
      </c>
      <c r="P118" s="34"/>
      <c r="Q118" s="35"/>
      <c r="X118" s="1" t="s">
        <v>69</v>
      </c>
    </row>
    <row r="119" spans="2:24" ht="21" customHeight="1" x14ac:dyDescent="0.2">
      <c r="B119" s="36"/>
      <c r="C119" s="391" t="s">
        <v>70</v>
      </c>
      <c r="D119" s="391"/>
      <c r="E119" s="391"/>
      <c r="F119" s="391"/>
      <c r="G119" s="391"/>
      <c r="H119" s="391"/>
      <c r="I119" s="391"/>
      <c r="J119" s="391"/>
      <c r="K119" s="391"/>
      <c r="L119" s="391"/>
      <c r="M119" s="391"/>
      <c r="N119" s="37"/>
      <c r="O119" s="38" t="s">
        <v>69</v>
      </c>
      <c r="P119" s="37"/>
      <c r="Q119" s="39"/>
      <c r="X119" s="1" t="s">
        <v>71</v>
      </c>
    </row>
    <row r="120" spans="2:24" ht="32.25" customHeight="1" x14ac:dyDescent="0.2">
      <c r="B120" s="36"/>
      <c r="C120" s="391" t="s">
        <v>72</v>
      </c>
      <c r="D120" s="391"/>
      <c r="E120" s="391"/>
      <c r="F120" s="391"/>
      <c r="G120" s="391"/>
      <c r="H120" s="391"/>
      <c r="I120" s="391"/>
      <c r="J120" s="391"/>
      <c r="K120" s="391"/>
      <c r="L120" s="391"/>
      <c r="M120" s="391"/>
      <c r="N120" s="37"/>
      <c r="O120" s="38" t="s">
        <v>69</v>
      </c>
      <c r="P120" s="37"/>
      <c r="Q120" s="39"/>
      <c r="X120" s="1" t="s">
        <v>73</v>
      </c>
    </row>
    <row r="121" spans="2:24" ht="35.25" customHeight="1" x14ac:dyDescent="0.2">
      <c r="B121" s="36"/>
      <c r="C121" s="391" t="s">
        <v>74</v>
      </c>
      <c r="D121" s="391"/>
      <c r="E121" s="391"/>
      <c r="F121" s="391"/>
      <c r="G121" s="391"/>
      <c r="H121" s="391"/>
      <c r="I121" s="391"/>
      <c r="J121" s="391"/>
      <c r="K121" s="391"/>
      <c r="L121" s="391"/>
      <c r="M121" s="391"/>
      <c r="N121" s="37"/>
      <c r="O121" s="38" t="s">
        <v>69</v>
      </c>
      <c r="P121" s="37" t="s">
        <v>49</v>
      </c>
      <c r="Q121" s="39"/>
    </row>
    <row r="122" spans="2:24" ht="37.5" customHeight="1" x14ac:dyDescent="0.2">
      <c r="B122" s="36"/>
      <c r="C122" s="391" t="s">
        <v>75</v>
      </c>
      <c r="D122" s="391"/>
      <c r="E122" s="391"/>
      <c r="F122" s="391"/>
      <c r="G122" s="391"/>
      <c r="H122" s="391"/>
      <c r="I122" s="391"/>
      <c r="J122" s="391"/>
      <c r="K122" s="391"/>
      <c r="L122" s="391"/>
      <c r="M122" s="391"/>
      <c r="N122" s="37"/>
      <c r="O122" s="38" t="s">
        <v>69</v>
      </c>
      <c r="P122" s="37"/>
      <c r="Q122" s="39"/>
    </row>
    <row r="123" spans="2:24" ht="24" customHeight="1" x14ac:dyDescent="0.2">
      <c r="B123" s="36"/>
      <c r="C123" s="391" t="s">
        <v>76</v>
      </c>
      <c r="D123" s="391"/>
      <c r="E123" s="391"/>
      <c r="F123" s="391"/>
      <c r="G123" s="391"/>
      <c r="H123" s="391"/>
      <c r="I123" s="391"/>
      <c r="J123" s="391"/>
      <c r="K123" s="391"/>
      <c r="L123" s="391"/>
      <c r="M123" s="391"/>
      <c r="N123" s="37"/>
      <c r="O123" s="38" t="s">
        <v>69</v>
      </c>
      <c r="P123" s="37"/>
      <c r="Q123" s="39"/>
    </row>
    <row r="124" spans="2:24" ht="22.5" customHeight="1" x14ac:dyDescent="0.2">
      <c r="B124" s="36"/>
      <c r="C124" s="391" t="s">
        <v>77</v>
      </c>
      <c r="D124" s="391"/>
      <c r="E124" s="391"/>
      <c r="F124" s="391"/>
      <c r="G124" s="391"/>
      <c r="H124" s="391"/>
      <c r="I124" s="391"/>
      <c r="J124" s="391"/>
      <c r="K124" s="391"/>
      <c r="L124" s="391"/>
      <c r="M124" s="391"/>
      <c r="N124" s="37"/>
      <c r="O124" s="38" t="s">
        <v>69</v>
      </c>
      <c r="P124" s="37"/>
      <c r="Q124" s="39"/>
    </row>
    <row r="125" spans="2:24" ht="22.5" customHeight="1" x14ac:dyDescent="0.2">
      <c r="B125" s="36"/>
      <c r="C125" s="391" t="s">
        <v>78</v>
      </c>
      <c r="D125" s="391"/>
      <c r="E125" s="391"/>
      <c r="F125" s="391"/>
      <c r="G125" s="391"/>
      <c r="H125" s="391"/>
      <c r="I125" s="391"/>
      <c r="J125" s="391"/>
      <c r="K125" s="391"/>
      <c r="L125" s="391"/>
      <c r="M125" s="391"/>
      <c r="N125" s="37"/>
      <c r="O125" s="38" t="s">
        <v>69</v>
      </c>
      <c r="P125" s="37"/>
      <c r="Q125" s="39"/>
    </row>
    <row r="126" spans="2:24" ht="22.5" customHeight="1" x14ac:dyDescent="0.2">
      <c r="B126" s="36"/>
      <c r="C126" s="391" t="s">
        <v>79</v>
      </c>
      <c r="D126" s="391"/>
      <c r="E126" s="391"/>
      <c r="F126" s="391"/>
      <c r="G126" s="391"/>
      <c r="H126" s="391"/>
      <c r="I126" s="391"/>
      <c r="J126" s="391"/>
      <c r="K126" s="391"/>
      <c r="L126" s="391"/>
      <c r="M126" s="391"/>
      <c r="N126" s="37"/>
      <c r="O126" s="38" t="s">
        <v>69</v>
      </c>
      <c r="P126" s="37"/>
      <c r="Q126" s="39"/>
    </row>
    <row r="127" spans="2:24" ht="22.5" customHeight="1" x14ac:dyDescent="0.2">
      <c r="B127" s="36"/>
      <c r="C127" s="391" t="s">
        <v>80</v>
      </c>
      <c r="D127" s="391"/>
      <c r="E127" s="391"/>
      <c r="F127" s="391"/>
      <c r="G127" s="391"/>
      <c r="H127" s="391"/>
      <c r="I127" s="391"/>
      <c r="J127" s="391"/>
      <c r="K127" s="391"/>
      <c r="L127" s="391"/>
      <c r="M127" s="391"/>
      <c r="N127" s="37"/>
      <c r="O127" s="38" t="s">
        <v>69</v>
      </c>
      <c r="P127" s="37"/>
      <c r="Q127" s="39"/>
    </row>
    <row r="128" spans="2:24" ht="24" customHeight="1" x14ac:dyDescent="0.2">
      <c r="B128" s="36"/>
      <c r="C128" s="391" t="s">
        <v>81</v>
      </c>
      <c r="D128" s="391"/>
      <c r="E128" s="391"/>
      <c r="F128" s="391"/>
      <c r="G128" s="391"/>
      <c r="H128" s="391"/>
      <c r="I128" s="391"/>
      <c r="J128" s="391"/>
      <c r="K128" s="391"/>
      <c r="L128" s="391"/>
      <c r="M128" s="391"/>
      <c r="N128" s="37"/>
      <c r="O128" s="38" t="s">
        <v>69</v>
      </c>
      <c r="P128" s="37"/>
      <c r="Q128" s="39"/>
    </row>
    <row r="129" spans="2:17" ht="36.75" customHeight="1" x14ac:dyDescent="0.2">
      <c r="B129" s="36"/>
      <c r="C129" s="391" t="s">
        <v>82</v>
      </c>
      <c r="D129" s="391"/>
      <c r="E129" s="391"/>
      <c r="F129" s="391"/>
      <c r="G129" s="391"/>
      <c r="H129" s="391"/>
      <c r="I129" s="391"/>
      <c r="J129" s="391"/>
      <c r="K129" s="391"/>
      <c r="L129" s="391"/>
      <c r="M129" s="391"/>
      <c r="N129" s="37"/>
      <c r="O129" s="38" t="s">
        <v>69</v>
      </c>
      <c r="P129" s="37"/>
      <c r="Q129" s="39"/>
    </row>
    <row r="130" spans="2:17" ht="22.5" customHeight="1" x14ac:dyDescent="0.2">
      <c r="B130" s="36"/>
      <c r="C130" s="391" t="s">
        <v>83</v>
      </c>
      <c r="D130" s="391"/>
      <c r="E130" s="391"/>
      <c r="F130" s="391"/>
      <c r="G130" s="391"/>
      <c r="H130" s="391"/>
      <c r="I130" s="391"/>
      <c r="J130" s="391"/>
      <c r="K130" s="391"/>
      <c r="L130" s="391"/>
      <c r="M130" s="391"/>
      <c r="N130" s="37"/>
      <c r="O130" s="38" t="s">
        <v>69</v>
      </c>
      <c r="P130" s="37"/>
      <c r="Q130" s="39"/>
    </row>
    <row r="131" spans="2:17" ht="24" customHeight="1" x14ac:dyDescent="0.2">
      <c r="B131" s="36"/>
      <c r="C131" s="391" t="s">
        <v>84</v>
      </c>
      <c r="D131" s="391"/>
      <c r="E131" s="391"/>
      <c r="F131" s="391"/>
      <c r="G131" s="391"/>
      <c r="H131" s="391"/>
      <c r="I131" s="391"/>
      <c r="J131" s="391"/>
      <c r="K131" s="391"/>
      <c r="L131" s="391"/>
      <c r="M131" s="391"/>
      <c r="N131" s="37"/>
      <c r="O131" s="38" t="s">
        <v>69</v>
      </c>
      <c r="P131" s="37"/>
      <c r="Q131" s="39"/>
    </row>
    <row r="132" spans="2:17" ht="15" customHeight="1" x14ac:dyDescent="0.2">
      <c r="B132" s="36"/>
      <c r="C132" s="405" t="s">
        <v>85</v>
      </c>
      <c r="D132" s="405"/>
      <c r="E132" s="405"/>
      <c r="F132" s="405"/>
      <c r="G132" s="405"/>
      <c r="H132" s="405"/>
      <c r="I132" s="405"/>
      <c r="J132" s="405"/>
      <c r="K132" s="405"/>
      <c r="L132" s="405"/>
      <c r="M132" s="405"/>
      <c r="N132" s="405"/>
      <c r="O132" s="405"/>
      <c r="P132" s="405"/>
      <c r="Q132" s="39"/>
    </row>
    <row r="133" spans="2:17" ht="13.5" thickBot="1" x14ac:dyDescent="0.25">
      <c r="B133" s="36"/>
      <c r="C133" s="40"/>
      <c r="D133" s="40"/>
      <c r="E133" s="40"/>
      <c r="F133" s="40"/>
      <c r="G133" s="40"/>
      <c r="H133" s="40"/>
      <c r="I133" s="40"/>
      <c r="J133" s="40"/>
      <c r="K133" s="40"/>
      <c r="L133" s="40"/>
      <c r="M133" s="40"/>
      <c r="N133" s="40"/>
      <c r="O133" s="40"/>
      <c r="P133" s="40"/>
      <c r="Q133" s="39"/>
    </row>
    <row r="134" spans="2:17" ht="17.25" customHeight="1" thickBot="1" x14ac:dyDescent="0.25">
      <c r="B134" s="406" t="s">
        <v>86</v>
      </c>
      <c r="C134" s="407"/>
      <c r="D134" s="407"/>
      <c r="E134" s="407"/>
      <c r="F134" s="407"/>
      <c r="G134" s="407"/>
      <c r="H134" s="407"/>
      <c r="I134" s="407"/>
      <c r="J134" s="407"/>
      <c r="K134" s="407"/>
      <c r="L134" s="407"/>
      <c r="M134" s="407"/>
      <c r="N134" s="407"/>
      <c r="O134" s="407"/>
      <c r="P134" s="407"/>
      <c r="Q134" s="408"/>
    </row>
    <row r="135" spans="2:17" s="43" customFormat="1" ht="8.25" customHeight="1" thickBot="1" x14ac:dyDescent="0.25">
      <c r="B135" s="409"/>
      <c r="C135" s="410"/>
      <c r="D135" s="410"/>
      <c r="E135" s="410"/>
      <c r="F135" s="410"/>
      <c r="G135" s="410"/>
      <c r="H135" s="410"/>
      <c r="I135" s="410"/>
      <c r="J135" s="410"/>
      <c r="K135" s="410"/>
      <c r="L135" s="410"/>
      <c r="M135" s="410"/>
      <c r="N135" s="410"/>
      <c r="O135" s="410"/>
      <c r="P135" s="410"/>
      <c r="Q135" s="411"/>
    </row>
    <row r="136" spans="2:17" s="43" customFormat="1" ht="12" hidden="1" customHeight="1" thickBot="1" x14ac:dyDescent="0.25">
      <c r="B136" s="412"/>
      <c r="C136" s="413"/>
      <c r="D136" s="413"/>
      <c r="E136" s="413"/>
      <c r="F136" s="413"/>
      <c r="G136" s="413"/>
      <c r="H136" s="413"/>
      <c r="I136" s="413"/>
      <c r="J136" s="413"/>
      <c r="K136" s="413"/>
      <c r="L136" s="413"/>
      <c r="M136" s="413"/>
      <c r="N136" s="413"/>
      <c r="O136" s="413"/>
      <c r="P136" s="413"/>
      <c r="Q136" s="414"/>
    </row>
    <row r="137" spans="2:17" ht="15.75" customHeight="1" thickBot="1" x14ac:dyDescent="0.25">
      <c r="B137" s="401" t="s">
        <v>87</v>
      </c>
      <c r="C137" s="402"/>
      <c r="D137" s="402"/>
      <c r="E137" s="402"/>
      <c r="F137" s="402"/>
      <c r="G137" s="402"/>
      <c r="H137" s="402"/>
      <c r="I137" s="402"/>
      <c r="J137" s="402"/>
      <c r="K137" s="402"/>
      <c r="L137" s="402"/>
      <c r="M137" s="402"/>
      <c r="N137" s="402"/>
      <c r="O137" s="402"/>
      <c r="P137" s="402"/>
      <c r="Q137" s="403"/>
    </row>
    <row r="138" spans="2:17" ht="13.5" thickBot="1" x14ac:dyDescent="0.25">
      <c r="B138" s="44"/>
      <c r="C138" s="33"/>
      <c r="D138" s="33"/>
      <c r="E138" s="33"/>
      <c r="F138" s="33"/>
      <c r="G138" s="33"/>
      <c r="H138" s="33"/>
      <c r="I138" s="33"/>
      <c r="J138" s="33"/>
      <c r="K138" s="33"/>
      <c r="L138" s="33"/>
      <c r="M138" s="33"/>
      <c r="N138" s="33"/>
      <c r="O138" s="33"/>
      <c r="P138" s="33"/>
      <c r="Q138" s="45"/>
    </row>
    <row r="139" spans="2:17" ht="15" customHeight="1" x14ac:dyDescent="0.2">
      <c r="B139" s="32"/>
      <c r="C139" s="404" t="s">
        <v>88</v>
      </c>
      <c r="D139" s="404"/>
      <c r="E139" s="404"/>
      <c r="F139" s="404"/>
      <c r="G139" s="404"/>
      <c r="H139" s="404"/>
      <c r="I139" s="404"/>
      <c r="J139" s="404"/>
      <c r="K139" s="404"/>
      <c r="L139" s="404"/>
      <c r="M139" s="404"/>
      <c r="N139" s="34"/>
      <c r="O139" s="33" t="s">
        <v>68</v>
      </c>
      <c r="P139" s="34"/>
      <c r="Q139" s="35"/>
    </row>
    <row r="140" spans="2:17" ht="23.25" customHeight="1" x14ac:dyDescent="0.2">
      <c r="B140" s="36"/>
      <c r="C140" s="391" t="s">
        <v>89</v>
      </c>
      <c r="D140" s="391"/>
      <c r="E140" s="391"/>
      <c r="F140" s="391"/>
      <c r="G140" s="391"/>
      <c r="H140" s="391"/>
      <c r="I140" s="391"/>
      <c r="J140" s="391"/>
      <c r="K140" s="391"/>
      <c r="L140" s="391"/>
      <c r="M140" s="391"/>
      <c r="N140" s="37"/>
      <c r="O140" s="38" t="s">
        <v>69</v>
      </c>
      <c r="P140" s="37"/>
      <c r="Q140" s="39"/>
    </row>
    <row r="141" spans="2:17" ht="23.25" customHeight="1" x14ac:dyDescent="0.2">
      <c r="B141" s="36"/>
      <c r="C141" s="424" t="s">
        <v>90</v>
      </c>
      <c r="D141" s="424"/>
      <c r="E141" s="424"/>
      <c r="F141" s="424"/>
      <c r="G141" s="424"/>
      <c r="H141" s="424"/>
      <c r="I141" s="424"/>
      <c r="J141" s="424"/>
      <c r="K141" s="424"/>
      <c r="L141" s="424"/>
      <c r="M141" s="424"/>
      <c r="N141" s="37"/>
      <c r="O141" s="38" t="s">
        <v>69</v>
      </c>
      <c r="P141" s="37"/>
      <c r="Q141" s="39"/>
    </row>
    <row r="142" spans="2:17" ht="23.25" customHeight="1" x14ac:dyDescent="0.2">
      <c r="B142" s="36"/>
      <c r="C142" s="424" t="s">
        <v>91</v>
      </c>
      <c r="D142" s="424"/>
      <c r="E142" s="424"/>
      <c r="F142" s="424"/>
      <c r="G142" s="424"/>
      <c r="H142" s="424"/>
      <c r="I142" s="424"/>
      <c r="J142" s="424"/>
      <c r="K142" s="424"/>
      <c r="L142" s="424"/>
      <c r="M142" s="424"/>
      <c r="N142" s="37"/>
      <c r="O142" s="38" t="s">
        <v>69</v>
      </c>
      <c r="P142" s="37"/>
      <c r="Q142" s="39"/>
    </row>
    <row r="143" spans="2:17" hidden="1" x14ac:dyDescent="0.2">
      <c r="B143" s="36"/>
      <c r="C143" s="46"/>
      <c r="D143" s="46"/>
      <c r="E143" s="46"/>
      <c r="F143" s="46"/>
      <c r="G143" s="46"/>
      <c r="H143" s="46"/>
      <c r="I143" s="46"/>
      <c r="J143" s="46"/>
      <c r="K143" s="46"/>
      <c r="L143" s="46"/>
      <c r="M143" s="46"/>
      <c r="N143" s="37"/>
      <c r="O143" s="47"/>
      <c r="P143" s="37"/>
      <c r="Q143" s="39"/>
    </row>
    <row r="144" spans="2:17" hidden="1" x14ac:dyDescent="0.2">
      <c r="B144" s="36"/>
      <c r="C144" s="391" t="s">
        <v>49</v>
      </c>
      <c r="D144" s="391"/>
      <c r="E144" s="391"/>
      <c r="F144" s="391"/>
      <c r="G144" s="391"/>
      <c r="H144" s="391"/>
      <c r="I144" s="391"/>
      <c r="J144" s="391"/>
      <c r="K144" s="391"/>
      <c r="L144" s="391"/>
      <c r="M144" s="391"/>
      <c r="N144" s="37"/>
      <c r="O144" s="38"/>
      <c r="P144" s="37"/>
      <c r="Q144" s="39"/>
    </row>
    <row r="145" spans="2:17" ht="0.75" hidden="1" customHeight="1" x14ac:dyDescent="0.2">
      <c r="B145" s="36"/>
      <c r="C145" s="107"/>
      <c r="D145" s="107"/>
      <c r="E145" s="107"/>
      <c r="F145" s="107"/>
      <c r="G145" s="107"/>
      <c r="H145" s="107"/>
      <c r="I145" s="107"/>
      <c r="J145" s="107"/>
      <c r="K145" s="107"/>
      <c r="L145" s="107"/>
      <c r="M145" s="107"/>
      <c r="N145" s="107"/>
      <c r="O145" s="107"/>
      <c r="P145" s="107"/>
      <c r="Q145" s="39"/>
    </row>
    <row r="146" spans="2:17" ht="13.5" hidden="1" thickBot="1" x14ac:dyDescent="0.25">
      <c r="B146" s="41"/>
      <c r="C146" s="425"/>
      <c r="D146" s="425"/>
      <c r="E146" s="425"/>
      <c r="F146" s="425"/>
      <c r="G146" s="425"/>
      <c r="H146" s="425"/>
      <c r="I146" s="425"/>
      <c r="J146" s="425"/>
      <c r="K146" s="425"/>
      <c r="L146" s="425"/>
      <c r="M146" s="425"/>
      <c r="N146" s="48"/>
      <c r="O146" s="49"/>
      <c r="P146" s="48"/>
      <c r="Q146" s="42"/>
    </row>
    <row r="147" spans="2:17" ht="13.5" thickBot="1" x14ac:dyDescent="0.25">
      <c r="B147" s="50"/>
      <c r="C147" s="51"/>
      <c r="D147" s="52"/>
      <c r="E147" s="51"/>
      <c r="F147" s="51"/>
      <c r="G147" s="51"/>
      <c r="H147" s="53"/>
      <c r="I147" s="53"/>
      <c r="J147" s="54"/>
      <c r="K147" s="55"/>
      <c r="L147" s="55"/>
      <c r="M147" s="56"/>
      <c r="N147" s="56"/>
      <c r="O147" s="56"/>
      <c r="P147" s="56"/>
      <c r="Q147" s="57"/>
    </row>
    <row r="148" spans="2:17" ht="15" customHeight="1" thickBot="1" x14ac:dyDescent="0.25">
      <c r="B148" s="426" t="s">
        <v>92</v>
      </c>
      <c r="C148" s="427"/>
      <c r="D148" s="428"/>
      <c r="E148" s="428"/>
      <c r="F148" s="428"/>
      <c r="G148" s="428"/>
      <c r="H148" s="428"/>
      <c r="I148" s="428"/>
      <c r="J148" s="428"/>
      <c r="K148" s="428"/>
      <c r="L148" s="428"/>
      <c r="M148" s="428"/>
      <c r="N148" s="428"/>
      <c r="O148" s="428"/>
      <c r="P148" s="428"/>
      <c r="Q148" s="429"/>
    </row>
    <row r="149" spans="2:17" ht="324.75" customHeight="1" x14ac:dyDescent="0.2">
      <c r="B149" s="430" t="s">
        <v>185</v>
      </c>
      <c r="C149" s="430"/>
      <c r="D149" s="432" t="s">
        <v>183</v>
      </c>
      <c r="E149" s="433"/>
      <c r="F149" s="433"/>
      <c r="G149" s="433"/>
      <c r="H149" s="433"/>
      <c r="I149" s="433"/>
      <c r="J149" s="433"/>
      <c r="K149" s="433"/>
      <c r="L149" s="433"/>
      <c r="M149" s="433"/>
      <c r="N149" s="144"/>
      <c r="O149" s="144"/>
      <c r="P149" s="144"/>
      <c r="Q149" s="145"/>
    </row>
    <row r="150" spans="2:17" ht="257.25" customHeight="1" thickBot="1" x14ac:dyDescent="0.25">
      <c r="B150" s="431"/>
      <c r="C150" s="431"/>
      <c r="D150" s="434"/>
      <c r="E150" s="435"/>
      <c r="F150" s="435"/>
      <c r="G150" s="435"/>
      <c r="H150" s="435"/>
      <c r="I150" s="435"/>
      <c r="J150" s="435"/>
      <c r="K150" s="435"/>
      <c r="L150" s="435"/>
      <c r="M150" s="435"/>
      <c r="N150" s="146"/>
      <c r="O150" s="146"/>
      <c r="P150" s="146"/>
      <c r="Q150" s="147"/>
    </row>
    <row r="151" spans="2:17" ht="30" customHeight="1" thickBot="1" x14ac:dyDescent="0.25">
      <c r="B151" s="415" t="s">
        <v>93</v>
      </c>
      <c r="C151" s="416"/>
      <c r="D151" s="417"/>
      <c r="E151" s="417"/>
      <c r="F151" s="417"/>
      <c r="G151" s="417"/>
      <c r="H151" s="417"/>
      <c r="I151" s="417"/>
      <c r="J151" s="417"/>
      <c r="K151" s="417"/>
      <c r="L151" s="417"/>
      <c r="M151" s="417"/>
      <c r="N151" s="417"/>
      <c r="O151" s="417"/>
      <c r="P151" s="417"/>
      <c r="Q151" s="418"/>
    </row>
    <row r="152" spans="2:17" ht="280.5" customHeight="1" thickBot="1" x14ac:dyDescent="0.25">
      <c r="B152" s="419" t="s">
        <v>185</v>
      </c>
      <c r="C152" s="420"/>
      <c r="D152" s="436" t="s">
        <v>184</v>
      </c>
      <c r="E152" s="437"/>
      <c r="F152" s="437"/>
      <c r="G152" s="437"/>
      <c r="H152" s="437"/>
      <c r="I152" s="437"/>
      <c r="J152" s="437"/>
      <c r="K152" s="437"/>
      <c r="L152" s="437"/>
      <c r="M152" s="437"/>
      <c r="N152" s="150"/>
      <c r="O152" s="150"/>
      <c r="P152" s="150"/>
      <c r="Q152" s="151"/>
    </row>
    <row r="153" spans="2:17" ht="24.75" customHeight="1" thickBot="1" x14ac:dyDescent="0.25">
      <c r="B153" s="421" t="s">
        <v>94</v>
      </c>
      <c r="C153" s="422"/>
      <c r="D153" s="422"/>
      <c r="E153" s="422"/>
      <c r="F153" s="422"/>
      <c r="G153" s="422"/>
      <c r="H153" s="422"/>
      <c r="I153" s="422"/>
      <c r="J153" s="422"/>
      <c r="K153" s="422"/>
      <c r="L153" s="422"/>
      <c r="M153" s="422"/>
      <c r="N153" s="422"/>
      <c r="O153" s="422"/>
      <c r="P153" s="422"/>
      <c r="Q153" s="423"/>
    </row>
    <row r="154" spans="2:17" ht="52.5" customHeight="1" thickBot="1" x14ac:dyDescent="0.25">
      <c r="B154" s="438" t="s">
        <v>154</v>
      </c>
      <c r="C154" s="439"/>
      <c r="D154" s="439"/>
      <c r="E154" s="440"/>
      <c r="F154" s="441" t="s">
        <v>95</v>
      </c>
      <c r="G154" s="442"/>
      <c r="H154" s="438" t="s">
        <v>155</v>
      </c>
      <c r="I154" s="440"/>
      <c r="J154" s="58" t="s">
        <v>95</v>
      </c>
      <c r="K154" s="438" t="s">
        <v>156</v>
      </c>
      <c r="L154" s="440"/>
      <c r="M154" s="59" t="s">
        <v>95</v>
      </c>
      <c r="N154" s="438" t="s">
        <v>157</v>
      </c>
      <c r="O154" s="440"/>
      <c r="P154" s="59" t="s">
        <v>95</v>
      </c>
      <c r="Q154" s="60"/>
    </row>
    <row r="155" spans="2:17" ht="30.75" customHeight="1" x14ac:dyDescent="0.2">
      <c r="B155" s="443" t="s">
        <v>158</v>
      </c>
      <c r="C155" s="444"/>
      <c r="D155" s="444"/>
      <c r="E155" s="445"/>
      <c r="F155" s="446">
        <v>1</v>
      </c>
      <c r="G155" s="447"/>
      <c r="H155" s="450" t="s">
        <v>163</v>
      </c>
      <c r="I155" s="451"/>
      <c r="J155" s="61">
        <v>1</v>
      </c>
      <c r="K155" s="448" t="s">
        <v>164</v>
      </c>
      <c r="L155" s="449"/>
      <c r="M155" s="62">
        <v>1</v>
      </c>
      <c r="N155" s="450" t="s">
        <v>166</v>
      </c>
      <c r="O155" s="451"/>
      <c r="P155" s="63">
        <v>1</v>
      </c>
      <c r="Q155" s="64"/>
    </row>
    <row r="156" spans="2:17" ht="30.75" customHeight="1" x14ac:dyDescent="0.2">
      <c r="B156" s="452" t="s">
        <v>159</v>
      </c>
      <c r="C156" s="453"/>
      <c r="D156" s="453"/>
      <c r="E156" s="454"/>
      <c r="F156" s="455">
        <v>2</v>
      </c>
      <c r="G156" s="456"/>
      <c r="H156" s="460" t="s">
        <v>169</v>
      </c>
      <c r="I156" s="461"/>
      <c r="J156" s="65">
        <v>1</v>
      </c>
      <c r="K156" s="450" t="s">
        <v>162</v>
      </c>
      <c r="L156" s="451"/>
      <c r="M156" s="66">
        <v>1</v>
      </c>
      <c r="N156" s="450" t="s">
        <v>170</v>
      </c>
      <c r="O156" s="451"/>
      <c r="P156" s="67">
        <v>1</v>
      </c>
      <c r="Q156" s="68"/>
    </row>
    <row r="157" spans="2:17" ht="30.75" customHeight="1" x14ac:dyDescent="0.2">
      <c r="B157" s="452" t="s">
        <v>160</v>
      </c>
      <c r="C157" s="453"/>
      <c r="D157" s="453"/>
      <c r="E157" s="454"/>
      <c r="F157" s="455">
        <v>1</v>
      </c>
      <c r="G157" s="456"/>
      <c r="H157" s="462" t="s">
        <v>162</v>
      </c>
      <c r="I157" s="463"/>
      <c r="J157" s="65">
        <v>1</v>
      </c>
      <c r="K157" s="460" t="s">
        <v>169</v>
      </c>
      <c r="L157" s="461"/>
      <c r="M157" s="66">
        <v>1</v>
      </c>
      <c r="N157" s="450" t="s">
        <v>167</v>
      </c>
      <c r="O157" s="451"/>
      <c r="P157" s="67">
        <v>5</v>
      </c>
      <c r="Q157" s="68"/>
    </row>
    <row r="158" spans="2:17" ht="30.75" customHeight="1" x14ac:dyDescent="0.2">
      <c r="B158" s="452" t="s">
        <v>161</v>
      </c>
      <c r="C158" s="453"/>
      <c r="D158" s="453"/>
      <c r="E158" s="454"/>
      <c r="F158" s="455">
        <v>1</v>
      </c>
      <c r="G158" s="456"/>
      <c r="H158" s="450" t="s">
        <v>172</v>
      </c>
      <c r="I158" s="451"/>
      <c r="J158" s="65">
        <v>1</v>
      </c>
      <c r="K158" s="450" t="s">
        <v>173</v>
      </c>
      <c r="L158" s="451"/>
      <c r="M158" s="66">
        <v>1</v>
      </c>
      <c r="N158" s="450" t="s">
        <v>165</v>
      </c>
      <c r="O158" s="451"/>
      <c r="P158" s="67"/>
      <c r="Q158" s="68"/>
    </row>
    <row r="159" spans="2:17" ht="30.75" customHeight="1" x14ac:dyDescent="0.2">
      <c r="B159" s="457" t="s">
        <v>162</v>
      </c>
      <c r="C159" s="458"/>
      <c r="D159" s="458"/>
      <c r="E159" s="459"/>
      <c r="F159" s="455">
        <v>1</v>
      </c>
      <c r="G159" s="456"/>
      <c r="H159" s="450" t="s">
        <v>165</v>
      </c>
      <c r="I159" s="451"/>
      <c r="J159" s="65"/>
      <c r="K159" s="450" t="s">
        <v>165</v>
      </c>
      <c r="L159" s="451"/>
      <c r="M159" s="66"/>
      <c r="N159" s="450" t="s">
        <v>165</v>
      </c>
      <c r="O159" s="451"/>
      <c r="P159" s="67"/>
      <c r="Q159" s="68"/>
    </row>
    <row r="160" spans="2:17" ht="19.5" customHeight="1" x14ac:dyDescent="0.2">
      <c r="B160" s="457" t="s">
        <v>165</v>
      </c>
      <c r="C160" s="458"/>
      <c r="D160" s="458"/>
      <c r="E160" s="459"/>
      <c r="F160" s="455"/>
      <c r="G160" s="456"/>
      <c r="H160" s="450" t="s">
        <v>165</v>
      </c>
      <c r="I160" s="451"/>
      <c r="J160" s="65"/>
      <c r="K160" s="450" t="s">
        <v>165</v>
      </c>
      <c r="L160" s="451"/>
      <c r="M160" s="66"/>
      <c r="N160" s="450" t="s">
        <v>165</v>
      </c>
      <c r="O160" s="451"/>
      <c r="P160" s="67"/>
      <c r="Q160" s="68"/>
    </row>
    <row r="161" spans="2:17" ht="19.5" customHeight="1" x14ac:dyDescent="0.2">
      <c r="B161" s="452" t="s">
        <v>165</v>
      </c>
      <c r="C161" s="453"/>
      <c r="D161" s="453"/>
      <c r="E161" s="454"/>
      <c r="F161" s="455"/>
      <c r="G161" s="456"/>
      <c r="H161" s="450" t="s">
        <v>165</v>
      </c>
      <c r="I161" s="451"/>
      <c r="J161" s="65"/>
      <c r="K161" s="450" t="s">
        <v>165</v>
      </c>
      <c r="L161" s="451"/>
      <c r="M161" s="66"/>
      <c r="N161" s="450" t="s">
        <v>165</v>
      </c>
      <c r="O161" s="451"/>
      <c r="P161" s="67"/>
      <c r="Q161" s="68"/>
    </row>
    <row r="162" spans="2:17" ht="30.75" customHeight="1" x14ac:dyDescent="0.2">
      <c r="B162" s="467" t="s">
        <v>96</v>
      </c>
      <c r="C162" s="468"/>
      <c r="D162" s="468"/>
      <c r="E162" s="469"/>
      <c r="F162" s="470">
        <f>SUM(F155:G161)</f>
        <v>6</v>
      </c>
      <c r="G162" s="471"/>
      <c r="H162" s="472" t="s">
        <v>96</v>
      </c>
      <c r="I162" s="473"/>
      <c r="J162" s="69">
        <f>SUM(J155:J161)</f>
        <v>4</v>
      </c>
      <c r="K162" s="467" t="s">
        <v>96</v>
      </c>
      <c r="L162" s="469"/>
      <c r="M162" s="70">
        <f>SUM(M155:M161)</f>
        <v>4</v>
      </c>
      <c r="N162" s="474" t="s">
        <v>96</v>
      </c>
      <c r="O162" s="475"/>
      <c r="P162" s="70">
        <f>SUM(P155:P161)</f>
        <v>7</v>
      </c>
      <c r="Q162" s="71"/>
    </row>
    <row r="163" spans="2:17" ht="13.5" customHeight="1" thickBot="1" x14ac:dyDescent="0.25">
      <c r="B163" s="72"/>
      <c r="C163" s="73"/>
      <c r="D163" s="73"/>
      <c r="E163" s="73"/>
      <c r="F163" s="74"/>
      <c r="G163" s="74"/>
      <c r="H163" s="75"/>
      <c r="I163" s="75"/>
      <c r="J163" s="76"/>
      <c r="K163" s="73"/>
      <c r="L163" s="73"/>
      <c r="M163" s="77"/>
      <c r="N163" s="78"/>
      <c r="O163" s="78"/>
      <c r="P163" s="79"/>
      <c r="Q163" s="80"/>
    </row>
    <row r="164" spans="2:17" ht="27.75" customHeight="1" thickBot="1" x14ac:dyDescent="0.25">
      <c r="B164" s="464" t="s">
        <v>97</v>
      </c>
      <c r="C164" s="465"/>
      <c r="D164" s="465"/>
      <c r="E164" s="465"/>
      <c r="F164" s="465"/>
      <c r="G164" s="465"/>
      <c r="H164" s="465"/>
      <c r="I164" s="465"/>
      <c r="J164" s="465"/>
      <c r="K164" s="465"/>
      <c r="L164" s="465"/>
      <c r="M164" s="465"/>
      <c r="N164" s="465"/>
      <c r="O164" s="465"/>
      <c r="P164" s="465"/>
      <c r="Q164" s="466"/>
    </row>
    <row r="165" spans="2:17" ht="15.75" customHeight="1" thickBot="1" x14ac:dyDescent="0.25">
      <c r="B165" s="498" t="s">
        <v>98</v>
      </c>
      <c r="C165" s="499"/>
      <c r="D165" s="499"/>
      <c r="E165" s="499"/>
      <c r="F165" s="499"/>
      <c r="G165" s="499"/>
      <c r="H165" s="500"/>
      <c r="I165" s="498" t="s">
        <v>99</v>
      </c>
      <c r="J165" s="499"/>
      <c r="K165" s="499"/>
      <c r="L165" s="499"/>
      <c r="M165" s="499"/>
      <c r="N165" s="499"/>
      <c r="O165" s="499"/>
      <c r="P165" s="499"/>
      <c r="Q165" s="500"/>
    </row>
    <row r="166" spans="2:17" ht="36.75" customHeight="1" thickBot="1" x14ac:dyDescent="0.25">
      <c r="B166" s="501" t="s">
        <v>100</v>
      </c>
      <c r="C166" s="502"/>
      <c r="D166" s="503"/>
      <c r="E166" s="501" t="s">
        <v>101</v>
      </c>
      <c r="F166" s="502"/>
      <c r="G166" s="504"/>
      <c r="H166" s="81" t="s">
        <v>102</v>
      </c>
      <c r="I166" s="82" t="s">
        <v>103</v>
      </c>
      <c r="J166" s="501" t="s">
        <v>104</v>
      </c>
      <c r="K166" s="503"/>
      <c r="L166" s="501" t="s">
        <v>105</v>
      </c>
      <c r="M166" s="502"/>
      <c r="N166" s="502"/>
      <c r="O166" s="502"/>
      <c r="P166" s="502"/>
      <c r="Q166" s="503"/>
    </row>
    <row r="167" spans="2:17" ht="66" customHeight="1" x14ac:dyDescent="0.2">
      <c r="B167" s="476">
        <v>1</v>
      </c>
      <c r="C167" s="477"/>
      <c r="D167" s="478"/>
      <c r="E167" s="479">
        <v>46041</v>
      </c>
      <c r="F167" s="480"/>
      <c r="G167" s="481"/>
      <c r="H167" s="83">
        <v>46051</v>
      </c>
      <c r="I167" s="83">
        <v>46045</v>
      </c>
      <c r="J167" s="482"/>
      <c r="K167" s="483"/>
      <c r="L167" s="484" t="s">
        <v>186</v>
      </c>
      <c r="M167" s="485"/>
      <c r="N167" s="485"/>
      <c r="O167" s="485"/>
      <c r="P167" s="485"/>
      <c r="Q167" s="486"/>
    </row>
    <row r="168" spans="2:17" ht="24.75" customHeight="1" x14ac:dyDescent="0.2">
      <c r="B168" s="487">
        <v>2</v>
      </c>
      <c r="C168" s="488"/>
      <c r="D168" s="489"/>
      <c r="E168" s="490"/>
      <c r="F168" s="491"/>
      <c r="G168" s="492"/>
      <c r="H168" s="84"/>
      <c r="I168" s="84"/>
      <c r="J168" s="493"/>
      <c r="K168" s="494"/>
      <c r="L168" s="495"/>
      <c r="M168" s="496"/>
      <c r="N168" s="496"/>
      <c r="O168" s="496"/>
      <c r="P168" s="496"/>
      <c r="Q168" s="497"/>
    </row>
    <row r="169" spans="2:17" ht="24.75" customHeight="1" x14ac:dyDescent="0.2">
      <c r="B169" s="487">
        <v>3</v>
      </c>
      <c r="C169" s="488"/>
      <c r="D169" s="489"/>
      <c r="E169" s="490"/>
      <c r="F169" s="491"/>
      <c r="G169" s="492"/>
      <c r="H169" s="84"/>
      <c r="I169" s="84"/>
      <c r="J169" s="493"/>
      <c r="K169" s="494"/>
      <c r="L169" s="495"/>
      <c r="M169" s="496"/>
      <c r="N169" s="496"/>
      <c r="O169" s="496"/>
      <c r="P169" s="496"/>
      <c r="Q169" s="497"/>
    </row>
    <row r="170" spans="2:17" ht="24.75" customHeight="1" x14ac:dyDescent="0.2">
      <c r="B170" s="487">
        <v>4</v>
      </c>
      <c r="C170" s="488"/>
      <c r="D170" s="489"/>
      <c r="E170" s="490"/>
      <c r="F170" s="491"/>
      <c r="G170" s="492"/>
      <c r="H170" s="84"/>
      <c r="I170" s="84"/>
      <c r="J170" s="493"/>
      <c r="K170" s="494"/>
      <c r="L170" s="495"/>
      <c r="M170" s="496"/>
      <c r="N170" s="496"/>
      <c r="O170" s="496"/>
      <c r="P170" s="496"/>
      <c r="Q170" s="497"/>
    </row>
    <row r="171" spans="2:17" ht="32.25" customHeight="1" thickBot="1" x14ac:dyDescent="0.25">
      <c r="B171" s="505">
        <v>5</v>
      </c>
      <c r="C171" s="506"/>
      <c r="D171" s="507"/>
      <c r="E171" s="508"/>
      <c r="F171" s="509"/>
      <c r="G171" s="510"/>
      <c r="H171" s="85"/>
      <c r="I171" s="85"/>
      <c r="J171" s="511"/>
      <c r="K171" s="512"/>
      <c r="L171" s="513"/>
      <c r="M171" s="514"/>
      <c r="N171" s="514"/>
      <c r="O171" s="514"/>
      <c r="P171" s="514"/>
      <c r="Q171" s="515"/>
    </row>
    <row r="172" spans="2:17" ht="27" customHeight="1" thickBot="1" x14ac:dyDescent="0.25">
      <c r="B172" s="516" t="s">
        <v>106</v>
      </c>
      <c r="C172" s="517"/>
      <c r="D172" s="517"/>
      <c r="E172" s="517"/>
      <c r="F172" s="517"/>
      <c r="G172" s="517"/>
      <c r="H172" s="517"/>
      <c r="I172" s="517"/>
      <c r="J172" s="517"/>
      <c r="K172" s="517"/>
      <c r="L172" s="517"/>
      <c r="M172" s="517"/>
      <c r="N172" s="517"/>
      <c r="O172" s="517"/>
      <c r="P172" s="517"/>
      <c r="Q172" s="518"/>
    </row>
    <row r="173" spans="2:17" ht="30" customHeight="1" thickBot="1" x14ac:dyDescent="0.25">
      <c r="B173" s="233" t="s">
        <v>107</v>
      </c>
      <c r="C173" s="234"/>
      <c r="D173" s="234"/>
      <c r="E173" s="234"/>
      <c r="F173" s="234"/>
      <c r="G173" s="234"/>
      <c r="H173" s="234"/>
      <c r="I173" s="234"/>
      <c r="J173" s="234"/>
      <c r="K173" s="234"/>
      <c r="L173" s="234"/>
      <c r="M173" s="234"/>
      <c r="N173" s="234"/>
      <c r="O173" s="234"/>
      <c r="P173" s="234"/>
      <c r="Q173" s="235"/>
    </row>
    <row r="174" spans="2:17" ht="13.5" thickBot="1" x14ac:dyDescent="0.25">
      <c r="B174" s="86"/>
      <c r="C174" s="87"/>
      <c r="D174" s="87"/>
      <c r="E174" s="87"/>
      <c r="F174" s="87"/>
      <c r="G174" s="87"/>
      <c r="H174" s="87"/>
      <c r="I174" s="87"/>
      <c r="J174" s="87"/>
      <c r="K174" s="87"/>
      <c r="L174" s="87"/>
      <c r="M174" s="88"/>
      <c r="N174" s="88"/>
      <c r="O174" s="88"/>
      <c r="P174" s="88"/>
      <c r="Q174" s="89"/>
    </row>
    <row r="175" spans="2:17" ht="15.75" customHeight="1" x14ac:dyDescent="0.2">
      <c r="B175" s="90"/>
      <c r="C175" s="158" t="s">
        <v>49</v>
      </c>
      <c r="D175" s="159"/>
      <c r="E175" s="159"/>
      <c r="F175" s="159"/>
      <c r="G175" s="159"/>
      <c r="H175" s="159"/>
      <c r="I175" s="159"/>
      <c r="J175" s="160"/>
      <c r="K175" s="103"/>
      <c r="L175" s="167"/>
      <c r="M175" s="168"/>
      <c r="N175" s="168"/>
      <c r="O175" s="168"/>
      <c r="P175" s="169"/>
      <c r="Q175" s="91"/>
    </row>
    <row r="176" spans="2:17" ht="15.75" customHeight="1" x14ac:dyDescent="0.2">
      <c r="B176" s="90"/>
      <c r="C176" s="161"/>
      <c r="D176" s="162"/>
      <c r="E176" s="162"/>
      <c r="F176" s="162"/>
      <c r="G176" s="162"/>
      <c r="H176" s="162"/>
      <c r="I176" s="162"/>
      <c r="J176" s="163"/>
      <c r="K176" s="103"/>
      <c r="L176" s="170"/>
      <c r="M176" s="171"/>
      <c r="N176" s="171"/>
      <c r="O176" s="171"/>
      <c r="P176" s="172"/>
      <c r="Q176" s="91"/>
    </row>
    <row r="177" spans="2:17" ht="15.75" customHeight="1" x14ac:dyDescent="0.2">
      <c r="B177" s="90"/>
      <c r="C177" s="161"/>
      <c r="D177" s="162"/>
      <c r="E177" s="162"/>
      <c r="F177" s="162"/>
      <c r="G177" s="162"/>
      <c r="H177" s="162"/>
      <c r="I177" s="162"/>
      <c r="J177" s="163"/>
      <c r="K177" s="103"/>
      <c r="L177" s="170"/>
      <c r="M177" s="171"/>
      <c r="N177" s="171"/>
      <c r="O177" s="171"/>
      <c r="P177" s="172"/>
      <c r="Q177" s="91"/>
    </row>
    <row r="178" spans="2:17" ht="15.75" customHeight="1" x14ac:dyDescent="0.2">
      <c r="B178" s="90"/>
      <c r="C178" s="161"/>
      <c r="D178" s="162"/>
      <c r="E178" s="162"/>
      <c r="F178" s="162"/>
      <c r="G178" s="162"/>
      <c r="H178" s="162"/>
      <c r="I178" s="162"/>
      <c r="J178" s="163"/>
      <c r="K178" s="103"/>
      <c r="L178" s="170"/>
      <c r="M178" s="171"/>
      <c r="N178" s="171"/>
      <c r="O178" s="171"/>
      <c r="P178" s="172"/>
      <c r="Q178" s="91"/>
    </row>
    <row r="179" spans="2:17" ht="15.75" customHeight="1" x14ac:dyDescent="0.2">
      <c r="B179" s="90"/>
      <c r="C179" s="161"/>
      <c r="D179" s="162"/>
      <c r="E179" s="162"/>
      <c r="F179" s="162"/>
      <c r="G179" s="162"/>
      <c r="H179" s="162"/>
      <c r="I179" s="162"/>
      <c r="J179" s="163"/>
      <c r="K179" s="103"/>
      <c r="L179" s="170"/>
      <c r="M179" s="171"/>
      <c r="N179" s="171"/>
      <c r="O179" s="171"/>
      <c r="P179" s="172"/>
      <c r="Q179" s="91"/>
    </row>
    <row r="180" spans="2:17" ht="15.75" customHeight="1" x14ac:dyDescent="0.2">
      <c r="B180" s="90"/>
      <c r="C180" s="161"/>
      <c r="D180" s="162"/>
      <c r="E180" s="162"/>
      <c r="F180" s="162"/>
      <c r="G180" s="162"/>
      <c r="H180" s="162"/>
      <c r="I180" s="162"/>
      <c r="J180" s="163"/>
      <c r="K180" s="103"/>
      <c r="L180" s="170"/>
      <c r="M180" s="171"/>
      <c r="N180" s="171"/>
      <c r="O180" s="171"/>
      <c r="P180" s="172"/>
      <c r="Q180" s="91"/>
    </row>
    <row r="181" spans="2:17" ht="15.75" customHeight="1" x14ac:dyDescent="0.2">
      <c r="B181" s="90"/>
      <c r="C181" s="161"/>
      <c r="D181" s="162"/>
      <c r="E181" s="162"/>
      <c r="F181" s="162"/>
      <c r="G181" s="162"/>
      <c r="H181" s="162"/>
      <c r="I181" s="162"/>
      <c r="J181" s="163"/>
      <c r="K181" s="103"/>
      <c r="L181" s="170"/>
      <c r="M181" s="171"/>
      <c r="N181" s="171"/>
      <c r="O181" s="171"/>
      <c r="P181" s="172"/>
      <c r="Q181" s="91"/>
    </row>
    <row r="182" spans="2:17" ht="15.75" customHeight="1" x14ac:dyDescent="0.2">
      <c r="B182" s="90"/>
      <c r="C182" s="161"/>
      <c r="D182" s="162"/>
      <c r="E182" s="162"/>
      <c r="F182" s="162"/>
      <c r="G182" s="162"/>
      <c r="H182" s="162"/>
      <c r="I182" s="162"/>
      <c r="J182" s="163"/>
      <c r="K182" s="103"/>
      <c r="L182" s="170"/>
      <c r="M182" s="171"/>
      <c r="N182" s="171"/>
      <c r="O182" s="171"/>
      <c r="P182" s="172"/>
      <c r="Q182" s="91"/>
    </row>
    <row r="183" spans="2:17" ht="15.75" customHeight="1" x14ac:dyDescent="0.2">
      <c r="B183" s="90"/>
      <c r="C183" s="161"/>
      <c r="D183" s="162"/>
      <c r="E183" s="162"/>
      <c r="F183" s="162"/>
      <c r="G183" s="162"/>
      <c r="H183" s="162"/>
      <c r="I183" s="162"/>
      <c r="J183" s="163"/>
      <c r="K183" s="103"/>
      <c r="L183" s="170"/>
      <c r="M183" s="171"/>
      <c r="N183" s="171"/>
      <c r="O183" s="171"/>
      <c r="P183" s="172"/>
      <c r="Q183" s="91"/>
    </row>
    <row r="184" spans="2:17" ht="15.75" customHeight="1" x14ac:dyDescent="0.2">
      <c r="B184" s="90"/>
      <c r="C184" s="161"/>
      <c r="D184" s="162"/>
      <c r="E184" s="162"/>
      <c r="F184" s="162"/>
      <c r="G184" s="162"/>
      <c r="H184" s="162"/>
      <c r="I184" s="162"/>
      <c r="J184" s="163"/>
      <c r="K184" s="103"/>
      <c r="L184" s="170"/>
      <c r="M184" s="171"/>
      <c r="N184" s="171"/>
      <c r="O184" s="171"/>
      <c r="P184" s="172"/>
      <c r="Q184" s="91"/>
    </row>
    <row r="185" spans="2:17" ht="67.5" customHeight="1" x14ac:dyDescent="0.2">
      <c r="B185" s="90"/>
      <c r="C185" s="161"/>
      <c r="D185" s="162"/>
      <c r="E185" s="162"/>
      <c r="F185" s="162"/>
      <c r="G185" s="162"/>
      <c r="H185" s="162"/>
      <c r="I185" s="162"/>
      <c r="J185" s="163"/>
      <c r="K185" s="103"/>
      <c r="L185" s="170"/>
      <c r="M185" s="171"/>
      <c r="N185" s="171"/>
      <c r="O185" s="171"/>
      <c r="P185" s="172"/>
      <c r="Q185" s="91"/>
    </row>
    <row r="186" spans="2:17" ht="15.75" customHeight="1" x14ac:dyDescent="0.2">
      <c r="B186" s="92"/>
      <c r="C186" s="161"/>
      <c r="D186" s="162"/>
      <c r="E186" s="162"/>
      <c r="F186" s="162"/>
      <c r="G186" s="162"/>
      <c r="H186" s="162"/>
      <c r="I186" s="162"/>
      <c r="J186" s="163"/>
      <c r="K186" s="103"/>
      <c r="L186" s="170"/>
      <c r="M186" s="171"/>
      <c r="N186" s="171"/>
      <c r="O186" s="171"/>
      <c r="P186" s="172"/>
      <c r="Q186" s="91"/>
    </row>
    <row r="187" spans="2:17" ht="15.75" customHeight="1" x14ac:dyDescent="0.2">
      <c r="B187" s="90"/>
      <c r="C187" s="161"/>
      <c r="D187" s="162"/>
      <c r="E187" s="162"/>
      <c r="F187" s="162"/>
      <c r="G187" s="162"/>
      <c r="H187" s="162"/>
      <c r="I187" s="162"/>
      <c r="J187" s="163"/>
      <c r="K187" s="103"/>
      <c r="L187" s="170"/>
      <c r="M187" s="171"/>
      <c r="N187" s="171"/>
      <c r="O187" s="171"/>
      <c r="P187" s="172"/>
      <c r="Q187" s="91"/>
    </row>
    <row r="188" spans="2:17" ht="15.75" customHeight="1" x14ac:dyDescent="0.2">
      <c r="B188" s="90"/>
      <c r="C188" s="161"/>
      <c r="D188" s="162"/>
      <c r="E188" s="162"/>
      <c r="F188" s="162"/>
      <c r="G188" s="162"/>
      <c r="H188" s="162"/>
      <c r="I188" s="162"/>
      <c r="J188" s="163"/>
      <c r="K188" s="103"/>
      <c r="L188" s="170"/>
      <c r="M188" s="171"/>
      <c r="N188" s="171"/>
      <c r="O188" s="171"/>
      <c r="P188" s="172"/>
      <c r="Q188" s="91"/>
    </row>
    <row r="189" spans="2:17" ht="15.75" customHeight="1" x14ac:dyDescent="0.2">
      <c r="B189" s="90"/>
      <c r="C189" s="161"/>
      <c r="D189" s="162"/>
      <c r="E189" s="162"/>
      <c r="F189" s="162"/>
      <c r="G189" s="162"/>
      <c r="H189" s="162"/>
      <c r="I189" s="162"/>
      <c r="J189" s="163"/>
      <c r="K189" s="103"/>
      <c r="L189" s="170"/>
      <c r="M189" s="171"/>
      <c r="N189" s="171"/>
      <c r="O189" s="171"/>
      <c r="P189" s="172"/>
      <c r="Q189" s="91"/>
    </row>
    <row r="190" spans="2:17" ht="16.5" customHeight="1" thickBot="1" x14ac:dyDescent="0.25">
      <c r="B190" s="90"/>
      <c r="C190" s="164"/>
      <c r="D190" s="165"/>
      <c r="E190" s="165"/>
      <c r="F190" s="165"/>
      <c r="G190" s="165"/>
      <c r="H190" s="165"/>
      <c r="I190" s="165"/>
      <c r="J190" s="166"/>
      <c r="K190" s="103"/>
      <c r="L190" s="519"/>
      <c r="M190" s="520"/>
      <c r="N190" s="520"/>
      <c r="O190" s="520"/>
      <c r="P190" s="521"/>
      <c r="Q190" s="91"/>
    </row>
    <row r="191" spans="2:17" ht="16.5" customHeight="1" thickBot="1" x14ac:dyDescent="0.25">
      <c r="B191" s="90"/>
      <c r="C191" s="176" t="s">
        <v>109</v>
      </c>
      <c r="D191" s="177"/>
      <c r="E191" s="177"/>
      <c r="F191" s="178"/>
      <c r="G191" s="179" t="s">
        <v>110</v>
      </c>
      <c r="H191" s="180"/>
      <c r="I191" s="180"/>
      <c r="J191" s="181"/>
      <c r="K191" s="102"/>
      <c r="L191" s="176" t="s">
        <v>109</v>
      </c>
      <c r="M191" s="178"/>
      <c r="N191" s="182" t="s">
        <v>110</v>
      </c>
      <c r="O191" s="183"/>
      <c r="P191" s="184"/>
      <c r="Q191" s="91"/>
    </row>
    <row r="192" spans="2:17" ht="16.5" customHeight="1" x14ac:dyDescent="0.2">
      <c r="B192" s="90"/>
      <c r="C192" s="185" t="s">
        <v>168</v>
      </c>
      <c r="D192" s="186"/>
      <c r="E192" s="186"/>
      <c r="F192" s="187"/>
      <c r="G192" s="194" t="s">
        <v>187</v>
      </c>
      <c r="H192" s="195"/>
      <c r="I192" s="195"/>
      <c r="J192" s="196"/>
      <c r="K192" s="103"/>
      <c r="L192" s="203" t="s">
        <v>168</v>
      </c>
      <c r="M192" s="204"/>
      <c r="N192" s="209" t="s">
        <v>188</v>
      </c>
      <c r="O192" s="210"/>
      <c r="P192" s="211"/>
      <c r="Q192" s="91"/>
    </row>
    <row r="193" spans="2:17" ht="15.75" customHeight="1" x14ac:dyDescent="0.2">
      <c r="B193" s="90"/>
      <c r="C193" s="188"/>
      <c r="D193" s="189"/>
      <c r="E193" s="189"/>
      <c r="F193" s="190"/>
      <c r="G193" s="197"/>
      <c r="H193" s="198"/>
      <c r="I193" s="198"/>
      <c r="J193" s="199"/>
      <c r="K193" s="103" t="s">
        <v>49</v>
      </c>
      <c r="L193" s="205"/>
      <c r="M193" s="206"/>
      <c r="N193" s="212"/>
      <c r="O193" s="213"/>
      <c r="P193" s="214"/>
      <c r="Q193" s="91"/>
    </row>
    <row r="194" spans="2:17" ht="15.75" customHeight="1" x14ac:dyDescent="0.2">
      <c r="B194" s="90"/>
      <c r="C194" s="188"/>
      <c r="D194" s="189"/>
      <c r="E194" s="189"/>
      <c r="F194" s="190"/>
      <c r="G194" s="197"/>
      <c r="H194" s="198"/>
      <c r="I194" s="198"/>
      <c r="J194" s="199"/>
      <c r="K194" s="103"/>
      <c r="L194" s="205"/>
      <c r="M194" s="206"/>
      <c r="N194" s="212"/>
      <c r="O194" s="213"/>
      <c r="P194" s="214"/>
      <c r="Q194" s="91"/>
    </row>
    <row r="195" spans="2:17" ht="16.5" customHeight="1" thickBot="1" x14ac:dyDescent="0.25">
      <c r="B195" s="90"/>
      <c r="C195" s="191"/>
      <c r="D195" s="192"/>
      <c r="E195" s="192"/>
      <c r="F195" s="193"/>
      <c r="G195" s="200"/>
      <c r="H195" s="201"/>
      <c r="I195" s="201"/>
      <c r="J195" s="202"/>
      <c r="K195" s="103"/>
      <c r="L195" s="207"/>
      <c r="M195" s="208"/>
      <c r="N195" s="215"/>
      <c r="O195" s="216"/>
      <c r="P195" s="217"/>
      <c r="Q195" s="91"/>
    </row>
    <row r="196" spans="2:17" ht="13.5" thickBot="1" x14ac:dyDescent="0.25">
      <c r="B196" s="93"/>
      <c r="C196" s="94"/>
      <c r="D196" s="94"/>
      <c r="E196" s="94"/>
      <c r="F196" s="94"/>
      <c r="G196" s="94"/>
      <c r="H196" s="94"/>
      <c r="I196" s="94"/>
      <c r="J196" s="94"/>
      <c r="K196" s="94"/>
      <c r="L196" s="94"/>
      <c r="M196" s="94"/>
      <c r="N196" s="94"/>
      <c r="O196" s="94"/>
      <c r="P196" s="94"/>
      <c r="Q196" s="95"/>
    </row>
    <row r="197" spans="2:17" ht="13.5" thickBot="1" x14ac:dyDescent="0.25">
      <c r="B197" s="90"/>
      <c r="C197" s="103"/>
      <c r="D197" s="103"/>
      <c r="E197" s="103"/>
      <c r="F197" s="103"/>
      <c r="G197" s="103"/>
      <c r="H197" s="103"/>
      <c r="I197" s="103"/>
      <c r="J197" s="103"/>
      <c r="K197" s="103"/>
      <c r="L197" s="103"/>
      <c r="M197" s="103"/>
      <c r="N197" s="103"/>
      <c r="O197" s="103"/>
      <c r="P197" s="103"/>
      <c r="Q197" s="91"/>
    </row>
    <row r="198" spans="2:17" x14ac:dyDescent="0.2">
      <c r="B198" s="90"/>
      <c r="C198" s="158" t="s">
        <v>108</v>
      </c>
      <c r="D198" s="159"/>
      <c r="E198" s="159"/>
      <c r="F198" s="159"/>
      <c r="G198" s="159"/>
      <c r="H198" s="159"/>
      <c r="I198" s="159"/>
      <c r="J198" s="160"/>
      <c r="K198" s="103"/>
      <c r="L198" s="167"/>
      <c r="M198" s="168"/>
      <c r="N198" s="168"/>
      <c r="O198" s="168"/>
      <c r="P198" s="169"/>
      <c r="Q198" s="91"/>
    </row>
    <row r="199" spans="2:17" x14ac:dyDescent="0.2">
      <c r="B199" s="90"/>
      <c r="C199" s="161"/>
      <c r="D199" s="162"/>
      <c r="E199" s="162"/>
      <c r="F199" s="162"/>
      <c r="G199" s="162"/>
      <c r="H199" s="162"/>
      <c r="I199" s="162"/>
      <c r="J199" s="163"/>
      <c r="K199" s="103"/>
      <c r="L199" s="170"/>
      <c r="M199" s="171"/>
      <c r="N199" s="171"/>
      <c r="O199" s="171"/>
      <c r="P199" s="172"/>
      <c r="Q199" s="91"/>
    </row>
    <row r="200" spans="2:17" x14ac:dyDescent="0.2">
      <c r="B200" s="90"/>
      <c r="C200" s="161"/>
      <c r="D200" s="162"/>
      <c r="E200" s="162"/>
      <c r="F200" s="162"/>
      <c r="G200" s="162"/>
      <c r="H200" s="162"/>
      <c r="I200" s="162"/>
      <c r="J200" s="163"/>
      <c r="K200" s="103"/>
      <c r="L200" s="170"/>
      <c r="M200" s="171"/>
      <c r="N200" s="171"/>
      <c r="O200" s="171"/>
      <c r="P200" s="172"/>
      <c r="Q200" s="91"/>
    </row>
    <row r="201" spans="2:17" x14ac:dyDescent="0.2">
      <c r="B201" s="90"/>
      <c r="C201" s="161"/>
      <c r="D201" s="162"/>
      <c r="E201" s="162"/>
      <c r="F201" s="162"/>
      <c r="G201" s="162"/>
      <c r="H201" s="162"/>
      <c r="I201" s="162"/>
      <c r="J201" s="163"/>
      <c r="K201" s="103"/>
      <c r="L201" s="170"/>
      <c r="M201" s="171"/>
      <c r="N201" s="171"/>
      <c r="O201" s="171"/>
      <c r="P201" s="172"/>
      <c r="Q201" s="91"/>
    </row>
    <row r="202" spans="2:17" x14ac:dyDescent="0.2">
      <c r="B202" s="90"/>
      <c r="C202" s="161"/>
      <c r="D202" s="162"/>
      <c r="E202" s="162"/>
      <c r="F202" s="162"/>
      <c r="G202" s="162"/>
      <c r="H202" s="162"/>
      <c r="I202" s="162"/>
      <c r="J202" s="163"/>
      <c r="K202" s="103"/>
      <c r="L202" s="170"/>
      <c r="M202" s="171"/>
      <c r="N202" s="171"/>
      <c r="O202" s="171"/>
      <c r="P202" s="172"/>
      <c r="Q202" s="91"/>
    </row>
    <row r="203" spans="2:17" x14ac:dyDescent="0.2">
      <c r="B203" s="92"/>
      <c r="C203" s="161"/>
      <c r="D203" s="162"/>
      <c r="E203" s="162"/>
      <c r="F203" s="162"/>
      <c r="G203" s="162"/>
      <c r="H203" s="162"/>
      <c r="I203" s="162"/>
      <c r="J203" s="163"/>
      <c r="K203" s="103"/>
      <c r="L203" s="170"/>
      <c r="M203" s="171"/>
      <c r="N203" s="171"/>
      <c r="O203" s="171"/>
      <c r="P203" s="172"/>
      <c r="Q203" s="91"/>
    </row>
    <row r="204" spans="2:17" x14ac:dyDescent="0.2">
      <c r="B204" s="90"/>
      <c r="C204" s="161"/>
      <c r="D204" s="162"/>
      <c r="E204" s="162"/>
      <c r="F204" s="162"/>
      <c r="G204" s="162"/>
      <c r="H204" s="162"/>
      <c r="I204" s="162"/>
      <c r="J204" s="163"/>
      <c r="K204" s="104"/>
      <c r="L204" s="170"/>
      <c r="M204" s="171"/>
      <c r="N204" s="171"/>
      <c r="O204" s="171"/>
      <c r="P204" s="172"/>
      <c r="Q204" s="91"/>
    </row>
    <row r="205" spans="2:17" x14ac:dyDescent="0.2">
      <c r="B205" s="90"/>
      <c r="C205" s="161"/>
      <c r="D205" s="162"/>
      <c r="E205" s="162"/>
      <c r="F205" s="162"/>
      <c r="G205" s="162"/>
      <c r="H205" s="162"/>
      <c r="I205" s="162"/>
      <c r="J205" s="163"/>
      <c r="K205" s="105"/>
      <c r="L205" s="170"/>
      <c r="M205" s="171"/>
      <c r="N205" s="171"/>
      <c r="O205" s="171"/>
      <c r="P205" s="172"/>
      <c r="Q205" s="91"/>
    </row>
    <row r="206" spans="2:17" x14ac:dyDescent="0.2">
      <c r="B206" s="90"/>
      <c r="C206" s="161"/>
      <c r="D206" s="162"/>
      <c r="E206" s="162"/>
      <c r="F206" s="162"/>
      <c r="G206" s="162"/>
      <c r="H206" s="162"/>
      <c r="I206" s="162"/>
      <c r="J206" s="163"/>
      <c r="K206" s="105"/>
      <c r="L206" s="170"/>
      <c r="M206" s="171"/>
      <c r="N206" s="171"/>
      <c r="O206" s="171"/>
      <c r="P206" s="172"/>
      <c r="Q206" s="91"/>
    </row>
    <row r="207" spans="2:17" x14ac:dyDescent="0.2">
      <c r="B207" s="90"/>
      <c r="C207" s="161"/>
      <c r="D207" s="162"/>
      <c r="E207" s="162"/>
      <c r="F207" s="162"/>
      <c r="G207" s="162"/>
      <c r="H207" s="162"/>
      <c r="I207" s="162"/>
      <c r="J207" s="163"/>
      <c r="K207" s="105"/>
      <c r="L207" s="170"/>
      <c r="M207" s="171"/>
      <c r="N207" s="171"/>
      <c r="O207" s="171"/>
      <c r="P207" s="172"/>
      <c r="Q207" s="91"/>
    </row>
    <row r="208" spans="2:17" x14ac:dyDescent="0.2">
      <c r="B208" s="90"/>
      <c r="C208" s="161"/>
      <c r="D208" s="162"/>
      <c r="E208" s="162"/>
      <c r="F208" s="162"/>
      <c r="G208" s="162"/>
      <c r="H208" s="162"/>
      <c r="I208" s="162"/>
      <c r="J208" s="163"/>
      <c r="K208" s="105"/>
      <c r="L208" s="170"/>
      <c r="M208" s="171"/>
      <c r="N208" s="171"/>
      <c r="O208" s="171"/>
      <c r="P208" s="172"/>
      <c r="Q208" s="91"/>
    </row>
    <row r="209" spans="2:17" x14ac:dyDescent="0.2">
      <c r="B209" s="90"/>
      <c r="C209" s="161"/>
      <c r="D209" s="162"/>
      <c r="E209" s="162"/>
      <c r="F209" s="162"/>
      <c r="G209" s="162"/>
      <c r="H209" s="162"/>
      <c r="I209" s="162"/>
      <c r="J209" s="163"/>
      <c r="K209" s="105"/>
      <c r="L209" s="170"/>
      <c r="M209" s="171"/>
      <c r="N209" s="171"/>
      <c r="O209" s="171"/>
      <c r="P209" s="172"/>
      <c r="Q209" s="96"/>
    </row>
    <row r="210" spans="2:17" x14ac:dyDescent="0.2">
      <c r="B210" s="90"/>
      <c r="C210" s="161"/>
      <c r="D210" s="162"/>
      <c r="E210" s="162"/>
      <c r="F210" s="162"/>
      <c r="G210" s="162"/>
      <c r="H210" s="162"/>
      <c r="I210" s="162"/>
      <c r="J210" s="163"/>
      <c r="K210" s="106"/>
      <c r="L210" s="170"/>
      <c r="M210" s="171"/>
      <c r="N210" s="171"/>
      <c r="O210" s="171"/>
      <c r="P210" s="172"/>
      <c r="Q210" s="108"/>
    </row>
    <row r="211" spans="2:17" ht="126" customHeight="1" x14ac:dyDescent="0.2">
      <c r="B211" s="109"/>
      <c r="C211" s="161"/>
      <c r="D211" s="162"/>
      <c r="E211" s="162"/>
      <c r="F211" s="162"/>
      <c r="G211" s="162"/>
      <c r="H211" s="162"/>
      <c r="I211" s="162"/>
      <c r="J211" s="163"/>
      <c r="L211" s="170"/>
      <c r="M211" s="171"/>
      <c r="N211" s="171"/>
      <c r="O211" s="171"/>
      <c r="P211" s="172"/>
      <c r="Q211" s="91"/>
    </row>
    <row r="212" spans="2:17" x14ac:dyDescent="0.2">
      <c r="B212" s="109"/>
      <c r="C212" s="161"/>
      <c r="D212" s="162"/>
      <c r="E212" s="162"/>
      <c r="F212" s="162"/>
      <c r="G212" s="162"/>
      <c r="H212" s="162"/>
      <c r="I212" s="162"/>
      <c r="J212" s="163"/>
      <c r="L212" s="170"/>
      <c r="M212" s="171"/>
      <c r="N212" s="171"/>
      <c r="O212" s="171"/>
      <c r="P212" s="172"/>
      <c r="Q212" s="91"/>
    </row>
    <row r="213" spans="2:17" ht="13.5" thickBot="1" x14ac:dyDescent="0.25">
      <c r="B213" s="109"/>
      <c r="C213" s="164"/>
      <c r="D213" s="165"/>
      <c r="E213" s="165"/>
      <c r="F213" s="165"/>
      <c r="G213" s="165"/>
      <c r="H213" s="165"/>
      <c r="I213" s="165"/>
      <c r="J213" s="166"/>
      <c r="L213" s="173"/>
      <c r="M213" s="174"/>
      <c r="N213" s="174"/>
      <c r="O213" s="174"/>
      <c r="P213" s="175"/>
      <c r="Q213" s="91"/>
    </row>
    <row r="214" spans="2:17" ht="13.5" thickBot="1" x14ac:dyDescent="0.25">
      <c r="B214" s="109"/>
      <c r="C214" s="176" t="s">
        <v>109</v>
      </c>
      <c r="D214" s="177"/>
      <c r="E214" s="177"/>
      <c r="F214" s="178"/>
      <c r="G214" s="179" t="s">
        <v>110</v>
      </c>
      <c r="H214" s="180"/>
      <c r="I214" s="180"/>
      <c r="J214" s="181"/>
      <c r="L214" s="176" t="s">
        <v>109</v>
      </c>
      <c r="M214" s="178"/>
      <c r="N214" s="182" t="s">
        <v>110</v>
      </c>
      <c r="O214" s="183"/>
      <c r="P214" s="184"/>
      <c r="Q214" s="91"/>
    </row>
    <row r="215" spans="2:17" x14ac:dyDescent="0.2">
      <c r="B215" s="109"/>
      <c r="C215" s="185" t="s">
        <v>168</v>
      </c>
      <c r="D215" s="186"/>
      <c r="E215" s="186"/>
      <c r="F215" s="187"/>
      <c r="G215" s="194" t="s">
        <v>189</v>
      </c>
      <c r="H215" s="195"/>
      <c r="I215" s="195"/>
      <c r="J215" s="196"/>
      <c r="L215" s="203" t="s">
        <v>168</v>
      </c>
      <c r="M215" s="204"/>
      <c r="N215" s="209" t="s">
        <v>190</v>
      </c>
      <c r="O215" s="210"/>
      <c r="P215" s="211"/>
      <c r="Q215" s="91"/>
    </row>
    <row r="216" spans="2:17" x14ac:dyDescent="0.2">
      <c r="B216" s="109"/>
      <c r="C216" s="188"/>
      <c r="D216" s="189"/>
      <c r="E216" s="189"/>
      <c r="F216" s="190"/>
      <c r="G216" s="197"/>
      <c r="H216" s="198"/>
      <c r="I216" s="198"/>
      <c r="J216" s="199"/>
      <c r="L216" s="205"/>
      <c r="M216" s="206"/>
      <c r="N216" s="212"/>
      <c r="O216" s="213"/>
      <c r="P216" s="214"/>
      <c r="Q216" s="91"/>
    </row>
    <row r="217" spans="2:17" x14ac:dyDescent="0.2">
      <c r="B217" s="109"/>
      <c r="C217" s="188"/>
      <c r="D217" s="189"/>
      <c r="E217" s="189"/>
      <c r="F217" s="190"/>
      <c r="G217" s="197"/>
      <c r="H217" s="198"/>
      <c r="I217" s="198"/>
      <c r="J217" s="199"/>
      <c r="L217" s="205"/>
      <c r="M217" s="206"/>
      <c r="N217" s="212"/>
      <c r="O217" s="213"/>
      <c r="P217" s="214"/>
      <c r="Q217" s="91"/>
    </row>
    <row r="218" spans="2:17" ht="13.5" thickBot="1" x14ac:dyDescent="0.25">
      <c r="B218" s="109"/>
      <c r="C218" s="191"/>
      <c r="D218" s="192"/>
      <c r="E218" s="192"/>
      <c r="F218" s="193"/>
      <c r="G218" s="200"/>
      <c r="H218" s="201"/>
      <c r="I218" s="201"/>
      <c r="J218" s="202"/>
      <c r="L218" s="207"/>
      <c r="M218" s="208"/>
      <c r="N218" s="215"/>
      <c r="O218" s="216"/>
      <c r="P218" s="217"/>
      <c r="Q218" s="91"/>
    </row>
    <row r="219" spans="2:17" ht="13.5" thickBot="1" x14ac:dyDescent="0.25">
      <c r="B219" s="110"/>
      <c r="C219" s="4"/>
      <c r="D219" s="4"/>
      <c r="E219" s="4"/>
      <c r="F219" s="4"/>
      <c r="G219" s="4"/>
      <c r="H219" s="4"/>
      <c r="I219" s="4"/>
      <c r="J219" s="4"/>
      <c r="K219" s="4"/>
      <c r="L219" s="111"/>
      <c r="M219" s="112"/>
      <c r="N219" s="112"/>
      <c r="O219" s="112"/>
      <c r="P219" s="112"/>
      <c r="Q219" s="95"/>
    </row>
    <row r="220" spans="2:17" ht="13.5" thickBot="1" x14ac:dyDescent="0.25">
      <c r="B220" s="90"/>
      <c r="C220" s="103"/>
      <c r="D220" s="103"/>
      <c r="E220" s="103"/>
      <c r="F220" s="103"/>
      <c r="G220" s="103"/>
      <c r="H220" s="103"/>
      <c r="I220" s="103"/>
      <c r="J220" s="103"/>
      <c r="K220" s="103"/>
      <c r="L220" s="103"/>
      <c r="M220" s="103"/>
      <c r="N220" s="103"/>
      <c r="O220" s="103"/>
      <c r="P220" s="103"/>
      <c r="Q220" s="91"/>
    </row>
    <row r="221" spans="2:17" x14ac:dyDescent="0.2">
      <c r="B221" s="90"/>
      <c r="C221" s="158" t="s">
        <v>108</v>
      </c>
      <c r="D221" s="159"/>
      <c r="E221" s="159"/>
      <c r="F221" s="159"/>
      <c r="G221" s="159"/>
      <c r="H221" s="159"/>
      <c r="I221" s="159"/>
      <c r="J221" s="160"/>
      <c r="K221" s="103"/>
      <c r="L221" s="167"/>
      <c r="M221" s="168"/>
      <c r="N221" s="168"/>
      <c r="O221" s="168"/>
      <c r="P221" s="169"/>
      <c r="Q221" s="91"/>
    </row>
    <row r="222" spans="2:17" x14ac:dyDescent="0.2">
      <c r="B222" s="90"/>
      <c r="C222" s="161"/>
      <c r="D222" s="162"/>
      <c r="E222" s="162"/>
      <c r="F222" s="162"/>
      <c r="G222" s="162"/>
      <c r="H222" s="162"/>
      <c r="I222" s="162"/>
      <c r="J222" s="163"/>
      <c r="K222" s="103"/>
      <c r="L222" s="170"/>
      <c r="M222" s="171"/>
      <c r="N222" s="171"/>
      <c r="O222" s="171"/>
      <c r="P222" s="172"/>
      <c r="Q222" s="91"/>
    </row>
    <row r="223" spans="2:17" x14ac:dyDescent="0.2">
      <c r="B223" s="90"/>
      <c r="C223" s="161"/>
      <c r="D223" s="162"/>
      <c r="E223" s="162"/>
      <c r="F223" s="162"/>
      <c r="G223" s="162"/>
      <c r="H223" s="162"/>
      <c r="I223" s="162"/>
      <c r="J223" s="163"/>
      <c r="K223" s="103"/>
      <c r="L223" s="170"/>
      <c r="M223" s="171"/>
      <c r="N223" s="171"/>
      <c r="O223" s="171"/>
      <c r="P223" s="172"/>
      <c r="Q223" s="91"/>
    </row>
    <row r="224" spans="2:17" x14ac:dyDescent="0.2">
      <c r="B224" s="90"/>
      <c r="C224" s="161"/>
      <c r="D224" s="162"/>
      <c r="E224" s="162"/>
      <c r="F224" s="162"/>
      <c r="G224" s="162"/>
      <c r="H224" s="162"/>
      <c r="I224" s="162"/>
      <c r="J224" s="163"/>
      <c r="K224" s="103"/>
      <c r="L224" s="170"/>
      <c r="M224" s="171"/>
      <c r="N224" s="171"/>
      <c r="O224" s="171"/>
      <c r="P224" s="172"/>
      <c r="Q224" s="91"/>
    </row>
    <row r="225" spans="2:17" ht="30" customHeight="1" x14ac:dyDescent="0.2">
      <c r="B225" s="90"/>
      <c r="C225" s="161"/>
      <c r="D225" s="162"/>
      <c r="E225" s="162"/>
      <c r="F225" s="162"/>
      <c r="G225" s="162"/>
      <c r="H225" s="162"/>
      <c r="I225" s="162"/>
      <c r="J225" s="163"/>
      <c r="K225" s="103"/>
      <c r="L225" s="170"/>
      <c r="M225" s="171"/>
      <c r="N225" s="171"/>
      <c r="O225" s="171"/>
      <c r="P225" s="172"/>
      <c r="Q225" s="91"/>
    </row>
    <row r="226" spans="2:17" x14ac:dyDescent="0.2">
      <c r="B226" s="92"/>
      <c r="C226" s="161"/>
      <c r="D226" s="162"/>
      <c r="E226" s="162"/>
      <c r="F226" s="162"/>
      <c r="G226" s="162"/>
      <c r="H226" s="162"/>
      <c r="I226" s="162"/>
      <c r="J226" s="163"/>
      <c r="K226" s="103"/>
      <c r="L226" s="170"/>
      <c r="M226" s="171"/>
      <c r="N226" s="171"/>
      <c r="O226" s="171"/>
      <c r="P226" s="172"/>
      <c r="Q226" s="91"/>
    </row>
    <row r="227" spans="2:17" ht="26.25" customHeight="1" x14ac:dyDescent="0.2">
      <c r="B227" s="90"/>
      <c r="C227" s="161"/>
      <c r="D227" s="162"/>
      <c r="E227" s="162"/>
      <c r="F227" s="162"/>
      <c r="G227" s="162"/>
      <c r="H227" s="162"/>
      <c r="I227" s="162"/>
      <c r="J227" s="163"/>
      <c r="K227" s="104"/>
      <c r="L227" s="170"/>
      <c r="M227" s="171"/>
      <c r="N227" s="171"/>
      <c r="O227" s="171"/>
      <c r="P227" s="172"/>
      <c r="Q227" s="91"/>
    </row>
    <row r="228" spans="2:17" ht="26.25" customHeight="1" x14ac:dyDescent="0.2">
      <c r="B228" s="90"/>
      <c r="C228" s="161"/>
      <c r="D228" s="162"/>
      <c r="E228" s="162"/>
      <c r="F228" s="162"/>
      <c r="G228" s="162"/>
      <c r="H228" s="162"/>
      <c r="I228" s="162"/>
      <c r="J228" s="163"/>
      <c r="K228" s="105"/>
      <c r="L228" s="170"/>
      <c r="M228" s="171"/>
      <c r="N228" s="171"/>
      <c r="O228" s="171"/>
      <c r="P228" s="172"/>
      <c r="Q228" s="91"/>
    </row>
    <row r="229" spans="2:17" ht="24" customHeight="1" x14ac:dyDescent="0.2">
      <c r="B229" s="90"/>
      <c r="C229" s="161"/>
      <c r="D229" s="162"/>
      <c r="E229" s="162"/>
      <c r="F229" s="162"/>
      <c r="G229" s="162"/>
      <c r="H229" s="162"/>
      <c r="I229" s="162"/>
      <c r="J229" s="163"/>
      <c r="K229" s="105"/>
      <c r="L229" s="170"/>
      <c r="M229" s="171"/>
      <c r="N229" s="171"/>
      <c r="O229" s="171"/>
      <c r="P229" s="172"/>
      <c r="Q229" s="91"/>
    </row>
    <row r="230" spans="2:17" x14ac:dyDescent="0.2">
      <c r="B230" s="90"/>
      <c r="C230" s="161"/>
      <c r="D230" s="162"/>
      <c r="E230" s="162"/>
      <c r="F230" s="162"/>
      <c r="G230" s="162"/>
      <c r="H230" s="162"/>
      <c r="I230" s="162"/>
      <c r="J230" s="163"/>
      <c r="K230" s="105"/>
      <c r="L230" s="170"/>
      <c r="M230" s="171"/>
      <c r="N230" s="171"/>
      <c r="O230" s="171"/>
      <c r="P230" s="172"/>
      <c r="Q230" s="91"/>
    </row>
    <row r="231" spans="2:17" x14ac:dyDescent="0.2">
      <c r="B231" s="90"/>
      <c r="C231" s="161"/>
      <c r="D231" s="162"/>
      <c r="E231" s="162"/>
      <c r="F231" s="162"/>
      <c r="G231" s="162"/>
      <c r="H231" s="162"/>
      <c r="I231" s="162"/>
      <c r="J231" s="163"/>
      <c r="K231" s="105"/>
      <c r="L231" s="170"/>
      <c r="M231" s="171"/>
      <c r="N231" s="171"/>
      <c r="O231" s="171"/>
      <c r="P231" s="172"/>
      <c r="Q231" s="91"/>
    </row>
    <row r="232" spans="2:17" ht="34.5" customHeight="1" x14ac:dyDescent="0.2">
      <c r="B232" s="90"/>
      <c r="C232" s="161"/>
      <c r="D232" s="162"/>
      <c r="E232" s="162"/>
      <c r="F232" s="162"/>
      <c r="G232" s="162"/>
      <c r="H232" s="162"/>
      <c r="I232" s="162"/>
      <c r="J232" s="163"/>
      <c r="K232" s="105"/>
      <c r="L232" s="170"/>
      <c r="M232" s="171"/>
      <c r="N232" s="171"/>
      <c r="O232" s="171"/>
      <c r="P232" s="172"/>
      <c r="Q232" s="96"/>
    </row>
    <row r="233" spans="2:17" ht="33.75" customHeight="1" x14ac:dyDescent="0.2">
      <c r="B233" s="90"/>
      <c r="C233" s="161"/>
      <c r="D233" s="162"/>
      <c r="E233" s="162"/>
      <c r="F233" s="162"/>
      <c r="G233" s="162"/>
      <c r="H233" s="162"/>
      <c r="I233" s="162"/>
      <c r="J233" s="163"/>
      <c r="K233" s="106"/>
      <c r="L233" s="170"/>
      <c r="M233" s="171"/>
      <c r="N233" s="171"/>
      <c r="O233" s="171"/>
      <c r="P233" s="172"/>
      <c r="Q233" s="108"/>
    </row>
    <row r="234" spans="2:17" x14ac:dyDescent="0.2">
      <c r="B234" s="109"/>
      <c r="C234" s="161"/>
      <c r="D234" s="162"/>
      <c r="E234" s="162"/>
      <c r="F234" s="162"/>
      <c r="G234" s="162"/>
      <c r="H234" s="162"/>
      <c r="I234" s="162"/>
      <c r="J234" s="163"/>
      <c r="L234" s="170"/>
      <c r="M234" s="171"/>
      <c r="N234" s="171"/>
      <c r="O234" s="171"/>
      <c r="P234" s="172"/>
      <c r="Q234" s="91"/>
    </row>
    <row r="235" spans="2:17" ht="28.5" customHeight="1" x14ac:dyDescent="0.2">
      <c r="B235" s="109"/>
      <c r="C235" s="161"/>
      <c r="D235" s="162"/>
      <c r="E235" s="162"/>
      <c r="F235" s="162"/>
      <c r="G235" s="162"/>
      <c r="H235" s="162"/>
      <c r="I235" s="162"/>
      <c r="J235" s="163"/>
      <c r="L235" s="170"/>
      <c r="M235" s="171"/>
      <c r="N235" s="171"/>
      <c r="O235" s="171"/>
      <c r="P235" s="172"/>
      <c r="Q235" s="91"/>
    </row>
    <row r="236" spans="2:17" ht="13.5" thickBot="1" x14ac:dyDescent="0.25">
      <c r="B236" s="109"/>
      <c r="C236" s="164"/>
      <c r="D236" s="165"/>
      <c r="E236" s="165"/>
      <c r="F236" s="165"/>
      <c r="G236" s="165"/>
      <c r="H236" s="165"/>
      <c r="I236" s="165"/>
      <c r="J236" s="166"/>
      <c r="L236" s="173"/>
      <c r="M236" s="174"/>
      <c r="N236" s="174"/>
      <c r="O236" s="174"/>
      <c r="P236" s="175"/>
      <c r="Q236" s="91"/>
    </row>
    <row r="237" spans="2:17" ht="13.5" thickBot="1" x14ac:dyDescent="0.25">
      <c r="B237" s="109"/>
      <c r="C237" s="176" t="s">
        <v>109</v>
      </c>
      <c r="D237" s="177"/>
      <c r="E237" s="177"/>
      <c r="F237" s="178"/>
      <c r="G237" s="179" t="s">
        <v>110</v>
      </c>
      <c r="H237" s="180"/>
      <c r="I237" s="180"/>
      <c r="J237" s="181"/>
      <c r="L237" s="176" t="s">
        <v>109</v>
      </c>
      <c r="M237" s="178"/>
      <c r="N237" s="182" t="s">
        <v>110</v>
      </c>
      <c r="O237" s="183"/>
      <c r="P237" s="184"/>
      <c r="Q237" s="91"/>
    </row>
    <row r="238" spans="2:17" x14ac:dyDescent="0.2">
      <c r="B238" s="109"/>
      <c r="C238" s="185" t="s">
        <v>168</v>
      </c>
      <c r="D238" s="186"/>
      <c r="E238" s="186"/>
      <c r="F238" s="187"/>
      <c r="G238" s="194" t="s">
        <v>191</v>
      </c>
      <c r="H238" s="195"/>
      <c r="I238" s="195"/>
      <c r="J238" s="196"/>
      <c r="L238" s="203" t="s">
        <v>168</v>
      </c>
      <c r="M238" s="204"/>
      <c r="N238" s="209" t="s">
        <v>192</v>
      </c>
      <c r="O238" s="210"/>
      <c r="P238" s="211"/>
      <c r="Q238" s="91"/>
    </row>
    <row r="239" spans="2:17" ht="15" customHeight="1" x14ac:dyDescent="0.2">
      <c r="B239" s="109"/>
      <c r="C239" s="188"/>
      <c r="D239" s="189"/>
      <c r="E239" s="189"/>
      <c r="F239" s="190"/>
      <c r="G239" s="197"/>
      <c r="H239" s="198"/>
      <c r="I239" s="198"/>
      <c r="J239" s="199"/>
      <c r="L239" s="205"/>
      <c r="M239" s="206"/>
      <c r="N239" s="212"/>
      <c r="O239" s="213"/>
      <c r="P239" s="214"/>
      <c r="Q239" s="91"/>
    </row>
    <row r="240" spans="2:17" x14ac:dyDescent="0.2">
      <c r="B240" s="109"/>
      <c r="C240" s="188"/>
      <c r="D240" s="189"/>
      <c r="E240" s="189"/>
      <c r="F240" s="190"/>
      <c r="G240" s="197"/>
      <c r="H240" s="198"/>
      <c r="I240" s="198"/>
      <c r="J240" s="199"/>
      <c r="L240" s="205"/>
      <c r="M240" s="206"/>
      <c r="N240" s="212"/>
      <c r="O240" s="213"/>
      <c r="P240" s="214"/>
      <c r="Q240" s="91"/>
    </row>
    <row r="241" spans="2:17" ht="13.5" thickBot="1" x14ac:dyDescent="0.25">
      <c r="B241" s="109"/>
      <c r="C241" s="191"/>
      <c r="D241" s="192"/>
      <c r="E241" s="192"/>
      <c r="F241" s="193"/>
      <c r="G241" s="200"/>
      <c r="H241" s="201"/>
      <c r="I241" s="201"/>
      <c r="J241" s="202"/>
      <c r="L241" s="207"/>
      <c r="M241" s="208"/>
      <c r="N241" s="215"/>
      <c r="O241" s="216"/>
      <c r="P241" s="217"/>
      <c r="Q241" s="91"/>
    </row>
    <row r="242" spans="2:17" ht="13.5" thickBot="1" x14ac:dyDescent="0.25">
      <c r="B242" s="110"/>
      <c r="C242" s="4"/>
      <c r="D242" s="4"/>
      <c r="E242" s="4"/>
      <c r="F242" s="4"/>
      <c r="G242" s="4"/>
      <c r="H242" s="4"/>
      <c r="I242" s="4"/>
      <c r="J242" s="4"/>
      <c r="K242" s="4"/>
      <c r="L242" s="111"/>
      <c r="M242" s="112"/>
      <c r="N242" s="112"/>
      <c r="O242" s="112"/>
      <c r="P242" s="112"/>
      <c r="Q242" s="95"/>
    </row>
    <row r="243" spans="2:17" ht="13.5" thickBot="1" x14ac:dyDescent="0.25">
      <c r="B243" s="90"/>
      <c r="C243" s="103"/>
      <c r="D243" s="103"/>
      <c r="E243" s="103"/>
      <c r="F243" s="103"/>
      <c r="G243" s="103"/>
      <c r="H243" s="103"/>
      <c r="I243" s="103"/>
      <c r="J243" s="103"/>
      <c r="K243" s="103"/>
      <c r="L243" s="103"/>
      <c r="M243" s="103"/>
      <c r="N243" s="103"/>
      <c r="O243" s="103"/>
      <c r="P243" s="103"/>
      <c r="Q243" s="91"/>
    </row>
    <row r="244" spans="2:17" x14ac:dyDescent="0.2">
      <c r="B244" s="90"/>
      <c r="C244" s="158" t="s">
        <v>108</v>
      </c>
      <c r="D244" s="159"/>
      <c r="E244" s="159"/>
      <c r="F244" s="159"/>
      <c r="G244" s="159"/>
      <c r="H244" s="159"/>
      <c r="I244" s="159"/>
      <c r="J244" s="160"/>
      <c r="K244" s="103"/>
      <c r="L244" s="167"/>
      <c r="M244" s="168"/>
      <c r="N244" s="168"/>
      <c r="O244" s="168"/>
      <c r="P244" s="169"/>
      <c r="Q244" s="91"/>
    </row>
    <row r="245" spans="2:17" x14ac:dyDescent="0.2">
      <c r="B245" s="90"/>
      <c r="C245" s="161"/>
      <c r="D245" s="162"/>
      <c r="E245" s="162"/>
      <c r="F245" s="162"/>
      <c r="G245" s="162"/>
      <c r="H245" s="162"/>
      <c r="I245" s="162"/>
      <c r="J245" s="163"/>
      <c r="K245" s="103"/>
      <c r="L245" s="170"/>
      <c r="M245" s="171"/>
      <c r="N245" s="171"/>
      <c r="O245" s="171"/>
      <c r="P245" s="172"/>
      <c r="Q245" s="91"/>
    </row>
    <row r="246" spans="2:17" x14ac:dyDescent="0.2">
      <c r="B246" s="90"/>
      <c r="C246" s="161"/>
      <c r="D246" s="162"/>
      <c r="E246" s="162"/>
      <c r="F246" s="162"/>
      <c r="G246" s="162"/>
      <c r="H246" s="162"/>
      <c r="I246" s="162"/>
      <c r="J246" s="163"/>
      <c r="K246" s="103"/>
      <c r="L246" s="170"/>
      <c r="M246" s="171"/>
      <c r="N246" s="171"/>
      <c r="O246" s="171"/>
      <c r="P246" s="172"/>
      <c r="Q246" s="91"/>
    </row>
    <row r="247" spans="2:17" x14ac:dyDescent="0.2">
      <c r="B247" s="90"/>
      <c r="C247" s="161"/>
      <c r="D247" s="162"/>
      <c r="E247" s="162"/>
      <c r="F247" s="162"/>
      <c r="G247" s="162"/>
      <c r="H247" s="162"/>
      <c r="I247" s="162"/>
      <c r="J247" s="163"/>
      <c r="K247" s="103"/>
      <c r="L247" s="170"/>
      <c r="M247" s="171"/>
      <c r="N247" s="171"/>
      <c r="O247" s="171"/>
      <c r="P247" s="172"/>
      <c r="Q247" s="91"/>
    </row>
    <row r="248" spans="2:17" x14ac:dyDescent="0.2">
      <c r="B248" s="90"/>
      <c r="C248" s="161"/>
      <c r="D248" s="162"/>
      <c r="E248" s="162"/>
      <c r="F248" s="162"/>
      <c r="G248" s="162"/>
      <c r="H248" s="162"/>
      <c r="I248" s="162"/>
      <c r="J248" s="163"/>
      <c r="K248" s="103"/>
      <c r="L248" s="170"/>
      <c r="M248" s="171"/>
      <c r="N248" s="171"/>
      <c r="O248" s="171"/>
      <c r="P248" s="172"/>
      <c r="Q248" s="91"/>
    </row>
    <row r="249" spans="2:17" ht="37.5" customHeight="1" x14ac:dyDescent="0.2">
      <c r="B249" s="92"/>
      <c r="C249" s="161"/>
      <c r="D249" s="162"/>
      <c r="E249" s="162"/>
      <c r="F249" s="162"/>
      <c r="G249" s="162"/>
      <c r="H249" s="162"/>
      <c r="I249" s="162"/>
      <c r="J249" s="163"/>
      <c r="K249" s="103"/>
      <c r="L249" s="170"/>
      <c r="M249" s="171"/>
      <c r="N249" s="171"/>
      <c r="O249" s="171"/>
      <c r="P249" s="172"/>
      <c r="Q249" s="91"/>
    </row>
    <row r="250" spans="2:17" ht="37.5" customHeight="1" x14ac:dyDescent="0.2">
      <c r="B250" s="90"/>
      <c r="C250" s="161"/>
      <c r="D250" s="162"/>
      <c r="E250" s="162"/>
      <c r="F250" s="162"/>
      <c r="G250" s="162"/>
      <c r="H250" s="162"/>
      <c r="I250" s="162"/>
      <c r="J250" s="163"/>
      <c r="K250" s="104"/>
      <c r="L250" s="170"/>
      <c r="M250" s="171"/>
      <c r="N250" s="171"/>
      <c r="O250" s="171"/>
      <c r="P250" s="172"/>
      <c r="Q250" s="91"/>
    </row>
    <row r="251" spans="2:17" x14ac:dyDescent="0.2">
      <c r="B251" s="90"/>
      <c r="C251" s="161"/>
      <c r="D251" s="162"/>
      <c r="E251" s="162"/>
      <c r="F251" s="162"/>
      <c r="G251" s="162"/>
      <c r="H251" s="162"/>
      <c r="I251" s="162"/>
      <c r="J251" s="163"/>
      <c r="K251" s="105"/>
      <c r="L251" s="170"/>
      <c r="M251" s="171"/>
      <c r="N251" s="171"/>
      <c r="O251" s="171"/>
      <c r="P251" s="172"/>
      <c r="Q251" s="91"/>
    </row>
    <row r="252" spans="2:17" ht="39.75" customHeight="1" x14ac:dyDescent="0.2">
      <c r="B252" s="90"/>
      <c r="C252" s="161"/>
      <c r="D252" s="162"/>
      <c r="E252" s="162"/>
      <c r="F252" s="162"/>
      <c r="G252" s="162"/>
      <c r="H252" s="162"/>
      <c r="I252" s="162"/>
      <c r="J252" s="163"/>
      <c r="K252" s="105"/>
      <c r="L252" s="170"/>
      <c r="M252" s="171"/>
      <c r="N252" s="171"/>
      <c r="O252" s="171"/>
      <c r="P252" s="172"/>
      <c r="Q252" s="91"/>
    </row>
    <row r="253" spans="2:17" ht="27.75" customHeight="1" x14ac:dyDescent="0.2">
      <c r="B253" s="90"/>
      <c r="C253" s="161"/>
      <c r="D253" s="162"/>
      <c r="E253" s="162"/>
      <c r="F253" s="162"/>
      <c r="G253" s="162"/>
      <c r="H253" s="162"/>
      <c r="I253" s="162"/>
      <c r="J253" s="163"/>
      <c r="K253" s="105"/>
      <c r="L253" s="170"/>
      <c r="M253" s="171"/>
      <c r="N253" s="171"/>
      <c r="O253" s="171"/>
      <c r="P253" s="172"/>
      <c r="Q253" s="91"/>
    </row>
    <row r="254" spans="2:17" x14ac:dyDescent="0.2">
      <c r="B254" s="90"/>
      <c r="C254" s="161"/>
      <c r="D254" s="162"/>
      <c r="E254" s="162"/>
      <c r="F254" s="162"/>
      <c r="G254" s="162"/>
      <c r="H254" s="162"/>
      <c r="I254" s="162"/>
      <c r="J254" s="163"/>
      <c r="K254" s="105"/>
      <c r="L254" s="170"/>
      <c r="M254" s="171"/>
      <c r="N254" s="171"/>
      <c r="O254" s="171"/>
      <c r="P254" s="172"/>
      <c r="Q254" s="91"/>
    </row>
    <row r="255" spans="2:17" x14ac:dyDescent="0.2">
      <c r="B255" s="90"/>
      <c r="C255" s="161"/>
      <c r="D255" s="162"/>
      <c r="E255" s="162"/>
      <c r="F255" s="162"/>
      <c r="G255" s="162"/>
      <c r="H255" s="162"/>
      <c r="I255" s="162"/>
      <c r="J255" s="163"/>
      <c r="K255" s="105"/>
      <c r="L255" s="170"/>
      <c r="M255" s="171"/>
      <c r="N255" s="171"/>
      <c r="O255" s="171"/>
      <c r="P255" s="172"/>
      <c r="Q255" s="96"/>
    </row>
    <row r="256" spans="2:17" x14ac:dyDescent="0.2">
      <c r="B256" s="90"/>
      <c r="C256" s="161"/>
      <c r="D256" s="162"/>
      <c r="E256" s="162"/>
      <c r="F256" s="162"/>
      <c r="G256" s="162"/>
      <c r="H256" s="162"/>
      <c r="I256" s="162"/>
      <c r="J256" s="163"/>
      <c r="K256" s="106"/>
      <c r="L256" s="170"/>
      <c r="M256" s="171"/>
      <c r="N256" s="171"/>
      <c r="O256" s="171"/>
      <c r="P256" s="172"/>
      <c r="Q256" s="108"/>
    </row>
    <row r="257" spans="2:17" x14ac:dyDescent="0.2">
      <c r="B257" s="109"/>
      <c r="C257" s="161"/>
      <c r="D257" s="162"/>
      <c r="E257" s="162"/>
      <c r="F257" s="162"/>
      <c r="G257" s="162"/>
      <c r="H257" s="162"/>
      <c r="I257" s="162"/>
      <c r="J257" s="163"/>
      <c r="L257" s="170"/>
      <c r="M257" s="171"/>
      <c r="N257" s="171"/>
      <c r="O257" s="171"/>
      <c r="P257" s="172"/>
      <c r="Q257" s="91"/>
    </row>
    <row r="258" spans="2:17" ht="22.5" customHeight="1" x14ac:dyDescent="0.2">
      <c r="B258" s="109"/>
      <c r="C258" s="161"/>
      <c r="D258" s="162"/>
      <c r="E258" s="162"/>
      <c r="F258" s="162"/>
      <c r="G258" s="162"/>
      <c r="H258" s="162"/>
      <c r="I258" s="162"/>
      <c r="J258" s="163"/>
      <c r="L258" s="170"/>
      <c r="M258" s="171"/>
      <c r="N258" s="171"/>
      <c r="O258" s="171"/>
      <c r="P258" s="172"/>
      <c r="Q258" s="91"/>
    </row>
    <row r="259" spans="2:17" ht="13.5" thickBot="1" x14ac:dyDescent="0.25">
      <c r="B259" s="109"/>
      <c r="C259" s="164"/>
      <c r="D259" s="165"/>
      <c r="E259" s="165"/>
      <c r="F259" s="165"/>
      <c r="G259" s="165"/>
      <c r="H259" s="165"/>
      <c r="I259" s="165"/>
      <c r="J259" s="166"/>
      <c r="L259" s="173"/>
      <c r="M259" s="174"/>
      <c r="N259" s="174"/>
      <c r="O259" s="174"/>
      <c r="P259" s="175"/>
      <c r="Q259" s="91"/>
    </row>
    <row r="260" spans="2:17" ht="13.5" thickBot="1" x14ac:dyDescent="0.25">
      <c r="B260" s="109"/>
      <c r="C260" s="176" t="s">
        <v>109</v>
      </c>
      <c r="D260" s="177"/>
      <c r="E260" s="177"/>
      <c r="F260" s="178"/>
      <c r="G260" s="179" t="s">
        <v>110</v>
      </c>
      <c r="H260" s="180"/>
      <c r="I260" s="180"/>
      <c r="J260" s="181"/>
      <c r="L260" s="176" t="s">
        <v>109</v>
      </c>
      <c r="M260" s="178"/>
      <c r="N260" s="182" t="s">
        <v>110</v>
      </c>
      <c r="O260" s="183"/>
      <c r="P260" s="184"/>
      <c r="Q260" s="91"/>
    </row>
    <row r="261" spans="2:17" x14ac:dyDescent="0.2">
      <c r="B261" s="109"/>
      <c r="C261" s="185" t="s">
        <v>168</v>
      </c>
      <c r="D261" s="186"/>
      <c r="E261" s="186"/>
      <c r="F261" s="187"/>
      <c r="G261" s="194" t="s">
        <v>193</v>
      </c>
      <c r="H261" s="195"/>
      <c r="I261" s="195"/>
      <c r="J261" s="196"/>
      <c r="L261" s="203" t="s">
        <v>168</v>
      </c>
      <c r="M261" s="204"/>
      <c r="N261" s="209" t="s">
        <v>176</v>
      </c>
      <c r="O261" s="210"/>
      <c r="P261" s="211"/>
      <c r="Q261" s="91"/>
    </row>
    <row r="262" spans="2:17" x14ac:dyDescent="0.2">
      <c r="B262" s="109"/>
      <c r="C262" s="188"/>
      <c r="D262" s="189"/>
      <c r="E262" s="189"/>
      <c r="F262" s="190"/>
      <c r="G262" s="197"/>
      <c r="H262" s="198"/>
      <c r="I262" s="198"/>
      <c r="J262" s="199"/>
      <c r="L262" s="205"/>
      <c r="M262" s="206"/>
      <c r="N262" s="212"/>
      <c r="O262" s="213"/>
      <c r="P262" s="214"/>
      <c r="Q262" s="91"/>
    </row>
    <row r="263" spans="2:17" x14ac:dyDescent="0.2">
      <c r="B263" s="109"/>
      <c r="C263" s="188"/>
      <c r="D263" s="189"/>
      <c r="E263" s="189"/>
      <c r="F263" s="190"/>
      <c r="G263" s="197"/>
      <c r="H263" s="198"/>
      <c r="I263" s="198"/>
      <c r="J263" s="199"/>
      <c r="L263" s="205"/>
      <c r="M263" s="206"/>
      <c r="N263" s="212"/>
      <c r="O263" s="213"/>
      <c r="P263" s="214"/>
      <c r="Q263" s="91"/>
    </row>
    <row r="264" spans="2:17" ht="13.5" thickBot="1" x14ac:dyDescent="0.25">
      <c r="B264" s="109"/>
      <c r="C264" s="191"/>
      <c r="D264" s="192"/>
      <c r="E264" s="192"/>
      <c r="F264" s="193"/>
      <c r="G264" s="200"/>
      <c r="H264" s="201"/>
      <c r="I264" s="201"/>
      <c r="J264" s="202"/>
      <c r="L264" s="207"/>
      <c r="M264" s="208"/>
      <c r="N264" s="215"/>
      <c r="O264" s="216"/>
      <c r="P264" s="217"/>
      <c r="Q264" s="91"/>
    </row>
    <row r="265" spans="2:17" ht="13.5" thickBot="1" x14ac:dyDescent="0.25">
      <c r="B265" s="110"/>
      <c r="C265" s="4"/>
      <c r="D265" s="4"/>
      <c r="E265" s="4"/>
      <c r="F265" s="4"/>
      <c r="G265" s="4"/>
      <c r="H265" s="4"/>
      <c r="I265" s="4"/>
      <c r="J265" s="4"/>
      <c r="K265" s="4"/>
      <c r="L265" s="111"/>
      <c r="M265" s="112"/>
      <c r="N265" s="112"/>
      <c r="O265" s="112"/>
      <c r="P265" s="112"/>
      <c r="Q265" s="95"/>
    </row>
  </sheetData>
  <mergeCells count="296">
    <mergeCell ref="L191:M191"/>
    <mergeCell ref="N191:P191"/>
    <mergeCell ref="N192:P195"/>
    <mergeCell ref="L192:M195"/>
    <mergeCell ref="L175:P190"/>
    <mergeCell ref="C175:J190"/>
    <mergeCell ref="C192:F195"/>
    <mergeCell ref="G192:J195"/>
    <mergeCell ref="C191:F191"/>
    <mergeCell ref="G191:J191"/>
    <mergeCell ref="C198:J213"/>
    <mergeCell ref="C214:F214"/>
    <mergeCell ref="G214:J214"/>
    <mergeCell ref="C215:F218"/>
    <mergeCell ref="G215:J218"/>
    <mergeCell ref="L198:P213"/>
    <mergeCell ref="L214:M214"/>
    <mergeCell ref="N214:P214"/>
    <mergeCell ref="L215:M218"/>
    <mergeCell ref="N215:P218"/>
    <mergeCell ref="B173:Q173"/>
    <mergeCell ref="B171:D171"/>
    <mergeCell ref="E171:G171"/>
    <mergeCell ref="J171:K171"/>
    <mergeCell ref="L171:Q171"/>
    <mergeCell ref="B172:Q172"/>
    <mergeCell ref="B169:D169"/>
    <mergeCell ref="E169:G169"/>
    <mergeCell ref="J169:K169"/>
    <mergeCell ref="L169:Q169"/>
    <mergeCell ref="B170:D170"/>
    <mergeCell ref="E170:G170"/>
    <mergeCell ref="J170:K170"/>
    <mergeCell ref="L170:Q170"/>
    <mergeCell ref="B167:D167"/>
    <mergeCell ref="E167:G167"/>
    <mergeCell ref="J167:K167"/>
    <mergeCell ref="L167:Q167"/>
    <mergeCell ref="B168:D168"/>
    <mergeCell ref="E168:G168"/>
    <mergeCell ref="J168:K168"/>
    <mergeCell ref="L168:Q168"/>
    <mergeCell ref="B165:H165"/>
    <mergeCell ref="I165:Q165"/>
    <mergeCell ref="B166:D166"/>
    <mergeCell ref="E166:G166"/>
    <mergeCell ref="J166:K166"/>
    <mergeCell ref="L166:Q166"/>
    <mergeCell ref="B164:Q164"/>
    <mergeCell ref="B160:E160"/>
    <mergeCell ref="F160:G160"/>
    <mergeCell ref="H160:I160"/>
    <mergeCell ref="K160:L160"/>
    <mergeCell ref="N160:O160"/>
    <mergeCell ref="B161:E161"/>
    <mergeCell ref="F161:G161"/>
    <mergeCell ref="H161:I161"/>
    <mergeCell ref="K161:L161"/>
    <mergeCell ref="N161:O161"/>
    <mergeCell ref="B162:E162"/>
    <mergeCell ref="F162:G162"/>
    <mergeCell ref="H162:I162"/>
    <mergeCell ref="K162:L162"/>
    <mergeCell ref="N162:O162"/>
    <mergeCell ref="N156:O156"/>
    <mergeCell ref="B158:E158"/>
    <mergeCell ref="F158:G158"/>
    <mergeCell ref="H158:I158"/>
    <mergeCell ref="K158:L158"/>
    <mergeCell ref="B159:E159"/>
    <mergeCell ref="F159:G159"/>
    <mergeCell ref="H159:I159"/>
    <mergeCell ref="K159:L159"/>
    <mergeCell ref="B156:E156"/>
    <mergeCell ref="F156:G156"/>
    <mergeCell ref="H156:I156"/>
    <mergeCell ref="H157:I157"/>
    <mergeCell ref="N157:O157"/>
    <mergeCell ref="N158:O158"/>
    <mergeCell ref="N159:O159"/>
    <mergeCell ref="K156:L156"/>
    <mergeCell ref="B157:E157"/>
    <mergeCell ref="F157:G157"/>
    <mergeCell ref="K157:L157"/>
    <mergeCell ref="B154:E154"/>
    <mergeCell ref="F154:G154"/>
    <mergeCell ref="H154:I154"/>
    <mergeCell ref="K154:L154"/>
    <mergeCell ref="N154:O154"/>
    <mergeCell ref="B155:E155"/>
    <mergeCell ref="F155:G155"/>
    <mergeCell ref="K155:L155"/>
    <mergeCell ref="N155:O155"/>
    <mergeCell ref="H155:I155"/>
    <mergeCell ref="B151:Q151"/>
    <mergeCell ref="B152:C152"/>
    <mergeCell ref="B153:Q153"/>
    <mergeCell ref="C141:M141"/>
    <mergeCell ref="C142:M142"/>
    <mergeCell ref="C144:M144"/>
    <mergeCell ref="C146:M146"/>
    <mergeCell ref="B148:Q148"/>
    <mergeCell ref="B149:C150"/>
    <mergeCell ref="D149:M150"/>
    <mergeCell ref="D152:M152"/>
    <mergeCell ref="C132:P132"/>
    <mergeCell ref="B134:Q134"/>
    <mergeCell ref="B135:Q136"/>
    <mergeCell ref="B137:Q137"/>
    <mergeCell ref="C139:M139"/>
    <mergeCell ref="C140:M140"/>
    <mergeCell ref="C126:M126"/>
    <mergeCell ref="C127:M127"/>
    <mergeCell ref="C128:M128"/>
    <mergeCell ref="C129:M129"/>
    <mergeCell ref="C130:M130"/>
    <mergeCell ref="C131:M131"/>
    <mergeCell ref="C120:M120"/>
    <mergeCell ref="C121:M121"/>
    <mergeCell ref="C122:M122"/>
    <mergeCell ref="C123:M123"/>
    <mergeCell ref="C124:M124"/>
    <mergeCell ref="C125:M125"/>
    <mergeCell ref="B115:G115"/>
    <mergeCell ref="H115:Q115"/>
    <mergeCell ref="B116:Q116"/>
    <mergeCell ref="B117:Q117"/>
    <mergeCell ref="C118:M118"/>
    <mergeCell ref="C119:M119"/>
    <mergeCell ref="K112:Q112"/>
    <mergeCell ref="B113:J113"/>
    <mergeCell ref="K113:Q113"/>
    <mergeCell ref="B114:Q114"/>
    <mergeCell ref="B109:C109"/>
    <mergeCell ref="B110:C110"/>
    <mergeCell ref="D110:J110"/>
    <mergeCell ref="B111:C111"/>
    <mergeCell ref="D111:J111"/>
    <mergeCell ref="B106:C106"/>
    <mergeCell ref="B107:C107"/>
    <mergeCell ref="B108:C108"/>
    <mergeCell ref="B103:C103"/>
    <mergeCell ref="D103:J103"/>
    <mergeCell ref="B104:C104"/>
    <mergeCell ref="D104:J104"/>
    <mergeCell ref="B105:C105"/>
    <mergeCell ref="B112:C112"/>
    <mergeCell ref="D112:J112"/>
    <mergeCell ref="B100:C100"/>
    <mergeCell ref="B101:C101"/>
    <mergeCell ref="D101:J101"/>
    <mergeCell ref="B102:C102"/>
    <mergeCell ref="D102:J102"/>
    <mergeCell ref="O96:O97"/>
    <mergeCell ref="P96:P97"/>
    <mergeCell ref="Q96:Q97"/>
    <mergeCell ref="B98:C98"/>
    <mergeCell ref="D98:J98"/>
    <mergeCell ref="B99:C99"/>
    <mergeCell ref="D100:J100"/>
    <mergeCell ref="D99:J99"/>
    <mergeCell ref="L89:P89"/>
    <mergeCell ref="L90:Q91"/>
    <mergeCell ref="B93:Q94"/>
    <mergeCell ref="B95:Q95"/>
    <mergeCell ref="B96:C97"/>
    <mergeCell ref="D96:J97"/>
    <mergeCell ref="K96:K97"/>
    <mergeCell ref="L96:L97"/>
    <mergeCell ref="M96:M97"/>
    <mergeCell ref="N96:N97"/>
    <mergeCell ref="B47:Q47"/>
    <mergeCell ref="B48:Q48"/>
    <mergeCell ref="L67:P67"/>
    <mergeCell ref="L68:Q69"/>
    <mergeCell ref="B71:Q71"/>
    <mergeCell ref="B72:Q72"/>
    <mergeCell ref="B45:I45"/>
    <mergeCell ref="J45:Q45"/>
    <mergeCell ref="B46:I46"/>
    <mergeCell ref="J46:Q46"/>
    <mergeCell ref="B42:I42"/>
    <mergeCell ref="J42:Q42"/>
    <mergeCell ref="B43:I43"/>
    <mergeCell ref="J43:Q43"/>
    <mergeCell ref="B44:I44"/>
    <mergeCell ref="J44:Q44"/>
    <mergeCell ref="B38:Q38"/>
    <mergeCell ref="B39:I39"/>
    <mergeCell ref="J39:Q39"/>
    <mergeCell ref="B40:I40"/>
    <mergeCell ref="J40:Q40"/>
    <mergeCell ref="B41:I41"/>
    <mergeCell ref="J41:Q41"/>
    <mergeCell ref="B36:I36"/>
    <mergeCell ref="J36:Q36"/>
    <mergeCell ref="B37:I37"/>
    <mergeCell ref="J37:Q37"/>
    <mergeCell ref="B33:I33"/>
    <mergeCell ref="J33:Q33"/>
    <mergeCell ref="B34:I34"/>
    <mergeCell ref="J34:Q34"/>
    <mergeCell ref="B35:I35"/>
    <mergeCell ref="J35:Q35"/>
    <mergeCell ref="B30:I30"/>
    <mergeCell ref="B31:I31"/>
    <mergeCell ref="J30:Q30"/>
    <mergeCell ref="B32:I32"/>
    <mergeCell ref="J32:Q32"/>
    <mergeCell ref="B21:Q23"/>
    <mergeCell ref="B24:Q24"/>
    <mergeCell ref="B25:Q27"/>
    <mergeCell ref="B28:Q28"/>
    <mergeCell ref="B29:I29"/>
    <mergeCell ref="J29:Q29"/>
    <mergeCell ref="J31:Q31"/>
    <mergeCell ref="B18:E18"/>
    <mergeCell ref="F18:I18"/>
    <mergeCell ref="J18:L18"/>
    <mergeCell ref="M18:Q18"/>
    <mergeCell ref="B19:Q19"/>
    <mergeCell ref="B20:Q20"/>
    <mergeCell ref="B17:E17"/>
    <mergeCell ref="F17:I17"/>
    <mergeCell ref="J17:L17"/>
    <mergeCell ref="M17:Q17"/>
    <mergeCell ref="B16:E16"/>
    <mergeCell ref="F16:I16"/>
    <mergeCell ref="J16:L16"/>
    <mergeCell ref="M15:Q15"/>
    <mergeCell ref="M16:Q16"/>
    <mergeCell ref="B13:E13"/>
    <mergeCell ref="F13:I13"/>
    <mergeCell ref="J13:L13"/>
    <mergeCell ref="M13:Q13"/>
    <mergeCell ref="B14:E14"/>
    <mergeCell ref="F14:I14"/>
    <mergeCell ref="J14:L14"/>
    <mergeCell ref="M14:Q14"/>
    <mergeCell ref="B15:E15"/>
    <mergeCell ref="F15:I15"/>
    <mergeCell ref="J15:L15"/>
    <mergeCell ref="B11:E11"/>
    <mergeCell ref="F11:I11"/>
    <mergeCell ref="J11:L11"/>
    <mergeCell ref="M11:Q11"/>
    <mergeCell ref="B12:E12"/>
    <mergeCell ref="F12:I12"/>
    <mergeCell ref="J12:L12"/>
    <mergeCell ref="M12:Q12"/>
    <mergeCell ref="B9:E9"/>
    <mergeCell ref="F9:I9"/>
    <mergeCell ref="J9:L9"/>
    <mergeCell ref="M9:Q9"/>
    <mergeCell ref="B10:E10"/>
    <mergeCell ref="F10:I10"/>
    <mergeCell ref="J10:L10"/>
    <mergeCell ref="M10:Q10"/>
    <mergeCell ref="B2:Q2"/>
    <mergeCell ref="B3:D3"/>
    <mergeCell ref="E3:J3"/>
    <mergeCell ref="K3:L3"/>
    <mergeCell ref="M3:Q3"/>
    <mergeCell ref="B6:Q6"/>
    <mergeCell ref="B7:I7"/>
    <mergeCell ref="J7:Q7"/>
    <mergeCell ref="B8:E8"/>
    <mergeCell ref="F8:I8"/>
    <mergeCell ref="J8:L8"/>
    <mergeCell ref="M8:Q8"/>
    <mergeCell ref="B4:G4"/>
    <mergeCell ref="H4:J4"/>
    <mergeCell ref="K4:L4"/>
    <mergeCell ref="M4:Q4"/>
    <mergeCell ref="G5:H5"/>
    <mergeCell ref="I5:Q5"/>
    <mergeCell ref="C221:J236"/>
    <mergeCell ref="L221:P236"/>
    <mergeCell ref="C237:F237"/>
    <mergeCell ref="G237:J237"/>
    <mergeCell ref="L237:M237"/>
    <mergeCell ref="N237:P237"/>
    <mergeCell ref="C238:F241"/>
    <mergeCell ref="G238:J241"/>
    <mergeCell ref="L238:M241"/>
    <mergeCell ref="N238:P241"/>
    <mergeCell ref="C244:J259"/>
    <mergeCell ref="L244:P259"/>
    <mergeCell ref="C260:F260"/>
    <mergeCell ref="G260:J260"/>
    <mergeCell ref="L260:M260"/>
    <mergeCell ref="N260:P260"/>
    <mergeCell ref="C261:F264"/>
    <mergeCell ref="G261:J264"/>
    <mergeCell ref="L261:M264"/>
    <mergeCell ref="N261:P264"/>
  </mergeCells>
  <phoneticPr fontId="16" type="noConversion"/>
  <dataValidations disablePrompts="1" count="2">
    <dataValidation type="list" allowBlank="1" showInputMessage="1" showErrorMessage="1" sqref="O146 O144" xr:uid="{0240B0F3-C65C-402A-9173-77381C664749}">
      <formula1>#REF!</formula1>
    </dataValidation>
    <dataValidation type="list" allowBlank="1" showInputMessage="1" showErrorMessage="1" sqref="O119:O131 O140:O143" xr:uid="{FA45F126-BD55-4A7A-9831-9D1AFAF07B20}">
      <formula1>$X$118:$X$120</formula1>
    </dataValidation>
  </dataValidations>
  <pageMargins left="0.7" right="0.7" top="0.75" bottom="0.75" header="0.3" footer="0.3"/>
  <pageSetup scale="34" fitToHeight="0" orientation="portrait" r:id="rId1"/>
  <rowBreaks count="2" manualBreakCount="2">
    <brk id="94" max="16383" man="1"/>
    <brk id="152" max="16383"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INFORME SEMANAL</vt:lpstr>
      <vt:lpstr>'Formato INFORME SEMANAL'!Área_de_impresión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Milton Harry Valencia Sarmiento</dc:creator>
  <cp:lastModifiedBy>johan hernandez</cp:lastModifiedBy>
  <cp:lastPrinted>2025-11-22T18:19:39Z</cp:lastPrinted>
  <dcterms:created xsi:type="dcterms:W3CDTF">2025-11-07T22:29:05Z</dcterms:created>
  <dcterms:modified xsi:type="dcterms:W3CDTF">2026-01-30T15:34:13Z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2025-11-07T22:30:02Z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fcb6a0be-8310-4c47-99d2-a5d4a93396e4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